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3"/>
    <sheet state="visible" name="TownStem Summary" sheetId="2" r:id="rId4"/>
    <sheet state="visible" name="Historical Avg and Trends" sheetId="3" r:id="rId5"/>
    <sheet state="visible" name="Mapping" sheetId="4" r:id="rId6"/>
    <sheet state="hidden" name="Analysis-TimeLapse" sheetId="5" r:id="rId7"/>
  </sheets>
  <definedNames/>
  <calcPr/>
  <pivotCaches>
    <pivotCache cacheId="0" r:id="rId8"/>
    <pivotCache cacheId="1" r:id="rId9"/>
    <pivotCache cacheId="2" r:id="rId10"/>
    <pivotCache cacheId="3" r:id="rId11"/>
  </pivotCaches>
</workbook>
</file>

<file path=xl/sharedStrings.xml><?xml version="1.0" encoding="utf-8"?>
<sst xmlns="http://schemas.openxmlformats.org/spreadsheetml/2006/main" count="28573" uniqueCount="1424">
  <si>
    <t>Town</t>
  </si>
  <si>
    <t>Stem Clusters</t>
  </si>
  <si>
    <t>Organization Site Code</t>
  </si>
  <si>
    <t>VRMP Site ID</t>
  </si>
  <si>
    <t>Site Alias Name</t>
  </si>
  <si>
    <t>Year</t>
  </si>
  <si>
    <t>Date</t>
  </si>
  <si>
    <t>Time</t>
  </si>
  <si>
    <t>QC Type</t>
  </si>
  <si>
    <t>Sample Depth</t>
  </si>
  <si>
    <t>Depth Unit</t>
  </si>
  <si>
    <t>Flow</t>
  </si>
  <si>
    <t>Water Temperature (DEG C)</t>
  </si>
  <si>
    <t>DissolvedOxygen</t>
  </si>
  <si>
    <t>Dissolved Oxygen Saturation (%)</t>
  </si>
  <si>
    <t>Specific Conductance (US/CM)</t>
  </si>
  <si>
    <t>pH</t>
  </si>
  <si>
    <t>Salinity (PPTH)</t>
  </si>
  <si>
    <t>Turbidity (NTU)</t>
  </si>
  <si>
    <t>Total Dissolved Solids (MG/L)</t>
  </si>
  <si>
    <t>Total Suspended Solids (MG/L)</t>
  </si>
  <si>
    <t>Ecoli</t>
  </si>
  <si>
    <t>Ecoli MPN/100 mL</t>
  </si>
  <si>
    <t>Secchi Depth (M)</t>
  </si>
  <si>
    <t>Secchi Depth Method</t>
  </si>
  <si>
    <t>Chlorophyll (UG/L)</t>
  </si>
  <si>
    <t>Chlorophyll A (UG/L)</t>
  </si>
  <si>
    <t>Chlorophyll A - Phaeophytin (UG/L)</t>
  </si>
  <si>
    <t>Phaeophytin (UG/L)</t>
  </si>
  <si>
    <t>Total Nitrogen (MG/L)</t>
  </si>
  <si>
    <t>Total Phosphorus (MG/L)</t>
  </si>
  <si>
    <t>Sampled By</t>
  </si>
  <si>
    <t>Current Weather</t>
  </si>
  <si>
    <t>Past 24HR Weather</t>
  </si>
  <si>
    <t>Air Temperature (DEG C)</t>
  </si>
  <si>
    <t>Air Condition</t>
  </si>
  <si>
    <t>Sample Location</t>
  </si>
  <si>
    <t>Stream Depth (FT)</t>
  </si>
  <si>
    <t>Stage</t>
  </si>
  <si>
    <t>Habitat</t>
  </si>
  <si>
    <t>Tide Stage</t>
  </si>
  <si>
    <t>Time of High/Low Tide</t>
  </si>
  <si>
    <t>Water Appearance</t>
  </si>
  <si>
    <t>Comments</t>
  </si>
  <si>
    <t>Windham</t>
  </si>
  <si>
    <t>BB010</t>
  </si>
  <si>
    <t>BAKER BROOK - RPLBK17 - VRMP</t>
  </si>
  <si>
    <t>RPLBK17 - VRMP</t>
  </si>
  <si>
    <t>NA</t>
  </si>
  <si>
    <t>BASEFLOW</t>
  </si>
  <si>
    <t>RALPH JOHNSTON</t>
  </si>
  <si>
    <t>CLEAR</t>
  </si>
  <si>
    <t>BREEZE</t>
  </si>
  <si>
    <t>WADING</t>
  </si>
  <si>
    <t>MEDIUM</t>
  </si>
  <si>
    <t>RUN</t>
  </si>
  <si>
    <t>MEDIUM STAINED</t>
  </si>
  <si>
    <t>2009 VRMP PILOT YEAR DATA, DID NOT COMPLETE "LAB PARAMETERS TO BE SAMPLED" PORTION OF VRMP FIELD DATA SHEET AND USED OWN LAB JOURNAL (INSTEAD OF VRMP LAB SHEET).  DID NOT RECORD DO CALIBRATION "BEFORE" &amp; "AFTER" READINGS. WADEABLE/MID-DEPTH</t>
  </si>
  <si>
    <t>STORMFLOW</t>
  </si>
  <si>
    <t>CLOUDY</t>
  </si>
  <si>
    <t>RAIN</t>
  </si>
  <si>
    <t>CALM</t>
  </si>
  <si>
    <t>HIGH</t>
  </si>
  <si>
    <t>2009 VRMP PILOT YEAR DATA, DID NOT COMPLETE "LAB PARAMETERS TO BE SAMPLED" PORTION OF VRMP FIELD DATA SHEET.  DID NOT RECORD DO CALIBRATION "BEFORE" &amp; "AFTER" READINGS. WADEABLE/MID-DEPTH</t>
  </si>
  <si>
    <t>CLEAR, LIGHT RAIN</t>
  </si>
  <si>
    <t>RIFFLE</t>
  </si>
  <si>
    <t>2009 VRMP PILOT YEAR DATA, DID NOT COMPLETE "LAB PARAMETERS TO BE SAMPLED" PORTION OF VRMP FIELD DATA SHEET.  DID NOT RECORD DO CALIBRATION "BEFORE" &amp; "AFTER" READINGS.  DO MEMBRANE BOX NOT CHECKED OFF. WADEABLE/MID-DEPTH</t>
  </si>
  <si>
    <t>CLEAR, SHOWERS</t>
  </si>
  <si>
    <t>2009 VRMP PILOT YEAR DATA, SAMPLE TIME ESTIMATED FROM OVERALL START TIME BECAUSE SAMPLE AT THIS SITE WAS ILLEGIBLE.  DID NOT RECORD DO CALIBRATION "AFTER" READING. WADEABLE/MID-DEPTH</t>
  </si>
  <si>
    <t>HEAVY RAIN, PARTLY CLOUDY, RAIN</t>
  </si>
  <si>
    <t>DARKLY STAINED</t>
  </si>
  <si>
    <t>2009 VRMP PILOT YEAR DATA, WADEABLE/MID-DEPTH</t>
  </si>
  <si>
    <t>SHOWERS</t>
  </si>
  <si>
    <t>DB010</t>
  </si>
  <si>
    <t>DITCH BROOK - RPL00 - VRMP</t>
  </si>
  <si>
    <t>RPL00 - VRMP</t>
  </si>
  <si>
    <t>LYNDA REED</t>
  </si>
  <si>
    <t>PARTLY CLOUDY, RAIN</t>
  </si>
  <si>
    <t>2009 VRMP PILOT YEAR DATA, DID NOT COMPLETE "LAB PARAMETERS TO BE SAMPLED" PORTION OF VRMP FIELD DATA SHEET.  DID NOT RECORD DO CALIBRATION "BEFORE" &amp; "AFTER" READINGS. WADEABLE/1.5 FT BELOW SURFACE</t>
  </si>
  <si>
    <t>FOAMY</t>
  </si>
  <si>
    <t>2009 VRMP PILOT YEAR DATA, DID NOT COMPLETE "LAB PARAMETERS TO BE SAMPLED" PORTION OF VRMP FIELD DATA SHEET.  DID NOT RECORD DO CALIBRATION "BEFORE" &amp; "AFTER" READINGS.  E. COLI BACTERIA WATER SAMPLE DID NOT FILL ALL WELLS IN THE TRAY SO IT'S MEASUREMENT (517.2 MPN) WAS NOT INCLUDE</t>
  </si>
  <si>
    <t>HEAVY RAIN, LIGHT RAIN, PARTLY CLOUDY, SHOWERS</t>
  </si>
  <si>
    <t>2009 VRMP PILOT YEAR DATA, DID NOT RECORD ANY OF THE OBSERVATIONAL DATA (WATER APPEARANCE, ODOR, ETC.) INFO.  DID NOT RECORD DO CALIBRATION "BEFORE" &amp; "AFTER" READINGS AND THERE WAS NO INDICATION ON THE DATA SHEET THAT THEY CALIBRATED THE METER (E.G., TIME IT WAS CALIBRATED). WADEA</t>
  </si>
  <si>
    <t>2009 VRMP PILOT YEAR DATA, DID NOT COMPLETE "LAB PARAMETERS TO BE SAMPLED" PORTION OF VRMP FIELD DATA SHEET.  NO OTHER WATER DATA COLLECTED. WADEABLE/MID-DEPTH</t>
  </si>
  <si>
    <t>CLOUDY, SHOWERS</t>
  </si>
  <si>
    <t>HEAVY RAIN</t>
  </si>
  <si>
    <t>PARTLY CLOUDY</t>
  </si>
  <si>
    <t>CLEAR, LIGHT RAIN, PARTLY CLOUDY</t>
  </si>
  <si>
    <t>LOW</t>
  </si>
  <si>
    <t>2009 VRMP PILOT YEAR DATA, DID NOT COMPLETE "LAB PARAMETERS TO BE SAMPLED" PORTION OF VRMP FIELD DATA SHEET.   WADEABLE/MID-DEPTH</t>
  </si>
  <si>
    <t>2009 VRMP PILOT YEAR DATA, DID NOT COMPLETE "LAB PARAMETERS TO BE SAMPLED" PORTION OF VRMP FIELD DATA SHEET.  ZERO D.O. TEST WAS 0.45 MG/L. WADEABLE/MID-DEPTH</t>
  </si>
  <si>
    <t>OB010</t>
  </si>
  <si>
    <t>OTTER BROOK - ROT06 - VRMP</t>
  </si>
  <si>
    <t>ROT06 - VRMP</t>
  </si>
  <si>
    <t>GREEN - PHYTOPLANKTON BLOOM</t>
  </si>
  <si>
    <t>D</t>
  </si>
  <si>
    <t>2009 VRMP PILOT YEAR DATA, DID NOT COMPLETE "LAB PARAMETERS TO BE SAMPLED" PORTION OF VRMP FIELD DATA SHEET. DID NOT RECORD DO CALIBRATION "BEFORE" &amp; "AFTER" READINGS. DID NOT CHECK DO MEMBRANE.  WADEABLE/1.5 FT BELOW SURFACE</t>
  </si>
  <si>
    <t>BRIDGE</t>
  </si>
  <si>
    <t>2009 VRMP PILOT YEAR DATA, DID NOT RECORD ANY OF THE OBSERVATIONAL DATA (WATER APPEARANCE, ODOR, ETC.) INFO.  DO VALUE IS LOW, PERHAPS DUE TO THE FACT THAT IT IS BELOW WETLANDS.  DID NOT RECORD DO CALIBRATION "BEFORE" &amp; "AFTER" READINGS AND THERE WAS NO INDICATION ON THE DATA SHEET</t>
  </si>
  <si>
    <t>2009 VRMP PILOT YEAR DATA, DID NOT COMPLETE "LAB PARAMETERS TO BE SAMPLED" PORTION OF VRMP FIELD DATA SHEET. ONLY  E. COLI WAS SAMPLED ON THIS DATE.   WADEABLE/MID-DEPTH</t>
  </si>
  <si>
    <t>CULVERT</t>
  </si>
  <si>
    <t>2009 VRMP PILOT YEAR DATA,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</si>
  <si>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</si>
  <si>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WADEABLE/MID-DEPTH</t>
  </si>
  <si>
    <t>Pleasant</t>
  </si>
  <si>
    <t>PL010</t>
  </si>
  <si>
    <t>PLEASANT RIVER - RPL06 - PRW</t>
  </si>
  <si>
    <t>RPL06 - PRW</t>
  </si>
  <si>
    <t>MIKE PARKER</t>
  </si>
  <si>
    <t>2009 VRMP PILOT YEAR DATA, OBSERVATIONAL DATA: WROTE IN "MOVING" AS A HABITAT OPTION (INSTEAD OF RIFFLE, RUN, OR CASCADE). WADEABLE/1.5 FT BELOW SURFACE</t>
  </si>
  <si>
    <t>2009 VRMP PILOT YEAR DATA, DID NOT RECORD DO CALIBRATION "BEFORE" &amp; "AFTER" READINGS. "LAB PARAMETERS TO BE SAMPLED" PORTION OF VRMP FIELD DATA SHEET WAS ONLY PARTIALLY COMPLETED." WADEABLE/1.5 FT BELOW SURFACE</t>
  </si>
  <si>
    <t>&gt;</t>
  </si>
  <si>
    <t>CLEAR, PARTLY CLOUDY, SHOWERS</t>
  </si>
  <si>
    <t xml:space="preserve">2009 VRMP PILOT YEAR DATA, DID NOT RECORD DO CALIBRATION "BEFORE" &amp; "AFTER" READINGS. MEMBRANE INSPECTED WAS NOT CHECKED OFF. OBSERVATIONAL DATA: WROTE IN "SLOW FLOW" AS A HABITAT OPTION (INSTEAD OF RIFFLE, RUN, OR CASCADE). LAB PARAMETERS TO BE SAMPLED" PORTION OF VRMP FIELD DATA </t>
  </si>
  <si>
    <t>2009 VRMP PILOT YEAR DATA, LAB PARAMETERS TO BE SAMPLED" PORTION OF VRMP FIELD DATA SHEET WAS ONLY PARTIALLY COMPLETED.  WADEABLE/1.5 FT BELOW SURFACE</t>
  </si>
  <si>
    <t>CLEAR, PARTLY CLOUDY</t>
  </si>
  <si>
    <t>2009 VRMP PILOT YEAR DATA, DID NOT RECORD DO CALIBRATION "BEFORE" &amp; "AFTER" READINGS. MEMBRANE INSPECTED WAS NOT CHECKED OFF. LAB PARAMETERS TO BE SAMPLED" PORTION OF VRMP FIELD DATA SHEET WAS ONLY PARTIALLY COMPLETED. ON THE DATA SHEET TWO OPTIONS WERE PICKED UNDER APPROACH/SAMPLE</t>
  </si>
  <si>
    <t>2009 VRMP PILOT YEAR DATA, DO CALIBRATION "BEFORE" &amp; (MORE IMPORTANTLY) "AFTER" READINGS APPEARED LOW (&lt; 97 OR &gt; 103% SAT.). ON THE DATA SHEET TWO OPTIONS WERE PICKED UNDER APPROACH/SAMPLE LOCATION, BRIDGE AND BANK. ASSUMPTIONS WERE MADE THAT HE WAS SAMPLLING FROM THE FOOT OF THE B</t>
  </si>
  <si>
    <t>CLEAR, HEAVY RAIN, PARTLY CLOUDY, SHOWERS</t>
  </si>
  <si>
    <t>BANK</t>
  </si>
  <si>
    <t>2009 VRMP PILOT YEAR DATA, DID DO CALIBRATION IN PPM (NOT PERCENT SATURATION). ON THE DATA SHEET TWO OPTIONS WERE PICKED UNDER APPROACH/SAMPLE LOCATION, BRIDGE AND BANK. ASSUMPTIONS WERE MADE THAT HE WAS SAMPLING FROM THE FOOT OF THE BRIDGE NEXT TO THE BANK.   NON-WADEABLE/MID-DEPT</t>
  </si>
  <si>
    <t>PL020</t>
  </si>
  <si>
    <t>PLEASANT RIVER - RPL29 - VRMP</t>
  </si>
  <si>
    <t>RPL29 - VRMP</t>
  </si>
  <si>
    <t>2009 VRMP PILOT YEAR DATA, DO CALIBRATION "BEFORE" &amp; (MORE IMPORTANTLY) "AFTER" READINGS APPEARED LOW (&lt; 97 OR &gt; 103% SAT.).  NON-WADEABLE/MID-DEPTH</t>
  </si>
  <si>
    <t>2009 VRMP PILOT YEAR DATA, DID NOT RECORD DO CALIBRATION "BEFORE" &amp; "AFTER" READINGS. WADEABLE/MID-DEPTH</t>
  </si>
  <si>
    <t>CLEAR, MOSTLY CLOUDY, SHOWERS</t>
  </si>
  <si>
    <t>2009 VRMP PILOT YEAR DATA, DID NOT RECORD DO CALIBRATION "BEFORE" &amp; "AFTER" READINGS BECAUSE THE METER SAID "OVER".  "LAB PARAMETERS TO BE SAMPLED" PORTION OF VRMP FIELD DATA SHEET WAS ONLY PARTIALLY COMPLETED.  ALSO, THERE IS NO VERTICAL SAMPLING DEPTH WRITTEN DOWN.  WADEABLE/MID-</t>
  </si>
  <si>
    <t>2009 VRMP PILOT YEAR DATA, TIME SAMPLED WAS NOT WRITTEN DOWN, SO ESTIMATE WAS DERIVED BY LOOKING AT START TIME AND END TIME OF THIS SAMPLER'S EFFORT THAT DAY. "LAB PARAMETERS TO BE SAMPLED" PORTION OF VRMP FIELD DATA SHEET WAS ONLY PARTIALLY COMPLETED.   WADEABLE/MID-DEPTH</t>
  </si>
  <si>
    <t>2009 VRMP PILOT YEAR DATA, DID NOT RECORD DO CALIBRATION "BEFORE" &amp; "AFTER" READINGS. ALSO, THERE IS NO VERTICAL SAMPLING DEPTH WRITTEN DOWN AND NO APPROACH RECORDED.  "LAB PARAMETERS TO BE SAMPLED" PORTION OF VRMP FIELD DATA SHEET WAS ONLY PARTIALLY COMPLETED.</t>
  </si>
  <si>
    <t>LIGHT RAIN, PARTLY CLOUDY, RAIN</t>
  </si>
  <si>
    <t>2009 VRMP PILOT YEAR DATA, NON-WADEABLE/MID-DEPTH</t>
  </si>
  <si>
    <t>2009 VRMP PILOT YEAR DATA, DO CALIBRATION "BEFORE" &amp; (MORE IMPORTANTLY) "AFTER" READINGS APPEARED LOW  (44.6%) SAT. NON-WADEABLE/MID-DEPTH</t>
  </si>
  <si>
    <t>2009 VRMP PILOT YEAR DATA, DO CALIBRATION IN PPM (NOT PERCENT SATURATION). "LAB PARAMETERS TO BE SAMPLED" PORTION OF VRMP FIELD DATA SHEET WAS ONLY PARTIALLY COMPLETED.  ALSO, THERE IS NO VERTICAL SAMPLING DEPTH WRITTEN DOWN.  HEAVY T-SHOWERS YESTERDAY EVENING. WADEABLE/MID-DEPTH</t>
  </si>
  <si>
    <t>PL030</t>
  </si>
  <si>
    <t>PLEASANT RIVER - RPL37 - VRMP</t>
  </si>
  <si>
    <t>RPL37 - VRMP</t>
  </si>
  <si>
    <t>2009 VRMP PILOT YEAR DATA, DO CALIBRATION "BEFORE" &amp; (MORE IMPORTANTLY) "AFTER" READINGS APPEARED LOW (&lt; 97 OR &gt; 103% SAT.).   NON-WADEABLE/MID-DEPTH</t>
  </si>
  <si>
    <t>2009 VRMP PILOT YEAR DATA, DID NOT RECORD DO CALIBRATION "BEFORE" &amp; "AFTER" READINGS. "LAB PARAMETERS TO BE SAMPLED" PORTION OF VRMP FIELD DATA SHEET WAS ONLY PARTIALLY COMPLETED.  WADEABLE/MID-DEPTH</t>
  </si>
  <si>
    <t>2009 VRMP PILOT YEAR DATA, DID NOT RECORD DO CALIBRATION "BEFORE" &amp; "AFTER" READINGS BECAUSE THE METER SAID "OVER". "LAB PARAMETERS TO BE SAMPLED" PORTION OF VRMP FIELD DATA SHEET WAS ONLY PARTIALLY COMPLETED. WADEABLE/MID-DEPTH</t>
  </si>
  <si>
    <t>2009 VRMP PILOT YEAR DATA, DID NOT RECORD ANY OF THE OBSERVATIONAL DATA (WATER APPEARANCE, ODOR, ETC.) INFO. "LAB PARAMETERS TO BE SAMPLED" PORTION OF VRMP FIELD DATA SHEET WAS ONLY PARTIALLY COMPLETED. WADEABLE/MID-DEPTH</t>
  </si>
  <si>
    <t>2009 VRMP PILOT YEAR DATA, DID NOT RECORD DO CALIBRATION "BEFORE" &amp; "AFTER" READINGS.  ALSO, THERE IS NO VERTICAL SAMPLING DEPTH WRITTEN DOWN AND APPROACH WAS NOT RECORDED.  "LAB PARAMETERS TO BE SAMPLED" PORTION OF VRMP FIELD DATA SHEET WAS ONLY PARTIALLY COMPLETED.</t>
  </si>
  <si>
    <t>"LAB PARAMETERS TO BE SAMPLED" PORTION OF VRMP FIELD DATA SHEET WAS ONLY PARTIALLY COMPLETED.  NON-WADEABLE/MID-DEPTH, 2009 VRMP PILOT YEAR DATA</t>
  </si>
  <si>
    <t>2009 VRMP PILOT YEAR DATA, DO CALIBRATION "BEFORE" &amp; (MORE IMPORTANTLY) "AFTER" READINGS APPEARED LOW (&lt; 97 OR &gt; 103% SAT.).  "LAB PARAMETERS TO BE SAMPLED" PORTION OF VRMP FIELD DATA SHEET WAS ONLY PARTIALLY COMPLETED. NON-WADEABLE/MID-DEPTH</t>
  </si>
  <si>
    <t>2009 VRMP PILOT YEAR DATA, DID DO CALIBRATION IN PPM (NOT PERCENT SATURATION). "LAB PARAMETERS TO BE SAMPLED" PORTION OF VRMP FIELD DATA SHEET WAS ONLY PARTIALLY COMPLETED.  HEAVY T-STORMS YESTERDAY EVENING. NON-WADEABLE/MID-DEPTH</t>
  </si>
  <si>
    <t>PL040</t>
  </si>
  <si>
    <t>PLEASANT RIVER - RPL47 - VRMP</t>
  </si>
  <si>
    <t>RPL47 - VRMP</t>
  </si>
  <si>
    <t>2009 VRMP PILOT YEAR DATA, DID NOT COMPLETE "LAB PARAMETERS TO BE SAMPLED" PORTION OF VRMP FIELD DATA SHEET.  DID NOT RECORD DO CALIBRATION "BEFORE" &amp; "AFTER" READINGS.  DO MEMBRANE NOT INSPECTED. WADEABLE/1.5 FT BELOW SURFACE</t>
  </si>
  <si>
    <t>&gt;2419.6</t>
  </si>
  <si>
    <t>2009 VRMP PILOT YEAR DATA, DID NOT RECORD ANY OF THE OBSERVATIONAL DATA (WATER APPEARANCE, ODOR, ETC.) INFO.  DID NOT RECORD DO CALIBRATION "BEFORE" &amp; "AFTER" READINGS AND THERE WAS NO INDICATION ON THE DATA SHEET THAT SHE CALIBRATED THE METER. WADEABLE/1.5 FT BELOW SURFACE</t>
  </si>
  <si>
    <t>2009 VRMP PILOT YEAR DATA, DID NOT COMPLETE "LAB PARAMETERS TO BE SAMPLED" PORTION OF VRMP FIELD DATA SHEET.  ONLY E. COLI WAS SAMPLED ON THIS DATE.   WADEABLE/1.5 FT BELOW SURFACE</t>
  </si>
  <si>
    <t>2009 VRMP PILOT YEAR DATA, WADEABLE/1.5 FT BELOW SURFACE</t>
  </si>
  <si>
    <t>2009 VRMP PILOT YEAR DATA, DID NOT COMPLETE "LAB PARAMETERS TO BE SAMPLED" PORTION OF VRMP FIELD DATA SHEET.  DO MEMBRANE NOT INSPECTED. WADEABLE/1.5 FT BELOW SURFACE</t>
  </si>
  <si>
    <t>P</t>
  </si>
  <si>
    <t>P015</t>
  </si>
  <si>
    <t>PRESUMPSCOT RIVER - R07 - VRMP</t>
  </si>
  <si>
    <t>R07 - PRW, R07-VRMP</t>
  </si>
  <si>
    <t>JULIE FRANKLIN</t>
  </si>
  <si>
    <t>2009 VRMP PILOT YEAR DATA</t>
  </si>
  <si>
    <t>CHRIS FRANKLIN</t>
  </si>
  <si>
    <t>MOSTLY CLOUDY, RAIN</t>
  </si>
  <si>
    <t>JOHN ZASTROW</t>
  </si>
  <si>
    <t>P080</t>
  </si>
  <si>
    <t>PRESUMPSCOT RIVER - R126 - VRMP</t>
  </si>
  <si>
    <t>R126 - PRW</t>
  </si>
  <si>
    <t>DAVE HARRADON</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</si>
  <si>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</si>
  <si>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LIGHT RAIN, RAIN</t>
  </si>
  <si>
    <t>2009 VRMP PILOT YEAR DATA, DID NOT RECORD DO CALIBRATION "BEFORE" &amp; "AFTER" READINGS AND THERE WAS NO INDICATION ON THE DATA SHEET THAT HE CALIBRATED THE METER. DID NOT COMPLETE "LAB PARAMETERS TO BE SAMPLED" PORTION OF VRMP FIELD DATA SHEET.  DID NOT COMPLETE VERTICAL DEPTH.</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</si>
  <si>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</si>
  <si>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TURBID</t>
  </si>
  <si>
    <t>2009 VRMP PILOT YEAR DATA, DID NOT RECORD DO CALIBRATION "BEFORE" &amp; "AFTER" READINGS. DID NOT COMPLETE VERTICAL DEPTH.</t>
  </si>
  <si>
    <t>2009 VRMP PILOT YEAR DATA, DID NOT COMPLETE "LAB PARAMETERS TO BE SAMPLED" PORTION OF VRMP FIELD DATA SHEET.   NON-WADEABLE/MID-DEPTH</t>
  </si>
  <si>
    <t>2009 VRMP PILOT YEAR DATA, DID NOT COMPLETE "LAB PARAMETERS TO BE SAMPLED" PORTION OF VRMP FIELD DATA SHEET.  DID NOT COMPLETE VERTICAL DEPTH. TIME SAMPLED WAS NOT WRITTEN DOWN, SO ESTIMATE WAS DERIVED BY LOOKING AT START TIME AND END TIME OF THIS SAMPLER'S EFFORTS THAT DAY.
 DID N</t>
  </si>
  <si>
    <t>P089</t>
  </si>
  <si>
    <t>PRESUMPSCOT RIVER - R129 - VRMP</t>
  </si>
  <si>
    <t>R129 - PRW</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</si>
  <si>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
  </si>
  <si>
    <t xml:space="preserve">2009 VRMP PILOT YEAR DATA, DID NOT RECORD DO CALIBRATION "BEFORE" &amp; "AFTER" READINGS AND THERE WAS NO INDICATION ON THE DATA SHEET THAT HE CALIBRATED THE METER. DID NOT COMPLETE "LAB PARAMETERS TO BE SAMPLED" PORTION OF VRMP FIELD DATA SHEET.  DID NOT COMPLETE VERTICAL DEPTH.
</t>
  </si>
  <si>
    <t>2009 VRMP PILOT YEAR DATA, DID NOT RECORD DO CALIBRATION "BEFORE" &amp; "AFTER" READINGS AND THERE WAS NO INDICATION ON THE DATA SHEET THAT HE CALIBRATED THE METER. DID NOT COMPLETE "LAB PARAMETERS TO BE SAMPLED" PORTION OF VRMP FIELD DATA SHEET. NO VERTICAL DEPTH RECORDED. WATER APPEA</t>
  </si>
  <si>
    <t>2009 VRMP PILOT YEAR DATA, DID NOT SELECT AN OPTION FOR VERTICAL DEPTH.  DID NOT RECORD DO CALIBRATION "BEFORE" &amp; "AFTER" READINGS.</t>
  </si>
  <si>
    <t>DAVE HARREDON</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</si>
  <si>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TIME </t>
  </si>
  <si>
    <t>P150</t>
  </si>
  <si>
    <t>PRESUMPSCOT RIVER - R166 - VRMP</t>
  </si>
  <si>
    <t>R166 - PRW, R166 - VRMP</t>
  </si>
  <si>
    <t>JIM LINSLEY</t>
  </si>
  <si>
    <t>2009 VRMP PILOT YEAR DATA, DID NOT COMPLETE "LAB PARAMETERS TO BE SAMPLED" PORTION OF VRMP FIELD DATA SHEET.   WADEABLE/1.5 FT BELOW SURFACE</t>
  </si>
  <si>
    <t>HEAVY RAIN, LIGHT RAIN</t>
  </si>
  <si>
    <t>2009 VRMP PILOT YEAR DATA, DID NOT PICK A VERTICAL DEPTH.</t>
  </si>
  <si>
    <t>2009 VRMP PILOT YEAR DATA, DID NOT COMPLETE VERTICAL DEPTH. DID NOT RECORD DO CALIBRATION "BEFORE" &amp; "AFTER" READINGS.</t>
  </si>
  <si>
    <t>2009 VRMP PILOT YEAR DATA, DID NOT RECORD DO CALIBRATION "BEFORE" &amp; "AFTER" READINGS. DID NOT COMPLETE "LAB PARAMETERS TO BE SAMPLED" PORTION OF VRMP FIELD DATA SHEET. WADEABLE/MID-DEPTH</t>
  </si>
  <si>
    <t>MICHELE WINDSOR</t>
  </si>
  <si>
    <t>2009 VRMP PILOT YEAR DATA, EXTENSION POLE WAS PICKED AS AN APPROACH (SAMPLE LOCATION) BUT NOT AN OPTION ON PREEDD.  EXTENSION POLE WAS NOTED ELSEWHERE ON PREEDD. NON-WADEABLE/3 FT BELOW SURFACE</t>
  </si>
  <si>
    <t>2009 VRMP PILOT YEAR DATA, DO CALIBRATION "BEFORE" &amp; (MORE IMPORTANTLY) "AFTER" READINGS APPEARED LOW (&lt; 97 OR &gt; 103% SAT.).  WADEABLE/1.5 FT BELOW SURFACE</t>
  </si>
  <si>
    <t>2009 VRMP PILOT YEAR DATA, NOTE:  THIS SITE NORMALLY WAS NOTED AS BEING WADABLE IN 2009, HOWEVER, ON THIS DATE IT WAS NOTED AS BEING "NON-WADABLE" EVEN THOUGH WATER FLOWS WERE NOTED AS BEING "BASEFLOW". NON-WADEABLE/MID-DEPTH</t>
  </si>
  <si>
    <t>P160</t>
  </si>
  <si>
    <t>PRESUMPSCOT RIVER - R195 - VRMP</t>
  </si>
  <si>
    <t>R195 - VRMP</t>
  </si>
  <si>
    <t>2009 VRMP PILOT YEAR DATA, DID NOT PICK VERTICAL DEPTH. DID NOT RECORD DO CALIBRATION "BEFORE" &amp; "AFTER" READINGS.</t>
  </si>
  <si>
    <t>2009 VRMP PILOT YEAR DATA, DID NOT COMPLETE "LAB PARAMETERS TO BE SAMPLED" PORTION OF VRMP FIELD DATA SHEET. DID NOT RECORD DO CALIBRATION "BEFORE" &amp; "AFTER" READINGS.  WADEABLE/MID-DEPTH</t>
  </si>
  <si>
    <t>2009 VRMP PILOT YEAR DATA, DO CALIBRATION "BEFORE" &amp; (MORE IMPORTANTLY) "AFTER" READINGS APPEARED LOW (&lt; 97 OR &gt; 103% SAT.).  WADEABLE/MID-DEPTH</t>
  </si>
  <si>
    <t>P170</t>
  </si>
  <si>
    <t>PRESUMPSCOT RIVER - R202 - VRMP</t>
  </si>
  <si>
    <t>R202 - VRMP</t>
  </si>
  <si>
    <t>2009 VRMP PILOT YEAR DATA, DID NOT COMPLETE "LAB PARAMETERS TO BE SAMPLED" PORTION OF VRMP FIELD DATA SHEET.  DID NOT RECORD DO CALIBRATION "BEFORE" &amp; "AFTER" READINGS.</t>
  </si>
  <si>
    <t>2009 VRMP PILOT YEAR DATA, DID NOT COMPLETE "LAB PARAMETERS TO BE SAMPLED" PORTION OF VRMP FIELD DATA SHEET. DID NOT RECORD DO CALIBRATION "BEFORE" &amp; "AFTER" READINGS. WADEABLE/MID-DEPTH</t>
  </si>
  <si>
    <t>P200</t>
  </si>
  <si>
    <t>PRESUMPSCOT RIVER - R225 - VRMP</t>
  </si>
  <si>
    <t>R225 - VRMP</t>
  </si>
  <si>
    <t>2009 VRMP PILOT YEAR DATA, DID NOT RECORD DO CALIBRATION "BEFORE" &amp; "AFTER" READINGS. DID NOT COMPLETE "LAB PARAMETERS TO BE SAMPLED" PORTION OF VRMP FIELD DATA SHEET.  WADEABLE/MID-DEPTH</t>
  </si>
  <si>
    <t>CASCADE</t>
  </si>
  <si>
    <t>2009 VRMP PILOT YEAR DATA, DID NOT COMPLETE "LAB PARAMETERS TO BE SAMPLED" PORTION OF VRMP FIELD DATA SHEET.  WADEABLE/MID-DEPTH</t>
  </si>
  <si>
    <t>2009 VRMP PILOT YEAR DATA, EXTENSION POLE WAS PICKED AS AN APPROACH BUT NOT AN OPTION ON THE PREEDD. WADEABLE/MID-DEPTH</t>
  </si>
  <si>
    <t>2009 VRMP PILOT YEAR DATA, DO CALIBRATION "BEFORE" &amp; (MORE IMPORTANTLY) "AFTER" READINGS APPEARED HIGH (&lt; 97 OR &gt; 103% SAT.).   WADEABLE/MID-DEPTH</t>
  </si>
  <si>
    <t>METER MALFUNCTION PROBABLE, SO DO READINGS NOT ACCEPTED; VERTICAL DEPTH AT 12"</t>
  </si>
  <si>
    <t>LANCE GURNEY</t>
  </si>
  <si>
    <t>WADEABLE/MID-DEPTH</t>
  </si>
  <si>
    <t>SAMPLE TIME NOT RECORDED, BUT APPEARS TO BE BEFORE 8AM DUE TO DATA FIELD SHEET TIME. WADEABLE/1.5 FT BELOW SURFACE</t>
  </si>
  <si>
    <t>MICHAEL LONG</t>
  </si>
  <si>
    <t>LANCE GURNEY, RALPH JOHNSTON</t>
  </si>
  <si>
    <t>DO METER NOT WORKING, SO USED KIT. WADEABLE/1.5 FT BELOW SURFACE</t>
  </si>
  <si>
    <t>CLEAR, FOGGY</t>
  </si>
  <si>
    <t>CLOUDY, PARTLY CLOUDY</t>
  </si>
  <si>
    <t>MOSTLY CLOUDY, PARTLY CLOUDY</t>
  </si>
  <si>
    <t>WADEABLE/1.5 FT BELOW SURFACE</t>
  </si>
  <si>
    <t>NO CHAIN OF CUSTODY FOR LAB PARAMETERS WADEABLE/MID-DEPTH</t>
  </si>
  <si>
    <t>SAMPLING SHOULD BE WITH EXTENSION POLE OR WADING, NOT FROM BANK WITH DIRECT PROBE. WADEABLE/MID-DEPTH</t>
  </si>
  <si>
    <t>NON-WADEABLE/MID-DEPTH</t>
  </si>
  <si>
    <t>DID COMPLETE LAB PARAMETERS TO BE SAMPLED PORTION OF THE DATASHEET. WADEABLE/MID-DEPTH</t>
  </si>
  <si>
    <t>MOSTLY CLOUDY</t>
  </si>
  <si>
    <t>MIKE PARKER, LETICIA SMITH, RYAN KANE</t>
  </si>
  <si>
    <t>NON-WADEABLE/3 FT BELOW SURFACE</t>
  </si>
  <si>
    <t>RYAN KANE</t>
  </si>
  <si>
    <t>MIKE PARKER, C. PARKER</t>
  </si>
  <si>
    <t>CLEAR, FOGGY, PARTLY CLOUDY</t>
  </si>
  <si>
    <t>AT THE TIME OF CALIBRATION THE METER DID NOT WORK. NO VALUES WERE RECORDED.</t>
  </si>
  <si>
    <t>SAMPLE LOCATION/APPROACH IS FROM STREAMBANK, BUT SUPPOSED TO BE WADING OR EXTENSION POLE WADEABLE/MID-DEPTH</t>
  </si>
  <si>
    <t>SAMPLE LOCATION/APPROACH IS FROM STREAMBANK, BUT SUPPOSED TO BE WADING OR EXTENSION POLE NON-WADEABLE/MID-DEPTH</t>
  </si>
  <si>
    <t>SAMPLING SHOULD BE WADING OR EXTENSION POLE - THIS IS A NON-APPROVED SITE. WADEABLE/1.5 FT BELOW SURFACE</t>
  </si>
  <si>
    <t>SAMPLING SHOULD BE WADING OR EXTENSION POLE - THIS IS A NON-APPROVED SITE. NON-WADEABLE/MID-DEPTH</t>
  </si>
  <si>
    <t>SAMPLE LOCATION/APPROACH IS FROM STREAMBANK WITH DIRECT PROBE, BUT SUPPOSED TO BE EXTENSION POLE. DID COMPLETE LAB PARAMETERS TO BE SAMPLED PORTION OF THE DATASHEET. WADEABLE/MID-DEPTH</t>
  </si>
  <si>
    <t>E. COLI DUPLICATE IS LAB DUPLICATE WADEABLE/MID-DEPTH</t>
  </si>
  <si>
    <t>SAMPLING SHOULD BE WITH EXTENSION POLE, NOT FROM BANK WITH DIRECT PROBE. WADEABLE/MID-DEPTH</t>
  </si>
  <si>
    <t>SAMPLE FROM BANK, BUT SHOULD BE WADING? SAMPLE TIME ESTIMATED BASED ON DATA SHEET START AND END TIME.  LAB PARAMETERS PORTION OF FIELD SHEET ONLY PARTIALLY COMPLETED. NON-WADEABLE/MID-DEPTH</t>
  </si>
  <si>
    <t>TIER 1 SITE, BUT NO D.O. PROFILE WADEABLE/1.5 FT BELOW SURFACE</t>
  </si>
  <si>
    <t>BOAT</t>
  </si>
  <si>
    <t>TIER 1 SITE, BUT NO D.O. PROFILE NON-WADEABLE/3 FT BELOW SURFACE</t>
  </si>
  <si>
    <t>TIME OF CALIBRATION WAS NOT RECORDED. NON-WADEABLE/3 FT BELOW SURFACE</t>
  </si>
  <si>
    <t>TIER 1 SITE, BUT NO D.O. PROFILE NON-WADEABLE/MID-DEPTH</t>
  </si>
  <si>
    <t>SAMPLE TIME NOT RECORDED, BUT APPEARS TO BE BEFORE 8AM DUE TO DATA FIELD SHEET TIME.  DO SAMPLE APPROACH SHOULD BE WITH EXTENSION POLE AND PROBE. WADEABLE/1.5 FT BELOW SURFACE</t>
  </si>
  <si>
    <t>MARY BUSHIKA</t>
  </si>
  <si>
    <t>UNKNOWN WHAT WAS USED TO MEASURE TEMPERATURE. WADEABLE/MID-DEPTH</t>
  </si>
  <si>
    <t>CLOUDY, LIGHT RAIN</t>
  </si>
  <si>
    <t>M BUSHIKA</t>
  </si>
  <si>
    <t>BL010</t>
  </si>
  <si>
    <t>BLACK BROOK- RBK05 -VRMP</t>
  </si>
  <si>
    <t>RBK05 - VRMP</t>
  </si>
  <si>
    <t>FOGGY</t>
  </si>
  <si>
    <t>FOGGY, LIGHT RAIN</t>
  </si>
  <si>
    <t>UNKNOWN HOW WATER TEMPERATURE WAS MEASURED. WADEABLE/MID-DEPTH UNKNOWN HOW WATER TEMPERATURE WAS MEASURED.</t>
  </si>
  <si>
    <t>UNKNOWN HOW WATER TEMPERATURE WAS MEASURED. WADEABLE/MID-DEPTH DO CHEMICAL KIT - DID NOT DO QA/QC CHECK.</t>
  </si>
  <si>
    <t>UNKNOWN HOW WATER TEMPERATURE WAS MEASURED. WADEABLE/MID-DEPTH</t>
  </si>
  <si>
    <t>CONCENTRATION IS ACTUALLY &gt;2419.6.  VALUE FOR USE IN GEOMETRIC MEAN. UNKNOWN HOW WATER TEMPERATURE WAS MEASURED. WADEABLE/MID-DEPTH, UNKNOWN HOW WATER TEMPERATURE WAS MEASURED. WADEABLE/MID-DEPTH</t>
  </si>
  <si>
    <t>CW010</t>
  </si>
  <si>
    <t>COLLEY WRIGHT BROOK - RCW10 - VRMP</t>
  </si>
  <si>
    <t>RCW10 - VRMP</t>
  </si>
  <si>
    <t>LETICIA SMITH</t>
  </si>
  <si>
    <t>FOGGY, LIGHT RAIN, MOSTLY CLOUDY, SHOWERS</t>
  </si>
  <si>
    <t>WADEABLE/MID-DEPTH NOT SURE IF SAMPLED FROM CENTER OF FLOW-EXTENSION POLE NOT INDICATED ON DATASHEET</t>
  </si>
  <si>
    <t>WATER MOVING VERY SLOW. WADEABLE/1.5 FT BELOW SURFACE NOT SURE IF SAMPLED FROM CENTER OF FLOW-EXTENSION POLE NOT INDICATED ON DATASHEET</t>
  </si>
  <si>
    <t>WADEABLE/1.5 FT BELOW SURFACE NOT SURE IF SAMPLED FROM CENTER OF FLOW-EXTENSION POLE NOT INDICATED ON DATASHEET</t>
  </si>
  <si>
    <t>LIGHT RAIN</t>
  </si>
  <si>
    <t>WATER NOT FLOWING. WADEABLE/1.5 FT BELOW SURFACE NOT SURE IF SAMPLED FROM CENTER OF FLOW-EXTENSION POLE NOT INDICATED ON DATASHEET</t>
  </si>
  <si>
    <t>WADEABLE/1.5 FT BELOW SURFACE NOT SURE IF SAMPLED FROM CENTER OF FLOW-EXTENSION POLE NOT INDICATED ON DATASHEET.</t>
  </si>
  <si>
    <t>CW020</t>
  </si>
  <si>
    <t>COLLEY WRIGHT BROOK - RCW28 - VRMP</t>
  </si>
  <si>
    <t>RCW28 - VRMP</t>
  </si>
  <si>
    <t>FRED DILLON</t>
  </si>
  <si>
    <t>CLOUDY, FOGGY</t>
  </si>
  <si>
    <t>CLOUDY, HEAVY RAIN</t>
  </si>
  <si>
    <t>GRACE KIFFNEY</t>
  </si>
  <si>
    <t>NON-WADEABLE/MID-DEPTH SAMPLE LOCATION FROM BANK AND NOT CENTER OF FLOW-SHOULD BE BY WADING</t>
  </si>
  <si>
    <t>FOGGY, PARTLY CLOUDY</t>
  </si>
  <si>
    <t>CLOUDY, FOGGY, LIGHT RAIN, SHOWERS</t>
  </si>
  <si>
    <t>WATER TEMPERATURE WITH INFARED THERMOMETER. WADEABLE/1.5 FT BELOW SURFACE DO ACIDIFIED IN THE LAB AT 8:45 AM.</t>
  </si>
  <si>
    <t>CLOUDY, FOGGY, LIGHT RAIN</t>
  </si>
  <si>
    <t>WADEABLE/MID-DEPTH NOT SURE IF SAMPLED CENTER OF FLOW-EXTENSION POLE NOT INDICATED ON DATASHEET.</t>
  </si>
  <si>
    <t>WADEABLE/MID-DEPTH SAMPLE LOCATION FROM BANK AND NOT CENTER OF FLOW- SHOULD BE BY WADING OR WITH EXTENSION POLE</t>
  </si>
  <si>
    <t>MOSTLY CLOUDY, SHOWERS</t>
  </si>
  <si>
    <t>LIGHT RAIN, MOSTLY CLOUDY, SHOWERS</t>
  </si>
  <si>
    <t>MILKY</t>
  </si>
  <si>
    <t>WADEABLE/MID-DEPTH NON-STANDARD SAMPLE COLLECTION BOTTLE</t>
  </si>
  <si>
    <t>IN010</t>
  </si>
  <si>
    <t>INKHORN BROOK - RIK05 - VRMP</t>
  </si>
  <si>
    <t>RIK05 - VRMP</t>
  </si>
  <si>
    <t>WATER MOVING VERY SLOW. WADEABLE/1.5 FT BELOW SURFACE</t>
  </si>
  <si>
    <t>WATER NOT MOVING. WADEABLE/1.5 FT BELOW SURFACE</t>
  </si>
  <si>
    <t>&gt;2419.2</t>
  </si>
  <si>
    <t>CONCENTRATION IS ACTUALLY &gt;2419.6.  VALUE FOR USE IN GEOMETRIC MEAN. WADEABLE/1.5 FT BELOW SURFACE, WADEABLE/1.5 FT BELOW SURFACE</t>
  </si>
  <si>
    <t>CONCENTRATION IS ACTUALLY &gt;2419.6.  VALUE FOR USE IN GEOMETRIC MEAN. WADEABLE/1.5 FT BELOW SURFACE</t>
  </si>
  <si>
    <t>WATER TEMPERATURE MEASURE WITH INFARED THERMOMETER. WADEABLE/1.5 FT BELOW SURFACE DO ACIDIFIED IN THE LAB AT 8:45 AM.</t>
  </si>
  <si>
    <t>PLEASANT RIVER - RPL06 - VRMP</t>
  </si>
  <si>
    <t>RPL06 - VRMP</t>
  </si>
  <si>
    <t>CLEAR, LIGHT RAIN, PARTLY CLOUDY, SHOWERS</t>
  </si>
  <si>
    <t>HEAVY RAIN, PARTLY CLOUDY</t>
  </si>
  <si>
    <t>1.5" RAIN FELL LAST NIGHT. NON-WADEABLE/3 FT BELOW SURFACE</t>
  </si>
  <si>
    <t>WATER TEMPERATURE MEASURED WITH INFARED THERMOMETER. WADEABLE/1.5 FT BELOW SURFACE DO ACIDIFIED IN THE LAB AT 8:45 AM.</t>
  </si>
  <si>
    <t>WADEABLE/MID-DEPTH NOT SURE IF SAMPLED CENTER OF FLOW-EXTENSION POLE NOT INDICATED ON DATASHEET</t>
  </si>
  <si>
    <t>CONCENTRATION IS ACTUALLY &gt;2419.6.  VALUE FOR USE IN GEOMETRIC MEAN. WADEABLE/MID-DEPTH NOT SURE IF SAMPLED CENTER OF FLOW-EXTENSION POLE NOT INDICATED ON DATASHEET., WADEABLE/MID-DEPTH NOT SURE IF SAMPLED CENTER OF FLOW-EXTENSION POLE NOT INDICATED ON DATASHEET.</t>
  </si>
  <si>
    <t>WADEABLE/MID-DEPTH NO DO SAMPLE TAKEN, NOT SURE WHY</t>
  </si>
  <si>
    <t>NON-WADEABLE/3 FT BELOW SURFACE DO CALIBRATION READING APPEARED HIGH (103.3%)</t>
  </si>
  <si>
    <t>MARY BUSKIKA</t>
  </si>
  <si>
    <t>WADEABLE/MID-DEPTH BACTERIA LAB DUPLICATE =93.4</t>
  </si>
  <si>
    <t>LIGHT RAIN, PARTLY CLOUDY</t>
  </si>
  <si>
    <t>CLOUDY, HEAVY RAIN, LIGHT RAIN</t>
  </si>
  <si>
    <t>WADEABLE/MID-DEPTH NO VALUE FOR D.O. IN MG/L.</t>
  </si>
  <si>
    <t>CONCENTRATION IS ACTUALLY &gt;2419.6.  VALUE FOR USE IN GEOMETRIC MEAN. WADEABLE/MID-DEPTH NO VALUE FOR D.O. IN MG/L., WADEABLE/MID-DEPTH NO VALUE FOR D.O. IN MG/L.</t>
  </si>
  <si>
    <t>WADEABLE/MID-DEPTH SAMPLED BY MARY BUSHIKA ALSO ON 8/25/12</t>
  </si>
  <si>
    <t>WADEABLE/MID-DEPTH SAMPLED BY FRED DILLON ALSO ON 8/25/12</t>
  </si>
  <si>
    <t>HANNAH SHUTE/FRED DILLON</t>
  </si>
  <si>
    <t>NON-WADEABLE/MID-DEPTH DID NOT COMPLETE CHAIN OF CUSTODY FOR DATASHEET. SAMPLE LOCATION FROM BANK AND NOT "CENTER OF FLOW"-SHOULD BE WADING, EXTENSION POLE OR OTHER METHOD.</t>
  </si>
  <si>
    <t>Gorham</t>
  </si>
  <si>
    <t>DG010</t>
  </si>
  <si>
    <t>DOUGLAS BROOK - RLTNBDG20 - VRMP</t>
  </si>
  <si>
    <t>RLTNBDG20 - VRMP</t>
  </si>
  <si>
    <t>LIZ STAMEY</t>
  </si>
  <si>
    <t>LIGHT RAIN, PARTLY CLOUDY, SHOWERS</t>
  </si>
  <si>
    <t>2009 VRMP PILOT YEAR DATA, DID NOT COMPLETE "LAB PARAMETERS TO BE SAMPLED" PORTION OF VRMP FIELD DATA SHEET. WADEABLE/MID-DEPTH</t>
  </si>
  <si>
    <t>2009 VRMP PILOT YEAR DATA, DID NOT COMPLETE "LAB PARAMETERS TO BE SAMPLED" PORTION OF VRMP FIELD DATA SHEET. WADEABLE/1.5 FT BELOW SURFACE</t>
  </si>
  <si>
    <t>2009 VRMP PILOT YEAR DATA, SAMPLER NOTED THAT RAINFALL AND FLOW LEVELS WERE ELEVATED DUE TO &gt; 2 INCHES IN PAST 36 HOURS AS OPPOSED TO DEFINITION ON DATA SHEET THAT DEFINED STORMFLOW AS &gt; 2 INCHES IN PAST 24 HOURS.  THUS, THE FLOW LEVELS FOR THIS SAMPLE WERE DECIDED TO BE CALLED "ST</t>
  </si>
  <si>
    <t>FRED DILLON, MIKE LONG, BEN YOUNG</t>
  </si>
  <si>
    <t>THERE WAS NO OBSERVATIONAL DATA. NON-WADEABLE/MID-DEPTH</t>
  </si>
  <si>
    <t>SUSAN KELLY AND GRACE KIFFNEY</t>
  </si>
  <si>
    <t>NON-WADEABLE/MID-DEPTH DO ACIDIFIED IN LAB AT 9:20 AM, SAMPLE LOCATION FROM BANK AND NOT CENTER OF FLOW-SHOULD BE BY WADING OR WITH EXTENSION POLE</t>
  </si>
  <si>
    <t>SUSAN KELLY</t>
  </si>
  <si>
    <t>NON-WADEABLE/MID-DEPTH DO CHEMICAL KIT - DID NOT DO QA/QC CHECK.</t>
  </si>
  <si>
    <t>NON-WADEABLE/MID-DEPTH NOT SURE IF SAMPLED CENTER OF FLOW-EXTENSION POLE NOT INDICATED ON DATASHEET.</t>
  </si>
  <si>
    <t>CONCENTRATION IS ACTUALLY &gt;2419.6.  VALUE FOR USE IN GEOMETRIC MEAN. WADEABLE/MID-DEPTH DO CHEMICAL KIT - DID NOT DO QA/QC CHECK., WADEABLE/MID-DEPTH DO CHEMICAL KIT - DID NOT DO QA/QC CHECK.</t>
  </si>
  <si>
    <t>DANNY MUCHMORE, HANNAH SHUTE</t>
  </si>
  <si>
    <t>WADEABLE/MID-DEPTH D.O. METER- DID NOT ALLOW IT TO WARM UP FOR 20 MIN (15 MIN).</t>
  </si>
  <si>
    <t>DANNY MUCHMORE, HANNAH OBER</t>
  </si>
  <si>
    <t>NON-WADEABLE/MID-DEPTH SAMPLE LOCATION FROM BANK AND NOT 'CENTER OF FLOW".  SHOULD BE BY WADING OR EXTENSION POLE.</t>
  </si>
  <si>
    <t>HANNAH OBER</t>
  </si>
  <si>
    <t>FOGGY, HEAVY RAIN, LIGHT RAIN</t>
  </si>
  <si>
    <t>HANNAH SHUTE</t>
  </si>
  <si>
    <t>WATER ODOR "LIGHTLY" SEWAGE WADEABLE/MID-DEPTH SAMPLE LOCATION FROM BANK AND NOT "CENTER OF FLOW".  SHOULD BE BY WADING OR EXTENSION POLE.</t>
  </si>
  <si>
    <t>WADEABLE/MID-DEPTH SAMPLE LOCATION FROM BANK AND NOT 'CENTER OF FLOW".  SHOULD BE BY WADING OR EXTENSION POLE.</t>
  </si>
  <si>
    <t>HEAVY RAIN, SHOWERS</t>
  </si>
  <si>
    <t>ABE DAILEY</t>
  </si>
  <si>
    <t>DUPLICATE TAKEN AT 7:45 BY LANCE GURNEY AND DAVID KIRSTEIN WADEABLE/MID-DEPTH</t>
  </si>
  <si>
    <t>CLEAR, CLOUDY, LIGHT RAIN</t>
  </si>
  <si>
    <t>CONCENTRATION IS ACTUALLY &gt;2419.6.  VALUE FOR USE IN GEOMETRIC MEAN., WADEABLE/MID-DEPTH</t>
  </si>
  <si>
    <t>WADEABLE/MID-DEPTH ZERO DO CHECK=0.06 MG/L</t>
  </si>
  <si>
    <t>WADEABLE/MID-DEPTH D.O METER-DID NOT RECORD TIME OF CALIBRATION. CALIBRATION VALUE OK.</t>
  </si>
  <si>
    <t>ABRAHAM DAILEY</t>
  </si>
  <si>
    <t>CLOUDY, FOGGY, LIGHT RAIN, PARTLY CLOUDY</t>
  </si>
  <si>
    <t>HEAVY RAIN THURSDAY-5/28/15 WADEABLE/MID-DEPTH</t>
  </si>
  <si>
    <t>HEAVY RAIN, PARTLY CLOUDY, SHOWERS</t>
  </si>
  <si>
    <t>CAROLINE GLEASON</t>
  </si>
  <si>
    <t>FIELD DUPLICATES WADEABLE/MID-DEPTH</t>
  </si>
  <si>
    <t>CLOUDY, FOGGY, HEAVY RAIN, LIGHT RAIN</t>
  </si>
  <si>
    <t>CONSTRUCTION/EXCAVATION NEAR DG010 WADEABLE/MID-DEPTH</t>
  </si>
  <si>
    <t>CLOUDY, LIGHT RAIN, SHOWERS</t>
  </si>
  <si>
    <t>CONCENTRATION IS ACTUALLY &gt;2419.6.  VALUE FOR USE IN GEOMETRIC MEAN. , NON-WADEABLE/3 FT BELOW SURFACE</t>
  </si>
  <si>
    <t>CLOUDY, HEAVY RAIN, MOSTLY CLOUDY, SHOWERS</t>
  </si>
  <si>
    <t>EVEN WITH RAIN, STREAM FLOW STILL LOW WADEABLE/MID-DEPTH</t>
  </si>
  <si>
    <t>ABRAHAM DAILY</t>
  </si>
  <si>
    <t>S.WAGGONER, D.MARSH, A.OWEN</t>
  </si>
  <si>
    <t>WADEABLE/1.5 FT BELOW SURFACE D.O. METER-DID NOT ALLOW IT TO WARM UP FOR AT LEAST 20 MINUTES.</t>
  </si>
  <si>
    <t>CLEAR, HEAVY RAIN, SHOWERS</t>
  </si>
  <si>
    <t>CLOUDY, LIGHT RAIN, MOSTLY CLOUDY</t>
  </si>
  <si>
    <t>ABE DAILEY, NANCY PHILBRICK</t>
  </si>
  <si>
    <t>MANURE SMELL IN THE AIR AROUND DOUGLAS BROOK. WADEABLE/MID-DEPTH</t>
  </si>
  <si>
    <t>ABRAHAM DAILEY, NANCY PHILBRICK</t>
  </si>
  <si>
    <t>CLOUDY, MOSTLY CLOUDY, SHOWERS</t>
  </si>
  <si>
    <t>SAMPLE AMOUNT OF DIRT IN BACTERIA SAMPLE. WADEABLE/MID-DEPTH</t>
  </si>
  <si>
    <t>NANCY PHILBRICK</t>
  </si>
  <si>
    <t>BACTERIA WATER SAMPLE HAD DEBRIS IN SAMPLE WADEABLE/MID-DEPTH D.O. METER-DID NOT RECORD "TIME OF CALIBRATION"-NOT SURE IF ALLOWED METER TO WARM UP FOR AT LEAST 20 MINUTES.</t>
  </si>
  <si>
    <t>Falmouth</t>
  </si>
  <si>
    <t>PI010</t>
  </si>
  <si>
    <t>EAST BRANCH PISCATAQUA RIVER - RPSEB05 - VRMP</t>
  </si>
  <si>
    <t>RPSEB05 - VRMP</t>
  </si>
  <si>
    <t>JOHN ZASTROW, JULIE FRANKLIN</t>
  </si>
  <si>
    <t>2009 VRMP PILOT YEAR DATA, SAMPLE LOCATION/APPROACH IS BELIEVED TO BE FROM STREAMBANK. "LAB PARAMETERS TO BE SAMPLED" PORTION OF VRMP FIELD DATA SHEET WAS ONLY PARTIALLY COMPLETED."   WADEABLE/1.5 FT BELOW SURFACE</t>
  </si>
  <si>
    <t>"LAB PARAMETERS TO BE SAMPLED" PORTION OF VRMP FIELD DATA SHEET WAS ONLY PARTIALLY COMPLETED.  ALSO, THERE IS NO VERTICAL SAMPLING DEPTH WRITTEN DOWN.  UNDER APPROACH, "REACH" WAS PICKED BUT THERE IS NO OPTION FOR THAT IN THE PREEDD.  SAMPLE LOCATION/APPR, 2009 VRMP PILOT YEAR DATA</t>
  </si>
  <si>
    <t>2009 VRMP PILOT YEAR DATA, DID NOT COMPLETE "LAB PARAMETERS TO BE SAMPLED" PORTION OF VRMP FIELD DATA SHEET. UNDER APPROACH, "REACH" WAS PICKED BUT THERE IS NO OPTION FOR THAT IN THE PREEDD.  SAMPLE LOCATION/APPROACH IS BELIEVED TO BE FROM STREAMBANK.  WADEABLE/MID-DEPTH</t>
  </si>
  <si>
    <t>2009 VRMP PILOT YEAR DATA, DO METER WAS CALIBRATED IN PPM (NOT PERCENT SATURATION). WADEABLE/1.5 FT BELOW SURFACE</t>
  </si>
  <si>
    <t>2009 VRMP PILOT YEAR DATA, UNDER APPROACH, "REACH" WAS PICKED BUT THERE IS NO OPTION FOR THAT IN THE PREEDD. SAMPLE LOCATION/APPROACH IS BELIEVED TO BE FROM STREAMBANK.  WADEABLE/1.5 FT BELOW SURFACE</t>
  </si>
  <si>
    <t>FRED DILLON, B. PAPINEAU, E. PAPINEAU</t>
  </si>
  <si>
    <t>FRED DILLON, E. PAPINEAU, B. PAPINEAU</t>
  </si>
  <si>
    <t>CINDY HAN AND ALEX HAN</t>
  </si>
  <si>
    <t>FOGGY, MOSTLY CLOUDY</t>
  </si>
  <si>
    <t>FOGGY, LIGHT RAIN, MOSTLY CLOUDY</t>
  </si>
  <si>
    <t>WADEABLE/MID-DEPTH DO ACIDIFIED IN LAB AT 9:20 AM. BACTERIA COLLECTED IN ZIPLOC BAG.</t>
  </si>
  <si>
    <t>PAUL HAN AND ALEX HAN</t>
  </si>
  <si>
    <t>FRED DILLON &amp; B PAPINEAU</t>
  </si>
  <si>
    <t>CONCENTRATION IS ACTUALLY &gt;2419.6.  VALUE FOR USE IN GEOMETRIC MEAN. NON-WADEABLE/MID-DEPTH, NON-WADEABLE/MID-DEPTH</t>
  </si>
  <si>
    <t>A. HAN, C. HAN</t>
  </si>
  <si>
    <t>ALEX &amp; CINDY HAN</t>
  </si>
  <si>
    <t>OPAQUE</t>
  </si>
  <si>
    <t>WADEABLE/1.5 FT BELOW SURFACE BACTERIA LAB DUPLICATE= 150.  IDEXX BACTERIA ANALYSES- 1 LARGE WELL EMPTY.</t>
  </si>
  <si>
    <t>CINDY HAN</t>
  </si>
  <si>
    <t>CLOUDY, MOSTLY CLOUDY</t>
  </si>
  <si>
    <t>CLEAR, MOSTLY CLOUDY, PARTLY CLOUDY</t>
  </si>
  <si>
    <t>MAINSTREAM FLOW/DISCHARGE VOLUME VERY HIGH AND SPILLING ONTO FLOOD PLAIN AT TRIB CONFLUENCES  NO VERTICAL DEPTH RECORDED. SAMPLE LOCATION FROM BANK AND NOT "CENTER OF FLOW"-SHOULD BE BY WADING, EXTENSION POLE OR OTHER METHOD.</t>
  </si>
  <si>
    <t>CINDY &amp; ALEX HAN</t>
  </si>
  <si>
    <t>CINDY HAN, ALEX HAN</t>
  </si>
  <si>
    <t>CONCENTRATION IS ACTUALLY &gt;2419.6.  VALUE FOR USE IN GEOMETRIC MEAN. WADEABLE/MID-DEPTH, WADEABLE/MID-DEPTH</t>
  </si>
  <si>
    <t>AMANDA MARTIN, FRED DILLON, PARKER GERRISH</t>
  </si>
  <si>
    <t>PARKER GERRISH, AMANDA MARTIN</t>
  </si>
  <si>
    <t>WADEABLE/MID-DEPTH D.O. METER- DID NOT ALLOW IT TO WARM UP AT LEAST 20 MINUTES.</t>
  </si>
  <si>
    <t>PARKER GERRISH</t>
  </si>
  <si>
    <t>CLEAR, MOSTLY CLOUDY, PARTLY CLOUDY, SHOWERS</t>
  </si>
  <si>
    <t>WADEABLE/MID-DEPTH  WATER TEMPERATURE NOT ENTERED-FIELD SHEET DIFFICULT TO READ.</t>
  </si>
  <si>
    <t>WADEABLE/MID-DEPTH D.O. METER-DID NOT ALLOW IT TO WARM UP FOR AT LEAST 20 MINUTES.</t>
  </si>
  <si>
    <t>WADEABLE/MID-DEPTH D.O. METER-D ID NOT ALLOW IT TO WARM UP FOR AT LEAST 20 MINUTES.</t>
  </si>
  <si>
    <t>48 HOURS AGO HEAVY RAIN WADEABLE/MID-DEPTH D.O. METER TIME OF CALIBRATION WAS NOT RECORDED.  NOT SURE IF METER ALLOWED TO WARM UP FOR AT LEAST 20 MINUTES.</t>
  </si>
  <si>
    <t>CLOUDY, HEAVY RAIN, LIGHT RAIN, MOSTLY CLOUDY</t>
  </si>
  <si>
    <t>CONCENTRATION IS ACTUALLY &gt;2419.6.  VALUE FOR USE IN GEOMETRIC MEAN. WADEABLE/MID-DEPTH D.O. METER-DID NOT ALLOW IT TO WARM UP FOR AT LEAST 20 MINUTES., WADEABLE/MID-DEPTH D.O. METER-DID NOT ALLOW IT TO WARM UP FOR AT LEAST 20 MINUTES.</t>
  </si>
  <si>
    <t>CONCENTRATION IS ACTUALLY &gt;2419.6.  VALUE FOR USE IN GEOMETRIC MEAN. WADEABLE/MID-DEPTH D.O. METER-DID NOT ALLOW IT TO WARM UP FOR AT LEAST 20 MINUTES.</t>
  </si>
  <si>
    <t>AMANDA MARTIN, PARKER GERRISH</t>
  </si>
  <si>
    <t>YSI TOOK A LONG TIME TO WARM UP. NO DO SAMPLES TODAY WADEABLE/MID-DEPTH</t>
  </si>
  <si>
    <t>RICK COPELAND</t>
  </si>
  <si>
    <t>NON-WADEABLE/MID-DEPTH NO VALUE FOR D.O. IN MG/L.</t>
  </si>
  <si>
    <t>NON-WADEABLE/MID-DEPTH NO VALUE FOR D.O IN % SATURATION.</t>
  </si>
  <si>
    <t>CONCENTRATION IS ACTUALLY &gt;2419.6.  VALUE FOR USE IN GEOMETRIC MEAN., NON-WADEABLE/MID-DEPTH</t>
  </si>
  <si>
    <t>MISCALIBRATED METER NON-WADEABLE/MID-DEPTH DO CALIBRATION VALUE LOW (95.6%)-DO AND TEMP NOT INCLUDED</t>
  </si>
  <si>
    <t>FIELD DUPLICATES NON-WADEABLE/MID-DEPTH</t>
  </si>
  <si>
    <t>BACTERIA LAB DUPLICATE=260.2 NON-WADEABLE/MID-DEPTH</t>
  </si>
  <si>
    <t>E. COLI LAB DUPLICATE=228.2 NON-WADEABLE/MID-DEPTH</t>
  </si>
  <si>
    <t>VERY SLOW MOVING WADEABLE/MID-DEPTH</t>
  </si>
  <si>
    <t>RICK COPELAND, ANNELLA LINTON</t>
  </si>
  <si>
    <t>ANNELLA LINTON, RICK COPELAND</t>
  </si>
  <si>
    <t>CLEAR, CLOUDY</t>
  </si>
  <si>
    <t>NON-WADEABLE/MID-DEPTH SAMPLE LOCATION FROM BANK AND NOT "CENTER OF FLOW"-SHOULD BE BY WADING, EXTENSION POLE OR OTHER METHOD.</t>
  </si>
  <si>
    <t>TEMPERATURE FROM COND. PEN 19.5ºC NON-WADEABLE/MID-DEPTH IDEXX BACTERIA ANALYSES- 1 SMALL WELL EMPTY AND 1 LARGE WELL EMPTY FOR DUPLICATE.  SAMPLE LOCATION FROM BANK AND NOT "CENTER OF FLOW"- SHOULD BE BY WADING, EXTENSION POLE OR OTHER METHOD.</t>
  </si>
  <si>
    <t>NON-WADEABLE/MID-DEPTH SAMPLE LOCATION FROM BANK AND NOT "CENTER OF FLOW" - SHOULD BE BY WADING, EXTENSION POLE OR OTHER METHOD.</t>
  </si>
  <si>
    <t>PARTLY CLOUDY, SHOWERS</t>
  </si>
  <si>
    <t>CLOUDY, FOGGY, HEAVY RAIN, SHOWERS</t>
  </si>
  <si>
    <t>CONCENTRATION IS ACTUALLY &gt;2419.6.  VALUE FOR USE IN GEOMETRIC MEAN. NON-WADEABLE/MID-DEPTH SAMPLE FROM BANK AND NOT "CENTER OF FLOW" -SHOULD BE BY WADING, EXTENSION POLE OR OTHER METHOD., NON-WADEABLE/MID-DEPTH SAMPLE FROM BANK AND NOT "CENTER OF FLOW" -SHOULD BE BY WADING, EXTENSION POLE OR OTHER METHOD.</t>
  </si>
  <si>
    <t>WADEABLE/MID-DEPTH NO VALUE FOR D.O. IN MG/L</t>
  </si>
  <si>
    <t>CLEAR, CLOUDY, PARTLY CLOUDY</t>
  </si>
  <si>
    <t>CLEAR, CLOUDY, SHOWERS</t>
  </si>
  <si>
    <t>NON-WADEABLE/MID-DEPTH DID NOT COMPLETE CHAIN OF CUSTODY FOR DATASHEET</t>
  </si>
  <si>
    <t>NON-WADEABLE/MID-DEPTH SAMPLE LOCATION FROM BANK AND NOT "CENTER OF FLOW" - SHOULD BE BY WADING,  EXTENSION POLE OR OTHER METHOD.</t>
  </si>
  <si>
    <t>NON-WADEABLE/MID-DEPTH IDEXX BACTERIA ANALYSES- 1 LARGE WELL MOSTLY EMPTY. SAMPLE FROM BANK AND NOT "CENTER OF FLOW" -SHOULD BE BY WADING, EXTENSION POLE OR OTHER METHOD.</t>
  </si>
  <si>
    <t>WADEABLE/MID-DEPTH NO VALUE FOR D.O. IN MG/L; BACTERIA LAB DUPLICATE=27.2</t>
  </si>
  <si>
    <t>L010</t>
  </si>
  <si>
    <t>LITTLE RIVER - RLT08 - VRMP</t>
  </si>
  <si>
    <t>RLT08 - PRW, RLT08-VRMP</t>
  </si>
  <si>
    <t xml:space="preserve">2009 VRMP PILOT YEAR DATA, DID NOT RECORD DO CALIBRATION "BEFORE" &amp; "AFTER" READINGS. DID NOT COMPLETE "LAB PARAMETERS TO BE SAMPLED" PORTION OF VRMP FIELD DATA SHEET.  IT WAS ASSUME THAT A PROBE WAS USED TO MAKE DO MEASUREMENT BASED UPON DATA SHEETS FROM OTHER DATES AT THIS SITE. </t>
  </si>
  <si>
    <t>2009 VRMP PILOT YEAR DATA, DO CALIBRATION "BEFORE" &amp; (MORE IMPORTANTLY) "AFTER" READINGS APPEARED LOW (&lt; 97 OR &gt; 103% SAT.).  DID NOT COMPLETE "LAB PARAMETERS TO BE SAMPLED" PORTION OF VRMP FIELD DATA SHEET.  WADEABLE/1.5 FT BELOW SURFACE</t>
  </si>
  <si>
    <t>2009 VRMP PILOT YEAR DATA, DID NOT COMPLETE "LAB PARAMETERS TO BE SAMPLED" PORTION OF VRMP FIELD DATA SHEET.  DID DO CALIBRATION IN PPM (NOT PERCENT SATURATION). WADEABLE/1.5 FT BELOW SURFACE</t>
  </si>
  <si>
    <t xml:space="preserve">2009 VRMP PILOT YEAR DATA, DID NOT COMPLETE "LAB PARAMETERS TO BE SAMPLED" PORTION OF VRMP FIELD DATA SHEET.  THE CALIBRATION VALUES WRITTEN ON THE DATA SHEET ARE CONFUSING.  THEY APPEAR TO BE 10.8 MG/L BEFORE CALIBRATION AND 0.0 AFTER CALIBRATION.  IT WAS ASSUMED THAT A PROBE WAS </t>
  </si>
  <si>
    <t>2009 VRMP PILOT YEAR DATA, DID NOT COMPLETE "LAB PARAMETERS TO BE SAMPLED" PORTION OF VRMP FIELD DATA SHEET.  IN THE WATER APPEARANCE SECTION TWO OTHER CHOICE WERE PICKED (OPAQUE AND TURBID) ON THE DATA SHEET. WADEABLE/1.5 FT BELOW SURFACE</t>
  </si>
  <si>
    <t>HEAVY RAIN, LIGHT RAIN, SHOWERS</t>
  </si>
  <si>
    <t>2009 VRMP PILOT YEAR DATA, IN THE WATER APPEARANCE SECTION, TWO OTHER CHOICE WERE PICKED (OPAQUE AND TURBID) ON THE DATA SHEET. NON-WADEABLE/3 FT BELOW SURFACE</t>
  </si>
  <si>
    <t>PM, MF, CF, TK, GK</t>
  </si>
  <si>
    <t>SAMPLE APPROACH WAS FROM BANK WITH EXTENSION POLE, BUT SUPPOSED TO BE FROM BRIDGE.  DID NOT COMPLETE CHAIN OF CUSTODY FOR DATASHEET. NON-WADEABLE/3 FT BELOW SURFACE</t>
  </si>
  <si>
    <t>PM, GK, TK</t>
  </si>
  <si>
    <t>TIME OF METER TURNED ON AND CALIBRATED WAS NOT RECORDED.  NON-WADEABLE/3 FT BELOW SURFACE</t>
  </si>
  <si>
    <t>GRACE &amp; TOM KIFFNEY</t>
  </si>
  <si>
    <t>E. COLI DUPLICATE IS LAB DUPLICATE;  SAMPLING SHOULD BE FROM BRIDGE/CULVERT - NON-APPROVED SITE. NON-WADEABLE/3 FT BELOW SURFACE</t>
  </si>
  <si>
    <t>NON-WADEABLE/3 FT BELOW SURFACE DO ACIDIFIED IN LAB AT 9:20 AM.</t>
  </si>
  <si>
    <t>NON-WADEABLE/3 FT BELOW SURFACE DO CHEMICAL KIT - DID NOT DO QA/QC CHECK.</t>
  </si>
  <si>
    <t>CONCENTRATION IS ACTUALLY &gt;2419.6.  VALUE FOR USE IN GEOMETRIC MEAN. NON-WADEABLE/3 FT BELOW SURFACE DO CHEMICAL KIT - DID NOT DO QA/QC CHECK., NON-WADEABLE/3 FT BELOW SURFACE DO CHEMICAL KIT - DID NOT DO QA/QC CHECK.</t>
  </si>
  <si>
    <t>HANNAH SHUTE/ FRED DILLON</t>
  </si>
  <si>
    <t>FOAM/BUBBLES ON SURFACE NON-WADEABLE/MID-DEPTH</t>
  </si>
  <si>
    <t>NON-WADEABLE/MID-DEPTH IDEXX BACTERIA ANALYSES- 1 LARGE WELL EMPTY FOR DUPLICATE.</t>
  </si>
  <si>
    <t>HEAVY RAIN, MOSTLY CLOUDY</t>
  </si>
  <si>
    <t>CLEAR, HEAVY RAIN, LIGHT RAIN, PARTLY CLOUDY</t>
  </si>
  <si>
    <t>NON-WADEABLE/MID-DEPTH ZERO DO CHECK=0.06 MG/L</t>
  </si>
  <si>
    <t>DUCKS ON LITTLE RIVER NON-WADEABLE/MID-DEPTH D.O. METER-DID NOT RECORD TIME OF CALIBRATION. CALIBRATION VALUE OK.</t>
  </si>
  <si>
    <t>HEAVY RAIN THURSDAY-5/28/15 NON-WADEABLE/MID-DEPTH</t>
  </si>
  <si>
    <t>NO WHIRLPAKS, ONLY DO COLLECTED NON-WADEABLE/MID-DEPTH</t>
  </si>
  <si>
    <t>FRED DILLON, BROOKE PAPINEAU</t>
  </si>
  <si>
    <t>REEGAN LESLIE</t>
  </si>
  <si>
    <t>EVEN WITH RAIN, STREAM FLOW STILL LOW NON-WADEABLE/MID-DEPTH</t>
  </si>
  <si>
    <t>FRED ALLEN</t>
  </si>
  <si>
    <t>FRED ALLEN, NANCY CRAIG</t>
  </si>
  <si>
    <t>WADEABLE/1.5 FT BELOW SURFACE NO VALUE FOR D.O. IN MG/L.</t>
  </si>
  <si>
    <t>NO VALUE FOR D.O. IN MG/L.</t>
  </si>
  <si>
    <t>WADEABLE/MID-DEPTH NO VALUE FOR D.O IN MG/L</t>
  </si>
  <si>
    <t>LANCE GURNEY/SHANNA LOVELACE</t>
  </si>
  <si>
    <t>LANCE GURNEY &amp; SHANNA LOVELACE</t>
  </si>
  <si>
    <t>NON-WADEABLE/3 FT BELOW SURFACE DID NOT RECORD "TIME OF CALIBRATION"</t>
  </si>
  <si>
    <t>LANCE GURNEY.SHANNA LOVELACE</t>
  </si>
  <si>
    <t>LANCE GURNEY, SHANNAN LOVELACE</t>
  </si>
  <si>
    <t>L020</t>
  </si>
  <si>
    <t>LITTLE RIVER - RLT15 - VRMP</t>
  </si>
  <si>
    <t>RLT15 - VRMP</t>
  </si>
  <si>
    <t>2009 VRMP PILOT YEAR DATA, DID NOT RECORD DO CALIBRATION "BEFORE" &amp; "AFTER" READINGS.  DID NOT COMPLETE "LAB PARAMETERS TO BE SAMPLED" PORTION OF VRMP FIELD DATA SHEET.  IT WAS ASSUMED THAT A PROBE WAS USED TO MAKE DO MEASUREMENT BASED UPON DATA SHEETS FROM OTHER DATES AT THIS SITE</t>
  </si>
  <si>
    <t>2009 VRMP PILOT YEAR DATA, DID NOT COMPLETE "LAB PARAMETERS TO BE SAMPLED" PORTION OF VRMP FIELD DATA SHEET.  THE CALIBRATION VALUES WRITTEN ON THE DATA SHEET ARE CONFUSING. THEY APPEAR TO BE 10.8 MG/L BEFORE CALIBRATION AND 0.0 AFTER CALIBRATION. WADEABLE/MID-DEPTH</t>
  </si>
  <si>
    <t>2009 VRMP PILOT YEAR DATA, DID NOT COMPLETE "LAB PARAMETERS TO BE SAMPLED" PORTION OF VRMP FIELD DATA SHEET.   IN THE WATER APPEARANCE SECTION, TWO OTHER CHOICES WERE PICKED (OPAQUE AND TURBID) ON THE DATA SHEET. WADEABLE/MID-DEPTH</t>
  </si>
  <si>
    <t>2009 VRMP PILOT YEAR DATA, TOTAL RAINFALL WAS 2+ INCHES IN THE PAST 36 HRS. IN THE WATER APPEARANCE SECTION, TWO OTHER CHOICES WERE PICKED (OPAQUE AND TURBID) ON THE DATA SHEET. NON-WADEABLE/MID-DEPTH</t>
  </si>
  <si>
    <t>DID NOT COMPLETE CHAIN OF CUSTODY FOR DATASHEET. WADEABLE/MID-DEPTH</t>
  </si>
  <si>
    <t>TIME OF METER TURNED ON AND CALIBRATED WAS NOT RECORDED. WADEABLE/MID-DEPTH</t>
  </si>
  <si>
    <t xml:space="preserve">NON-WADEABLE/3 FT BELOW SURFACE DO ACIDIFIED IN LAB AT 9:20 AM, SAMPLE LOCATION FROM BANK AND NOT CENTER OF FLOW-SHOULD BE BY WADING OR EXTENSION POLE   
</t>
  </si>
  <si>
    <t>NON-WADEABLE/MID-DEPTH SAMPLE LOCATION FROM BANK AND NOT CENTER OF FLOW-SHOULD BE BY WADING OR WITH EXTENSION POLE</t>
  </si>
  <si>
    <t>WATER HAD SOME FOAM. WADEABLE/1.5 FT BELOW SURFACE SAMPLE LOCATION FROM BANK AND NOT CENTER OF FLOW-SHOULD BE BY WADING OR WITH EXTENSION POLE</t>
  </si>
  <si>
    <t>NON-WADEABLE/MID-DEPTH DO CHEMICAL KIT - DID NOT DO QA/QC CHECK, SAMPLE LOCATION FROM BANK AND NOT CENTER OF FLOW-SHOULD BE BY WADING OR EXTENSION POLE.</t>
  </si>
  <si>
    <t>NON-WADEABLE/MID-DEPTH SAMPLE LOCATION FROM BANK AND NOT CENTER OF FLOW- SHOULD BE BY WADING OR WITH EXTENSION POLE</t>
  </si>
  <si>
    <t>WADEABLE/1.5 FT BELOW SURFACE DO CHEMICAL KIT - DID NOT DO QA/QC CHECK.</t>
  </si>
  <si>
    <t>L020 POSTED AS PRIVATE PROPERTY NON-WADEABLE/MID-DEPTH SAMPLE LOCATION FROM BANK AND NOT CENTER OF FLOW-SHOULD BE BY WADING OR WITH EXTENSION POLE.</t>
  </si>
  <si>
    <t>L050</t>
  </si>
  <si>
    <t>LITTLE RIVER-RLT89-VRMP</t>
  </si>
  <si>
    <t>RLT89-VRMP</t>
  </si>
  <si>
    <t>1.5" RAIN FELL LAST NIGHT. WADEABLE/MID-DEPTH, CONCENTRATION IS ACTUALLY &gt;2419.6.  VALUE FOR USE IN GEOMETRIC MEAN. 1.5" RAIN FELL LAST NIGHT. WADEABLE/MID-DEPTH</t>
  </si>
  <si>
    <t>L GURNEY</t>
  </si>
  <si>
    <t>WADEABLE/MID-DEPTH DID NOT RECORD "TIME OF CALIBRATION".  IDEXX BACTERIA ANALYSES- 1 LARGE WELL EMPTY.</t>
  </si>
  <si>
    <t>LANCE GURNEY/SHANNAN LOVELACE</t>
  </si>
  <si>
    <t>WADEABLE/MID-DEPTH DID NOT RECORD "TIME OF CALIBRATION".</t>
  </si>
  <si>
    <t>NON-WADEABLE/MID-DEPTH D.O. METER- DID NOT ALLOW IT TO WARM UP FOR 20 MIN (15 MIN).</t>
  </si>
  <si>
    <t>NON-WADEABLE/3 FT BELOW SURFACE BACTERIA DUPLICATE IS FIELD DUPLICATE.</t>
  </si>
  <si>
    <t>Westbrook</t>
  </si>
  <si>
    <t>M010</t>
  </si>
  <si>
    <t>MILL BROOK - RML01 - VRMP</t>
  </si>
  <si>
    <t>RML01 - VRMP</t>
  </si>
  <si>
    <t>TOM TERO, BEN TERO</t>
  </si>
  <si>
    <t>2009 VRMP PILOT YEAR DATA, DID NOT COMPLETE "LAB PARAMETERS TO BE SAMPLED" PORTION OF VRMP FIELD DATA SHEET.  E. COLI BACTERIA SAMPLE NOT BIG ENOUGH (THOUGH RESULT WAS 238.2 MPN).  WADEABLE/MID-DEPTH</t>
  </si>
  <si>
    <t>2009 VRMP PILOT YEAR DATA, DID NOT COMPLETE "LAB PARAMETERS TO BE SAMPLED" PORTION OF VRMP FIELD DATA SHEET.  WADEABLE/1.5 FT BELOW SURFACE</t>
  </si>
  <si>
    <t>2009 VRMP PILOT YEAR DATA, E. COLI BACTERIA WATER SAMPLE DID NOT FILL ALL WELLS IN THE TRAY SO ITS MEASUREMENT (125.9 MPN) WAS NOT INCLUDED. WADEABLE/MID-DEPTH</t>
  </si>
  <si>
    <t>2009 VRMP PILOT YEAR DATA, D.O. % SATURATION WAS WRITTEN DOWN ON FIELD DATA SHEET AS BEING 22.9 %.  THIS APPEARED TO BE A MISTAKE - ESPECIALLY BECAUSE THE WATER TEMPERATURE WAS EXACTLY THE SAME NUMBER (22.9).  THUS THE 22.9 % SATURATION WAS NOT ENTERED INTO EGAD.  WADEABLE/MID-DEPT</t>
  </si>
  <si>
    <t>TOM TERO, JILL HUNTER, N. RAUSCH</t>
  </si>
  <si>
    <t>DO CALIBRATION WAS HIGH - 111.4% SO DO VALUES NOT ACCEPTED WADEABLE/MID-DEPTH</t>
  </si>
  <si>
    <t>FRED DILLON, J. HUNTER</t>
  </si>
  <si>
    <t>NO READINGS DUE TO METER MALFUNCTION.</t>
  </si>
  <si>
    <t>TOM TERO, J. HUNTER</t>
  </si>
  <si>
    <t>JILL HUNTER, FRED DILLON, BROOKE &amp; EM PAPINEAU</t>
  </si>
  <si>
    <t>TOM TERO, JILL HUNTER</t>
  </si>
  <si>
    <t>NO VERTICAL DEPTH RECORDED. IRON OXIDE LEAKING OUT OF BANK.</t>
  </si>
  <si>
    <t>JILL HUNTER, TOM TERO</t>
  </si>
  <si>
    <t>TOM TERO, BEN TERO, JILL HUNTER</t>
  </si>
  <si>
    <t>FRED DILLON, BROOKE AND EMILY PAPINEAU</t>
  </si>
  <si>
    <t>TOM TERO</t>
  </si>
  <si>
    <t>FRED DILLION</t>
  </si>
  <si>
    <t>HEAVY RAIN, MOSTLY CLOUDY, SHOWERS</t>
  </si>
  <si>
    <t>NO VERTICAL DEPTH RECORDED.</t>
  </si>
  <si>
    <t>PRESUMPSCOT APPEARS TO BE BACKED UP INTO MILL BROOK. NON-WADEABLE/MID-DEPTH SAMPLE LOCATION FROM BANK AND NOT "CENTER OF FLOW" - SHOULD BE BY WADING, EXTENSION POLE OR OTHER METHOD.</t>
  </si>
  <si>
    <t>WADEABLE/MID-DEPTH SAMPLE LOCATION FROM BANK AND NOT "CENTER OF FLOW" - SHOULD BE WADING, EXTENSION POLE OR OTHER METHOD.</t>
  </si>
  <si>
    <t>CONCENTRATION IS ACTUALLY &gt;2419.6.  VALUE FOR USE IN GEOMETRIC MEAN. WADEABLE/MID-DEPTH BACTERIA LAB DUPLICATE =1413.6, WADEABLE/MID-DEPTH BACTERIA LAB DUPLICATE =1413.6</t>
  </si>
  <si>
    <t>NON-WADEABLE/MID-DEPTH BACTERIA LAB DUPLICATE = 290.9</t>
  </si>
  <si>
    <t>TOM TERO, STEVE HEINZ</t>
  </si>
  <si>
    <t>STEVE HEINZ</t>
  </si>
  <si>
    <t>NON-WADEABLE/MID-DEPTH BACTERIA DUPLICATE IS FIELD DUPLICATE.</t>
  </si>
  <si>
    <t>CLEAR, LIGHT RAIN, MOSTLY CLOUDY, SHOWERS</t>
  </si>
  <si>
    <t>WADEABLE/MID-DEPTH SAMPLE LOCATION FROM BANK AND NOT "CENTER OF FLOW".  SHOULD BE BY WADING OR WITH EXTENSION POLE.</t>
  </si>
  <si>
    <t>FOGGY, HEAVY RAIN, PARTLY CLOUDY</t>
  </si>
  <si>
    <t>STRONG WIND</t>
  </si>
  <si>
    <t>NON-WADEABLE/MID-DEPTH D.O.METER- DID NOT RECORD TIME OF CALIBRATION. CALIBRATION VALUE OK.</t>
  </si>
  <si>
    <t>CLOUDY, MOSTLY CLOUDY, PARTLY CLOUDY</t>
  </si>
  <si>
    <t>CLEAR, CLOUDY, MOSTLY CLOUDY, PARTLY CLOUDY</t>
  </si>
  <si>
    <t>FOGGY, HEAVY RAIN, LIGHT RAIN, SHOWERS</t>
  </si>
  <si>
    <t>WADEABLE/1.5 FT BELOW SURFACE DID NOT RECORD DO "READING/VALUE AFTER CALIBRATION SO DATA NOT INCLUDED.</t>
  </si>
  <si>
    <t>AMANDA NASHAWATY, ALISON NASHAWATY</t>
  </si>
  <si>
    <t>NATALIE SKOVRAN, AMANDA NASHAWATY</t>
  </si>
  <si>
    <t>N.SKOVRAN, AMANDA.NASHAWATY, ALISON NASHAWATY</t>
  </si>
  <si>
    <t>FOGGY, MOSTLY CLOUDY, SHOWERS</t>
  </si>
  <si>
    <t>NATALIE SKOVRAN</t>
  </si>
  <si>
    <t>NON-WADEABLE/MID-DEPTH NO VALUE FOR D.O. IN % SATURATION.</t>
  </si>
  <si>
    <t>N.SKOVRAN, AMANDA NASHAWATY, ALISON NASHAWATY</t>
  </si>
  <si>
    <t>LIGHT RAIN, MOSTLY CLOUDY</t>
  </si>
  <si>
    <t>NATALIE SKORAN, ALISON NASHAWATY, AMANDA NASHAWATY</t>
  </si>
  <si>
    <t>M030</t>
  </si>
  <si>
    <t>MILL BROOK - RML63 - VRMP</t>
  </si>
  <si>
    <t>RML63 - VRMP</t>
  </si>
  <si>
    <t>2009 VRMP PILOT YEAR DATA, DID NOT COMPLETE "LAB PARAMETERS TO BE SAMPLED" PORTION OF VRMP FIELD DATA SHEET.  DID NOT RECORD DO CALIBRATION "BEFORE" &amp; "AFTER" READINGS.  E. COLI BACTERIA SAMPLE NOT BIG ENOUGH TO BE VALID (32.7 MPN). WADEABLE/MID-DEPTH</t>
  </si>
  <si>
    <t>2009 VRMP PILOT YEAR DATA, DID NOT COMPLETE "LAB PARAMETERS TO BE SAMPLED" PORTION OF VRMP FIELD DATA SHEET.  DID NOT RECORD DO CALIBRATION "BEFORE" &amp; "AFTER" READINGS.  IT WAS UNCLEAR FROM THE MARKINGS ON THE DATA SHEET THE DEPTH AT WHICH THE SAMPLES WERE COLLECTED AND WHETHER THE</t>
  </si>
  <si>
    <t>2009 VRMP PILOT YEAR DATA, DO CALIBRATION "BEFORE" &amp; (MORE IMPORTANTLY) "AFTER" READINGS APPEARED HIGH (&gt; 103% SAT.). WADEABLE/MID-DEPTH</t>
  </si>
  <si>
    <t>NON-WADEABLE/MID-DEPTH SAMPLE LOCATION FROM BANK AND NOT CENTER OF FLOW- SHOULD BE BY WADING</t>
  </si>
  <si>
    <t>WADEABLE/MID-DEPTH SAMPLE LOCATION FROM BANK AND NOT CENTER OF FLOW-SHOULD BE BY WADING.</t>
  </si>
  <si>
    <t>PARKER GERRISH, AMANDA MARTIN, FRED DILLON</t>
  </si>
  <si>
    <t>WADEABLE/MID-DEPTH D.O. METER-DID NOT ALLOW IT TO WARM UP 20 MINUTES.</t>
  </si>
  <si>
    <t>SAMPLED DOWNSTREAM FROM M030 WHICH IS INACCESSIBLE DUE TO DAM RECONSTRUCTION WADEABLE/MID-DEPTH D.O. METER- DID NOT ALLOW IT TO WARM UP FOR AT LEAST 20 MINUTES.</t>
  </si>
  <si>
    <t xml:space="preserve">PAST 48 HOURS HEAVY RAIN:  SAMPLED DOWNSTREAM OF M030 DUE TO DAM RECONSTRUCTION WADEABLE/MID-DEPTH D.O. METER TIME OF CALIBRATION WAS NOT RECORDED.  NOT SURE IF METER ALLOWED TO WARM UP FOR AT LEAST 20 MINUTES.   
</t>
  </si>
  <si>
    <t>SAMPLE SITE IS BELOW M030 DUE TO DAM RECONSTRUCTION WADEABLE/MID-DEPTH D.O. METER-DID NOT ALLOW IT TO WARM UP FOR AT LEAST 20 MINUTES.</t>
  </si>
  <si>
    <t>SAMPLE SITE IS BELOW M030 DUE TO CONSTRUCTION. YSI TOOK A LONG TIME TO WARM UP. NO DO SAMPLES TODAY WADEABLE/MID-DEPTH</t>
  </si>
  <si>
    <t>MISCALIBRATED METER NON-WADEABLE/MID-DEPTH DO CALIBRATION LOW (95.6%)-DO AND TEMP NOT INCLUDED</t>
  </si>
  <si>
    <t>FIELD DUPLICATES; BACTERIA LAB DUPLICATE=16.4 NON-WADEABLE/MID-DEPTH</t>
  </si>
  <si>
    <t>BACTERIA LAB DUPLICATE=35 WADEABLE/MID-DEPTH</t>
  </si>
  <si>
    <t>E. COLI LAB DUPLICATE=157 NON-WADEABLE/MID-DEPTH</t>
  </si>
  <si>
    <t>E. COLI LAB DUPLICATE=9.0 WADEABLE/MID-DEPTH</t>
  </si>
  <si>
    <t>VERY LOW WATER LEVEL WADEABLE/MID-DEPTH</t>
  </si>
  <si>
    <t>NATALIE SKORAN</t>
  </si>
  <si>
    <t>N010</t>
  </si>
  <si>
    <t>NASON BROOK - RNS11 - VRMP</t>
  </si>
  <si>
    <t>RNS11 - VRMP</t>
  </si>
  <si>
    <t>HEAVY RAIN, OVERCAST, PARTLY CLOUDY, SHOWERS</t>
  </si>
  <si>
    <t>2009 VRMP PILOT YEAR DATA, WADEABLE/MID-DEPTH, WADEABLE/MID-DEPTH.  CONCENTRATION IS ACTUALLY &gt;2419.6. VALUE FOR USE IN GEOMETRIC MEAN., WADEABLE/MID-DEPTH;</t>
  </si>
  <si>
    <t>2009 VRMP PILOT YEAR DATA, DISSOLVED OXYGEN NOT SAMPLED THIS DAY.  DID NOT COMPLETE "LAB PARAMETERS TO BE SAMPLED" PORTION OF VRMP FIELD DATA SHEET.  EXTENSION POLE WAS USED FOR BACTERIA SAMPLE. WADEABLE/1.5 FT BELOW SURFACE</t>
  </si>
  <si>
    <t>LYNDA REED, D. KELLEY</t>
  </si>
  <si>
    <t>LYNDA REED, STEPHEN ASSANTE</t>
  </si>
  <si>
    <t>DID NOT COMPLETE LAB PARAMETERS TO BE SAMPLED PORTION OF DATASHEET. DID NOT COMPLETE SITE WEATHER. NON-WADEABLE/MID-DEPTH</t>
  </si>
  <si>
    <t>WATER TEMPERATURE MEASURED WITH INFARED THERMOMETER. WADEABLE/1.5 FT BELOW SURFACE DO ACIDIFIED IN LAB AT 8:45 AM.</t>
  </si>
  <si>
    <t>CULVERT AT NASON BROOK BLOCK WITH BEAVER DAM WADEABLE/MID-DEPTH</t>
  </si>
  <si>
    <t>SWAPPED CONDUCTIVITY PENS-GOT BAD READINGS WADEABLE/MID-DEPTH NO VALUE FOR D.O. IN MG/L</t>
  </si>
  <si>
    <t>LYNDA REED, ANN HILL</t>
  </si>
  <si>
    <t>WADEABLE/MID-DEPTH SAMPLE LOCATION FROM BANK AND NOT "CENTER OF FLOW".  SHOULD BE BY WADING OR EXTENSION POLE.  BACTERIA DUPLICATE IS FIELD DUPLICATE.</t>
  </si>
  <si>
    <t>LYNDA REED, ANNE HILL</t>
  </si>
  <si>
    <t>0.5" RAIN LAST NIGHT WADEABLE/MID-DEPTH</t>
  </si>
  <si>
    <t>1.25" RAIN ON FRIDAY (6/13/14) WADEABLE/MID-DEPTH</t>
  </si>
  <si>
    <t>METER (PRO20) MALFUNCTIONED WADEABLE/MID-DEPTH</t>
  </si>
  <si>
    <t>E. COLI RESULT NOT RELIABLE (3 LARGE WELLS EMPTY) WADEABLE/MID-DEPTH NO VALUE FOR D.O. IN MG/L.</t>
  </si>
  <si>
    <t>FIELD DUPLICATES FOR WHIRLPAK SAMPLES WADEABLE/MID-DEPTH DID NOT RECORD DO "READING/VALUE AFTER CALIBRATION".</t>
  </si>
  <si>
    <t>METER MALFUNCTIONED, NO DO/TEMP DATA WADEABLE/MID-DEPTH</t>
  </si>
  <si>
    <t>L.REED</t>
  </si>
  <si>
    <t>CONCENTRATION IS ACTUALLY &gt;2419.6.  VALUE FOR USE IN GEOMETRIC MEAN. , D.O. CALIBRATION APPEARED LOW=96.8%, NO VALUE FOR TEMPERATURE</t>
  </si>
  <si>
    <t>HOT AND HUMID WEATHER CONDITIONS; WATER VERY LOW WADEABLE/MID-DEPTH</t>
  </si>
  <si>
    <t>HOT AND HUMID WEATHER CONDITIONS WADEABLE/MID-DEPTH</t>
  </si>
  <si>
    <t>CLEAR, CLOUDY, LIGHT RAIN, SHOWERS</t>
  </si>
  <si>
    <t>DRY MORNING AND WET AFTERNOON WADEABLE/MID-DEPTH</t>
  </si>
  <si>
    <t>CONCENTRATION IS ACTUALLY &gt;2419.6.  VALUE FOR USE IN GEOMETRIC MEAN. NON-WADEABLE/3 FT BELOW SURFACE DID NOT RECORD "TIME OF CALIBRATION"., NON-WADEABLE/3 FT BELOW SURFACE DID NOT RECORD "TIME OF CALIBRATION".</t>
  </si>
  <si>
    <t>WADEABLE/MID-DEPTH NO VALUE FOR D.O. IN MG/L.  SAMPLE LOCATION FROM BANK AND NOT "CENTER OF FLOW"-SHOULD BE BY WADING, EXTENSION POLE OR OTHER METHOD.</t>
  </si>
  <si>
    <t>WADEABLE/MID-DEPTH D.O. % SATURATION WAS RECORDED ON FIELDSHEET AS 21.3.  ASSUME THIS TO BE INCORRECT AND USED CALCULATED.</t>
  </si>
  <si>
    <t>JIM LINSLEY/ANNE HILL</t>
  </si>
  <si>
    <t>COVERED BRIDGE NON-WADEABLE/3 FT BELOW SURFACE NO D.O. READING IN MG/L</t>
  </si>
  <si>
    <t>JIM LINSLEY &amp; ANN HILL</t>
  </si>
  <si>
    <t>JIM LINSLEY, ANN HILL</t>
  </si>
  <si>
    <t>DUNDEE PARK NON-WADEABLE/3 FT BELOW SURFACE</t>
  </si>
  <si>
    <t>WADEABLE/1.5 FT BELOW SURFACE IDEXX ANALYSES- 1 LARGE WELL EMPTY.</t>
  </si>
  <si>
    <t>N. GORHAM XING WADEABLE/MID-DEPTH</t>
  </si>
  <si>
    <t>ABE DAILEY, LANCE GURNEY</t>
  </si>
  <si>
    <t>LANCE GURNEY, ABE DAILEY</t>
  </si>
  <si>
    <t>NO E. COLI DATA, SAMPLE LABELS CONFUSED IN FIELD WADEABLE/MID-DEPTH</t>
  </si>
  <si>
    <t>LANCE GURNEY TRANSPORTED SAMPLES TO LAB FOR ABE WADEABLE/MID-DEPTH</t>
  </si>
  <si>
    <t>KAREN SAVAGE, RICK COPELAND, ELISE ROUX</t>
  </si>
  <si>
    <t>KAREN SAVAGE, RICK COPELAND</t>
  </si>
  <si>
    <t>RICK COPELAND, ELISE ROUX, KAREN SAVAGE</t>
  </si>
  <si>
    <t>NO E. COLI DATA, SAMPLE LABELS CONFUSED IN FIELD NON-WADEABLE/MID-DEPTH</t>
  </si>
  <si>
    <t>ELISE ROUX, RICK COPELAND, KAREN SAVAGE</t>
  </si>
  <si>
    <t>CLEAR, HEAVY RAIN</t>
  </si>
  <si>
    <t>FOAM AT BL010 IN MINOR RIFFLE DOWNSTREAM FROM SAMPLE LOCATION WADEABLE/MID-DEPTH</t>
  </si>
  <si>
    <t>KAREN SAVAGE, ELISE ROUX</t>
  </si>
  <si>
    <t>CLOUDY, FOGGY, HEAVY RAIN</t>
  </si>
  <si>
    <t>VERY LOW &amp; SLOW MOVING, ALGAE ON SAMPLE BAG WADEABLE/MID-DEPTH</t>
  </si>
  <si>
    <t>WADEABLE/1.5 FT BELOW SURFACE SAMPLE FROM BANK AND NOT "CENTER OF FLOW".  SHOULD BE BY WADING OR WITH EXTENSION FLOW.</t>
  </si>
  <si>
    <t>WADEABLE/MID-DEPTH BACTERIA DUPLICATE IS FIELD DUPLICATE.</t>
  </si>
  <si>
    <t>KAREN SAVAGE, ELISE ROUX, RICK COPELAND</t>
  </si>
  <si>
    <t>GROUND FOG WADEABLE/MID-DEPTH</t>
  </si>
  <si>
    <t xml:space="preserve">WADEABLE/MID-DEPTH SAMPLE LOCATION FROM BANK AND NOT "CENTER OF FLOW.  SHOULD BE BY WADING OR WITH EXTENSION POLE.   
</t>
  </si>
  <si>
    <t>WADEABLE/MID-DEPTH SAMPLE LOCATION FROM BANK AND NOT "CENTER OF FLOW".  SHOULD BE BY WADING OR EXTENSION POLE.</t>
  </si>
  <si>
    <t>OB020</t>
  </si>
  <si>
    <t>OTTER BROOK-ROT10-VRMP</t>
  </si>
  <si>
    <t>ROT10-VRMP</t>
  </si>
  <si>
    <t>L.REED, S.POMERLOW, S.NICHOLS, A.NICHOLS</t>
  </si>
  <si>
    <t>S.NICHOLS, L.REED, S.POMERLOW</t>
  </si>
  <si>
    <t>WADEABLE/MID-DEPTH DID NOT RECORD D.O. "READING/VALUE AFTER CALIBRATION"</t>
  </si>
  <si>
    <t>A.NICHOLS, S.NICHOLS, L.REED, S.POMERLOW</t>
  </si>
  <si>
    <t>WADEABLE/MID-DEPTH NO VALUE FOR D.O IN MG/L (INCORRECTLY RECORDED).</t>
  </si>
  <si>
    <t>S.NICHOLS, A.NICHOLS, S.POMERLOW,L.REED</t>
  </si>
  <si>
    <t>S.NICHOLS, A.NICHOLS, L.REED, S.POMERLOW</t>
  </si>
  <si>
    <t>WADEABLE/MID-DEPTH NO VALUE FOR D.O. IN MG/L. (INCORRECTLY RECORDED)</t>
  </si>
  <si>
    <t>S.NICHOLS, A.NICHOLS, S.POMERLOW, L.REED</t>
  </si>
  <si>
    <t>CLEAR, CLOUDY, FOGGY, LIGHT RAIN</t>
  </si>
  <si>
    <t>NON-WADEABLE/MID-DEPTH D.O. METER-DID NOT ALLOW METER TO WARM UP FOR AT LEAST 20 MINUTES.</t>
  </si>
  <si>
    <t>A.NICHOLS, S.NICHOLS, S.POMERLOW, L.REED</t>
  </si>
  <si>
    <t>SEDIMENT IN BACTERIA WATER SAMPLE WADEABLE/MID-DEPTH D.O. READING APPEARED LOW (VALUE WAS 95.1%)</t>
  </si>
  <si>
    <t>NON-WADEABLE/MID-DEPTH D.O. METER- DID NOT ALLOW TO WARM UP FOR AT LEAST 20 MINUTES. NO VALUE FOR D.O. IN MG/L.</t>
  </si>
  <si>
    <t>PI020</t>
  </si>
  <si>
    <t>PISCATAQUA RIVER - RPS12 - VRMP</t>
  </si>
  <si>
    <t>RPS12 - VRMP</t>
  </si>
  <si>
    <t>"LAB PARAMETERS TO BE SAMPLED" PORTION OF VRMP FIELD DATA SHEET WAS ONLY PARTIALLY COMPLETED.  UNDER "APPROACH", "REACH" WAS PICKED BUT THERE IS NO OPTION FOR THAT IN THE PRE-EDD.  SAMPLE LOCATION/APPROACH IS BELIEVED TO BE FROM STREAMBANK. WADEABLE/1.5 F, 2009 VRMP PILOT YEAR DATA</t>
  </si>
  <si>
    <t>2009 VRMP PILOT YEAR DATA, DID NOT RECORD DO CALIBRATION "BEFORE" &amp; "AFTER" READINGS.  "LAB PARAMETERS TO BE SAMPLED" PORTION OF VRMP FIELD DATA SHEET WAS ONLY PARTIALLY COMPLETED.  ALSO, THERE IS NO VERTICAL SAMPLING DEPTH WRITTEN DOWN.  UNDER APPROACH, "REACH" WAS PICKED BUT THER</t>
  </si>
  <si>
    <t>2009 VRMP PILOT YEAR DATA, DID NOT COMPLETE "LAB PARAMETERS TO BE SAMPLED" PORTION OF VRMP FIELD DATA SHEET.  UNDER APPROACH, "REACH" WAS PICKED BUT THERE IS NO OPTION FOR THAT IN THE PRE-EDD.  SAMPLE LOCATION/APPROACH IS BELIEVED TO BE FROM STREAMBANK.  DID NOT COMPLETE CHAIN OF C</t>
  </si>
  <si>
    <t>2009 VRMP PILOT YEAR DATA, DID NOT COMPLETE "LAB PARAMETERS TO BE SAMPLED" PORTION OF VRMP FIELD DATA SHEET.  DID DO CALIBRATION IN PPM (NOT PERCENT SATURATION). WADEABLE/MID-DEPTH</t>
  </si>
  <si>
    <t>2009 VRMP PILOT YEAR DATA, UNDER APPROACH, "REACH" WAS PICKED BUT THERE IS NO OPTION FOR THAT IN THE PRE-EDD.  SAMPLE LOCATION/APPROACH IS BELIEVED TO BE FROM STREAMBANK.  WADEABLE/1.5 FT BELOW SURFACE</t>
  </si>
  <si>
    <t>WADEABLE/1.5 FT BELOW SURFACE DO ACIDIFIED IN LAB AT 9:20 AM. BACTERIA COLLECTED IN ZIPLOC BAG.</t>
  </si>
  <si>
    <t>SITE PI020 WAS HAVING MAJOR CONSTRUCTION WORK BEING DONE - BANKS WERE STRIPPED AND RELEVELLED, AND ONE OF THE TWO LARGE CULVERTS WAS BLOCKED AT BOTH ENDS. THIS MAY HAVE HAD AN EFFECT ON THE WATER (JUST DOWNSTREAM OF SITE) WADEABLE/MID-DEPTH</t>
  </si>
  <si>
    <t>WADEABLE/MID-DEPTH IDEXX BACTERIA ANALYSES- 1 LARGE EMPTY WELL.</t>
  </si>
  <si>
    <t>NON-WADEABLE/MID-DEPTH SAMPLE LOCATION FROM BANK AND NOT "CENTER OF FLOW"- SHOULD BE BY WADING, EXTENSION POLE OR OTHER METHOD.</t>
  </si>
  <si>
    <t>WADEABLE/MID-DEPTH BACTERIA LAB DUPLICATE = 218.7</t>
  </si>
  <si>
    <t>WADEABLE/MID-DEPTH BACTERIA LAB DUPLICATE = 193.5.  IDEXX BACTERIA ANALYSES- 1 LARGE WELL EMPTY.</t>
  </si>
  <si>
    <t>AMANDA MARTIN, PARKER GERRISH, FRED DILLON</t>
  </si>
  <si>
    <t>WADEABLE/MID-DEPTH D.O. METER- DID NOT ALLOW IT TO WARM UP FOR 20 MINUTES.</t>
  </si>
  <si>
    <t>WADEABLE/MID-DEPTH SPECIFIC CONDUCTANCE READING NOT ENTERED-DATASHEET DIFFICULT TO READ.</t>
  </si>
  <si>
    <t>48 HOURS AGO HEAVY RAIN WADEABLE/MID-DEPTH D.O METER-TIME OF CALIBRATION WAS NOT RECORDED.  NOT SURE IF METER ALLOWED TO WARM UP FOR AT LEAST 20 MINUTES.</t>
  </si>
  <si>
    <t>CONCENTRATION IS ACTUALLY &gt;2419.6.  VALUE FOR USE IN GEOMETRIC MEAN. WADEABLE/MID-DEPTH D.O. METER-DID NOT ALLOW IT TO WARM UP AT LEAST 20 MINUTES., WADEABLE/MID-DEPTH D.O. METER-DID NOT ALLOW IT TO WARM UP AT LEAST 20 MINUTES.</t>
  </si>
  <si>
    <t>E. COLI LAB DUPLICATE=29.2 NON-WADEABLE/MID-DEPTH NO VALUE FOR D.O. IN MG/L.</t>
  </si>
  <si>
    <t>E.COLI LAB DUPLICATE=410.6 NON-WADEABLE/MID-DEPTH</t>
  </si>
  <si>
    <t>NON-WADEABLE/MID-DEPTH SAMPLE LOCATION FROM BANK AND NOT "CENTER OF FLOW".  SHOULD BE BY WADING OR EXTENSION POLE.</t>
  </si>
  <si>
    <t>GROUND FOG WADEABLE/MID-DEPTH SAMPLE LOCATION FROM BANK AND NOT "CENTER OF FLOW".  SHOULD BE BY WADING OR EXTENSION POLE.</t>
  </si>
  <si>
    <t>WADEABLE/MID-DEPTH SAMPLE LOCATION FROM BANK AND NOT "CENTER OF FLOW".  SHOULD BY WADING OR EXTENSION POLE.</t>
  </si>
  <si>
    <t>WADEABLE/1.5 FT BELOW SURFACE SAMPLE LOCATION FROM BANK AND NOT "CENTER OF FLOW.  SHOULD BE BY WADING OR WITH EXTENSION POLE.</t>
  </si>
  <si>
    <t>WADEABLE/MID-DEPTH SAMPLE LOCATION FROM BANK AND NOT 'CENTER OF FLOW".  SHOULD BE WADING.</t>
  </si>
  <si>
    <t>NON-WADEABLE/MID-DEPTH SAMPLE LOCATION FROM BANK AND NOT "CENTER OF FLOW.  SHOULD BE BY WADING.</t>
  </si>
  <si>
    <t>NON-WADEABLE/MID-DEPTH SAMPLE LOCATION FROM BANK AND NOT "CENTER OF FLOW".  SHOULD BE BY WADING.</t>
  </si>
  <si>
    <t>LANCE GURNEY, DAVID KIRSTEIN</t>
  </si>
  <si>
    <t>LANCE GURNEY, CAROLINE GLEASON</t>
  </si>
  <si>
    <t>ELISE RIOUX, NICOLE WILLEY</t>
  </si>
  <si>
    <t>FOGGY, SHOWERS</t>
  </si>
  <si>
    <t>NICOLE WILLEY, TIM WRIGHT</t>
  </si>
  <si>
    <t>NICOLE WILLEY, JEANNE WILLEY</t>
  </si>
  <si>
    <t>CONCENTRATION IS ACTUALLY &gt;2419.6.  VALUE FOR USE IN GEOMETRIC MEAN., WADEABLE/1.5 FT BELOW SURFACE</t>
  </si>
  <si>
    <t>NICOLE WILLEY, TIM KNIGHT</t>
  </si>
  <si>
    <t>WADEABLE/MID-DEPTH ZERO D.O. CHECK=0.06 MG/L</t>
  </si>
  <si>
    <t>0.5 " RAIN LAST NIGHT WADEABLE/MID-DEPTH</t>
  </si>
  <si>
    <t>0.5" RAIN LAST NIGHT WADEABLE/MID-DEPTH, CONCENTRATION IS ACTUALLY &gt;2419.6.  VALUE FOR USE IN GEOMETRIC MEAN.</t>
  </si>
  <si>
    <t>1.25" RAIN ON FRIDAY (6/13/14) NON-WADEABLE/MID-DEPTH, CONCENTRATION IS ACTUALLY &gt;2419.6.  VALUE FOR USE IN GEOMETRIC MEAN.</t>
  </si>
  <si>
    <t>TREE CUTTING-LOSS OF CANOPY WADEABLE/MID-DEPTH ZERO DO CHECK=0.64 MG/L</t>
  </si>
  <si>
    <t>LIGHT RAIN, SHOWERS</t>
  </si>
  <si>
    <t>1.25" RAIN ON FRIDAY (6/13/14) WADEABLE/MID-DEPTH, CONCENTRATION IS ACTUALLY &gt;2419.6.  VALUE FOR USE IN GEOMETRIC MEAN.</t>
  </si>
  <si>
    <t>WADEABLE/MID-DEPTH ZERO DO CHECK=0.64 MG/L</t>
  </si>
  <si>
    <t>DAVID KIRSTEIN</t>
  </si>
  <si>
    <t>FEW GEESE AT DUNDEE PARK WADEABLE/1.5 FT BELOW SURFACE</t>
  </si>
  <si>
    <t>SMALL BLOBS OF ALGAE IN WATER COLUMN AT SITE WADEABLE/1.5 FT BELOW SURFACE</t>
  </si>
  <si>
    <t>ALGAE FROM PAST SAMPLING DATE IS MUCH LESS (HEAVY RAIN LAST WEEK). WADEABLE/1.5 FT BELOW SURFACE</t>
  </si>
  <si>
    <t>FIELD DUPLICATES; BACTERIA LAB DUPLIATE=178.9 WADEABLE/1.5 FT BELOW SURFACE D.O. METER-DID NOT RECORD TIME OF CALIBRATION.  OK-METER TURNED ON AT 5:30 AM.</t>
  </si>
  <si>
    <t>BACTERIA LAB DUPLICATE=131.3 WADEABLE/1.5 FT BELOW SURFACE BACTERIA DUPLICATE IS LAB DUPLICATE.</t>
  </si>
  <si>
    <t>CARINA BROWN</t>
  </si>
  <si>
    <t>DID NOT RECORD VERTICAL DEPTH.</t>
  </si>
  <si>
    <t>HANNAH SHUTE, CARINA BROWN</t>
  </si>
  <si>
    <t>CHANGED SITE DOWNSTREAM OF BRIDGE WADEABLE/1.5 FT BELOW SURFACE</t>
  </si>
  <si>
    <t>CLEAR, CLOUDY, HEAVY RAIN</t>
  </si>
  <si>
    <t>FIELD DUPLICATES; FISH OBSERVED WADEABLE/MID-DEPTH</t>
  </si>
  <si>
    <t>NON-WADEABLE/3 FT BELOW SURFACE D.O CALIBRATION READING APPEARED LOW (96.8%)</t>
  </si>
  <si>
    <t>CLOUDY, HEAVY RAIN, SHOWERS</t>
  </si>
  <si>
    <t>NO WHIRLPAKS WADEABLE/MID-DEPTH</t>
  </si>
  <si>
    <t>BRIDGE CONSTRUCTION AT SITE CW010 NON-WADEABLE/3 FT BELOW SURFACE D.O. CALIBRATION READING APPEARED LOW (96.8%)</t>
  </si>
  <si>
    <t>CHANGED SITE DOWNSTREAM OF BRIDGE, 4 DUCKS SPOTTED WADEABLE/1.5 FT BELOW SURFACE</t>
  </si>
  <si>
    <t>STILLL LOTS OF CONSTRUCTION AT OTTER BROOK SITE. WADEABLE/MID-DEPTH NO VALUE FOR D.O. IN MG/L.</t>
  </si>
  <si>
    <t>FIELD DUPLICATES FOR WHIRLPAK SAMPLES. CONSTRUCTION STILL AT OTTER BROOK SITE. WADEABLE/MID-DEPTH DID NOT RECORD DO "READING/VALUE AFTER CALIBRATION".</t>
  </si>
  <si>
    <t>METER MALFUNCTIONED, DO DATA MAY NOT BE ACCURATE WADEABLE/MID-DEPTH</t>
  </si>
  <si>
    <t>FIELD DUPLICATES WADEABLE/1.5 FT BELOW SURFACE D.O. METER-DID NOT RECORD TIME OF CALIBRATION.  OK-METER TURNED ON AT 5:30 AM.</t>
  </si>
  <si>
    <t>METER (PRO20) MALFUNTIONED WADEABLE/MID-DEPTH</t>
  </si>
  <si>
    <t>MATT STREETER</t>
  </si>
  <si>
    <t>MAJOR DOWNPOUR TWO DAYS AGO IN AFTERNOON. WADEABLE/MID-DEPTH</t>
  </si>
  <si>
    <t>FIELD DUPLICATES WADEABLE/1.5 FT BELOW SURFACE</t>
  </si>
  <si>
    <t>HEAVY RAIN YESTERDAY WADEABLE/1.5 FT BELOW SURFACE</t>
  </si>
  <si>
    <t>MAJOR DOWNPOUR TWO DAYS AGO IN AFTERNOON. WADEABLE/1.5 FT BELOW SURFACE</t>
  </si>
  <si>
    <t>P110</t>
  </si>
  <si>
    <t>PRESUMPSCOT RIVER - R133 - VRMP</t>
  </si>
  <si>
    <t>R133 - VRMP</t>
  </si>
  <si>
    <t>2009 VRMP PILOT YEAR DATA, DID NOT RECORD DO CALIBRATION "BEFORE" &amp; "AFTER" READINGS AND THERE WAS NO INDICATION ON THE DATA SHEET THAT HE CALIBRATED THE METER. DID NOT RECORD VERTICAL DEPTH. DID NOT COMPLETE "LAB PARAMETERS TO BE SAMPLED" PORTION OF VRMP FIELD DATA SHEET.</t>
  </si>
  <si>
    <t>2009 VRMP PILOT YEAR DATA, DID NOT RECORD DO CALIBRATION "BEFORE" &amp; "AFTER" READINGS. DID NOT RECORD VERTICAL DEPTH.</t>
  </si>
  <si>
    <t>P135</t>
  </si>
  <si>
    <t>PRESUMPSCOT RIVER - R157 - VRMP</t>
  </si>
  <si>
    <t>R157 - PRW, R157 - VRMP</t>
  </si>
  <si>
    <t>2009 VRMP PILOT YEAR DATA, DID NOT RECORD DO CALIBRATION "BEFORE" &amp; "AFTER" READINGS. DID NOT COMPLETE "LAB PARAMETERS TO BE SAMPLED" PORTION OF VRMP FIELD DATA SHEET. WADEABLE/1.5 FT BELOW SURFACE</t>
  </si>
  <si>
    <t>2009 VRMP PILOT YEAR DATA, DID NOT RECORD DO CALIBRATION "BEFORE" &amp; "AFTER" READINGS. DID NOT COMPLETE "LAB PARAMETERS TO BE SAMPLED" PORTION OF VRMP FIELD DATA SHEET.  WADEABLE/1.5 FT BELOW SURFACE</t>
  </si>
  <si>
    <t>2009 VRMP PILOT YEAR DATA, DID NOT COMPLETE "LAB PARAMETERS TO BE SAMPLED" PORTION OF VRMP FIELD DATA SHEET. DID NOT RECORD DO CALIBRATION "BEFORE" &amp; "AFTER" READINGS. WADEABLE/1.5 FT BELOW SURFACE</t>
  </si>
  <si>
    <t>2009 VRMP PILOT YEAR DATA, DID NOT RECORD DO CALIBRATION "BEFORE" &amp; "AFTER" READINGS AND THERE WAS NO INDICATION ON THE DATA SHEET THAT SHE CALIBRATED THE METER. DID NOT RECORD ANY OF THE OBSERVATIONAL DATA (WATER APPEARANCE, ODOR, ETC.) INFO. WADEABLE/1.5 FT BELOW SURFACE</t>
  </si>
  <si>
    <t>2009 VRMP PILOT YEAR DATA, DID NOT COMPLETE "LAB PARAMETERS TO BE SAMPLED" PORTION OF VRMP FIELD DATA SHEET.  NO VALUE FOR DO IN MG/L AND PERCENT SAT. WADEABLE/1.5 FT BELOW SURFACE</t>
  </si>
  <si>
    <t>18 GEESE AT SITE. WADEABLE/1.5 FT BELOW SURFACE, 2009 VRMP PILOT YEAR DATA</t>
  </si>
  <si>
    <t>2009 VRMP PILOT YEAR DATA, DID NOT COMPLETE "LAB PARAMETERS TO BE SAMPLED" PORTION OF VRMP FIELD DATA SHEET.  DID NOT COMPLETE VERTICAL DEPTH.</t>
  </si>
  <si>
    <t>BACTERIA LAB DUPLICATE=14.6 WADEABLE/1.5 FT BELOW SURFACE</t>
  </si>
  <si>
    <t>HEAVY RAIN YESTEDAY WADEABLE/1.5 FT BELOW SURFACE</t>
  </si>
  <si>
    <t>CONCENTRATION IS ACTUALLY &gt;2419.6.  VALUE FOR USE IN GEOMETRIC MEAN. , DUCKS AT SITE. NON-WADEABLE/3 FT BELOW SURFACE</t>
  </si>
  <si>
    <t>CONCENTRATION IS ACTUALLY &gt;2419.6.  VALUE FOR USE IN GEOMETRIC MEAN. , WADEABLE/MID-DEPTH D.O. CALIBRATION VALUE APPEARED LOW=96.8%</t>
  </si>
  <si>
    <t>HOT AND HUMID WEATHER CONDITIONS; WATER VERY LOW  WADEABLE/MID-DEPTH</t>
  </si>
  <si>
    <t>HOT AND HUMID WEATHER CONDITIONS  WADEABLE/MID-DEPTH</t>
  </si>
  <si>
    <t>CONCENTRATION IS ACTUALLY &gt;2419.6.  VALUE FOR USE IN GEOMETRIC MEAN. , WADEABLE/MID-DEPTH D.O CALIBRATION VALUE APPEARED LOW=96.8%</t>
  </si>
  <si>
    <t>HOT AND HUMID WEATHER; WATER VERY LOW WADEABLE/MID-DEPTH</t>
  </si>
  <si>
    <t>HOT AND HUMID WEATHER WADEABLE/MID-DEPTH</t>
  </si>
  <si>
    <t>P020</t>
  </si>
  <si>
    <t>PRESUMPSCOT RIVER - R24 - VRMP</t>
  </si>
  <si>
    <t>R24 - VRMP</t>
  </si>
  <si>
    <t>2009 VRMP PILOT YEAR DATA, D.O. % SATURATION WAS WRITTEN DOWN ON FIELD DATA SHEET AS BEING 27.4 %.  THIS APPEARED TO BE A MISTAKE - ESPECIALLY BECAUSE THE WATER TEMPERATURE WAS EXACTLY THE SAME NUMBER (27.4).  THUS THE 27.4% SATURATION WAS NOT ENTERED INTO EGAD.  E. COLI BACTERIA W</t>
  </si>
  <si>
    <t>P030</t>
  </si>
  <si>
    <t>PRESUMPSCOT RIVER - R47 - VRMP</t>
  </si>
  <si>
    <t>R47 - VRMP</t>
  </si>
  <si>
    <t>2009 VRMP PILOT YEAR DATA, DID NOT COMPLETE "LAB PARAMETERS TO BE SAMPLED" PORTION OF VRMP FIELD DATA SHEET.  ALSO, DO METER BATTERIES DIED SO NO MEASUREMENTS. WADEABLE/1.5 FT BELOW SURFACE</t>
  </si>
  <si>
    <t>2009 VRMP PILOT YEAR DATA, D.O. % SATURATION WAS WRITTEN DOWN ON FIELD DATA SHEET AS BEING 27.7 %.  THIS APPEARED TO BE A MISTAKE - ESPECIALLY BECAUSE THE WATER TEMPERATURE WAS EXACTLY THE SAME NUMBER (27.7).  THUS THE 27.7% SATURATION WAS NOT ENTERED INTO EGAD.  ALSO, E. COLI BACT</t>
  </si>
  <si>
    <t>DO % SATURATION APPEARS HIGH WADEABLE/MID-DEPTH</t>
  </si>
  <si>
    <t>DID NOT COMPLETE LAB PARAMETERS TO BE SAMPLED PORTION OF DATASHEET. DID NOT COMPLETE SITE WEATHER. WADEABLE/MID-DEPTH</t>
  </si>
  <si>
    <t>P145</t>
  </si>
  <si>
    <t>PRESUMPSCOT RIVER - R161 - VRMP</t>
  </si>
  <si>
    <t>R161 - VRMP</t>
  </si>
  <si>
    <t>LETICIA SMITH, MIKE PARKER</t>
  </si>
  <si>
    <t>TIER 1 SITE, SO SHOULD DO DO PROFILE WADEABLE/MID-DEPTH</t>
  </si>
  <si>
    <t>MIKE PARKER,  L. SMITH</t>
  </si>
  <si>
    <t>TIER 1 SITE, SO SHOULD DO DO PROFILE NON-WADEABLE/3 FT BELOW SURFACE</t>
  </si>
  <si>
    <t>MIKE &amp; CAROLYN PARKER</t>
  </si>
  <si>
    <t>TIER 1 SITE, SO SHOULD DO DO PROFILE NON-WADEABLE/MID-DEPTH</t>
  </si>
  <si>
    <t>METER BATTERIES WERE LOW, SO NO DO VALUES WERE RECORDED.</t>
  </si>
  <si>
    <t>P140</t>
  </si>
  <si>
    <t>PRESUMPSCOT RIVER - R163 - VRMP</t>
  </si>
  <si>
    <t>R163 - VRMP</t>
  </si>
  <si>
    <t>MIKE PARKER, L. SMITH</t>
  </si>
  <si>
    <t>TIME OF CALIBRATION WAS NOT RECORDED BECAUSE BATTERY WAS LOW. NO VALUES WERE RECORDED.</t>
  </si>
  <si>
    <t>HOT AND HUMID WEATHER CONDITIONS; WATER VERY LOW; E. COLI LAB DUPLICATE=209.8 WADEABLE/MID-DEPTH</t>
  </si>
  <si>
    <t>BILL BARKER, SHIRLEY BARKER</t>
  </si>
  <si>
    <t>E.COLI LAB DUPLICATE=98.7 NON-WADEABLE/MID-DEPTH</t>
  </si>
  <si>
    <t>MAJOR CONSTRUCTION AT BRIDGE NON-WADEABLE/MID-DEPTH</t>
  </si>
  <si>
    <t>MATT STREETER, GEORGE OUELLETTE</t>
  </si>
  <si>
    <t>CLEAR, HEAVY RAIN, MOSTLY CLOUDY</t>
  </si>
  <si>
    <t>GEORGE OUELETTE</t>
  </si>
  <si>
    <t>GEORGE OUELLETTE, MATT STREETER</t>
  </si>
  <si>
    <t>GEORGE OUELLETTE</t>
  </si>
  <si>
    <t>TOM TERO, J. HUNTER, N. RAUSCH</t>
  </si>
  <si>
    <t>DO CALIBRATION WAS HIGH - 111.4% SO DO VALUES NOT ACCEPTED</t>
  </si>
  <si>
    <t>CHANNEL DEPTH 7.8M BUT ONLY DID 2M DEPTH PROFILE NON-WADEABLE/3 FT BELOW SURFACE</t>
  </si>
  <si>
    <t>M</t>
  </si>
  <si>
    <t>FRED DILLON, J HUNTER</t>
  </si>
  <si>
    <t>E. COLI DUPLICATE IS LAB DUPLICATE NON-WADEABLE/MID-DEPTH</t>
  </si>
  <si>
    <t>SAMPLED BY WADING - IN SUBSEQUENT EVENTS SAMPLED FROM BRIDGE TO REACH MID-CHANNEL. WADEABLE/1.5 FT BELOW SURFACE SAMPLED BY WADING - IN SUBSEQUENT EVENTS SAMPLED FROM BRIDGE TO REACH MID-CHANNEL.</t>
  </si>
  <si>
    <t>NO DO COLLECTED. WATER TEMPERATURE MEASURED WITH INFARED THERMOMETER. WADEABLE/1.5 FT BELOW SURFACE</t>
  </si>
  <si>
    <t>E. COLI LAB DUPLICATE=344.8 WADEABLE/MID-DEPTH</t>
  </si>
  <si>
    <t>GEORGE OUELLETTE, ANDY NICHOLDS</t>
  </si>
  <si>
    <t>E. COLI LAB DUP=325.5 WADEABLE/MID-DEPTH</t>
  </si>
  <si>
    <t>BL020</t>
  </si>
  <si>
    <t>BLACK BROOK-RBK49-VRMP</t>
  </si>
  <si>
    <t>RBK49-VRMP</t>
  </si>
  <si>
    <t>E.COLI LAB DUP=261.3 NON-WADEABLE/MID-DEPTH</t>
  </si>
  <si>
    <t>F.DILLON, S.FIRMIN</t>
  </si>
  <si>
    <t>SCOTT FIRMIN</t>
  </si>
  <si>
    <t>E. COLI LAB DUP=248.9 WADEABLE/MID-DEPTH</t>
  </si>
  <si>
    <t>FRED DILLON, BROOKE AND EMILY PAPINEAL</t>
  </si>
  <si>
    <t>NON-WADEABLE/MID-DEPTH PROFILE DEPTHS QUESTIONABLE DUE TO STRONG CURRENT, PROBE DIDN'T SINK TO PROPER DEPTHS.</t>
  </si>
  <si>
    <t>NO STRATIFICATION. BOTTOM &lt;3 M. PROBE DIDN'T GET CARRIED MUCH, PROFILE DEPTHS PRETTY ACCURATE. NON-WADEABLE/MID-DEPTH</t>
  </si>
  <si>
    <t>CONCENTRATION IS ACTUALLY &gt;2419.6.  VALUE FOR USE IN GEOMETRIC MEAN. SLIGHT ODOR NON-WADEABLE/MID-DEPTH, SLIGHT ODOR NON-WADEABLE/MID-DEPTH</t>
  </si>
  <si>
    <t>SLIGHT ODOR NON-WADEABLE/MID-DEPTH</t>
  </si>
  <si>
    <t>J HUNTER, F DILLON, B PAPINEAU</t>
  </si>
  <si>
    <t>FAIRLY LOW FLOW, SLOW CURRENT</t>
  </si>
  <si>
    <t>F DILLON, J HUNTER</t>
  </si>
  <si>
    <t>PROBE CARRIED BY CURRENT QUITE A BIT SO PROFILE DEPTHS NOT VERY ACCURATE, THOUGH MEASUREMENTS WERE MADE TO BOTTOM (WHICH WAS LIKELY &lt;3M). NON-WADEABLE/MID-DEPTH</t>
  </si>
  <si>
    <t>CONCENTRATION IS ACTUALLY &gt;2419.6.  VALUE FOR USE IN GEOMETRIC MEAN. SLIGHT ODOR, SLIGHT ODOR</t>
  </si>
  <si>
    <t>SLIGHT ODOR</t>
  </si>
  <si>
    <t>NON-WADEABLE/3 FT BELOW SURFACE IDEXX BACTERIA ANALYSES- 1 LARGE WELL EMPTY FOR DUPLICATE.</t>
  </si>
  <si>
    <t>NON-WADEABLE/3 FT BELOW SURFACE BACTERIA LAB DUPLICATE = 21.8</t>
  </si>
  <si>
    <t>SWAPPED CONDUCTIVITY PEN-GOT BAD READINGS WADEABLE/MID-DEPTH NO VALUE FOR D.O. IN MG/L.  IDEXX BACTERIA- 1 LARGE WELL EMPTY.</t>
  </si>
  <si>
    <t>WADEABLE/MID-DEPTH SAMPLING LOCATION NOT RECORDED. NO VALUE FOR D.O. IN MG/L.  IDEXX BACTERIA ANALYSES- 1 LARGE EMPTY WELL.</t>
  </si>
  <si>
    <t>WADEABLE/MID-DEPTH SAMPLING LOCATION NOT RECORDED-OK NON-APPROVED SITE.</t>
  </si>
  <si>
    <t>E. COLI LAB DUP=770.1 NON-WADEABLE/MID-DEPTH</t>
  </si>
  <si>
    <t>E.COLI LAB DUPLICATE=56.5 WADEABLE/MID-DEPTH D.O. CALIBRATION VALUE APPEARED LOW (&lt;97%)</t>
  </si>
  <si>
    <t>WADEABLE/MID-DEPTH D.O. METER-DID NOT ALLOW METER TO WARM UP FOR AT LEAST 20 MINUTES.</t>
  </si>
  <si>
    <t>WADEABLE/MID-DEPTH D.O. READING APPEARED LOW (VALUE WAS 95.1%)</t>
  </si>
  <si>
    <t>E.COLI LAB DUP=16.1 WADEABLE/MID-DEPTH NO VALUE FOR D.O. IN MG/L.</t>
  </si>
  <si>
    <t>DON MEDD, BILL KNOWLES</t>
  </si>
  <si>
    <t>FOGGY, PARTLY CLOUDY, SHOWERS</t>
  </si>
  <si>
    <t>BILL KNOWLES</t>
  </si>
  <si>
    <t>WADEABLE/1.5 FT BELOW SURFACE DID NOT RECORD D.O. "READING/VALUE AFTER CALIBRATION</t>
  </si>
  <si>
    <t>NON-WADEABLE/MID-DEPTH DID NOT RECORD DO "READING/VALUE AFTER CALIBRATION"</t>
  </si>
  <si>
    <t>E.COLI LAB DUPLICATE=123.3 WADEABLE/1.5 FT BELOW SURFACE DID NOT RECORD D.O. "READING/VALUE AFTER CALIBRATION"</t>
  </si>
  <si>
    <t>WADEABLE/1.5 FT BELOW SURFACE NO VALUE FOR WATER TEMPERATUTE</t>
  </si>
  <si>
    <t>DON MEDD</t>
  </si>
  <si>
    <t>P060</t>
  </si>
  <si>
    <t>LITTLE RIVER - RLT101- VRMP</t>
  </si>
  <si>
    <t>RLT101</t>
  </si>
  <si>
    <t>ABIGAIL OWEN</t>
  </si>
  <si>
    <t>MAIN STEM FLOW/DISCHARGE VOLUME VERY HIGH (MAY BE DUE TO LAKE RELEASE).  RIVER CURRENT VERY STRONG-DIFFICULT TO GET PROFILE. NON-WADEABLE/3 FT BELOW SURFACE</t>
  </si>
  <si>
    <t>WADEABLE/MID-DEPTH D.O. CALIBRATION VALUE APPEARED LOW (96.5%)</t>
  </si>
  <si>
    <t>DEANN MARSH</t>
  </si>
  <si>
    <t>DAVID W.</t>
  </si>
  <si>
    <t>DEANN MARSH, SAM WAGGONER</t>
  </si>
  <si>
    <t>T. HEISELMEYER, J.O'CAIN</t>
  </si>
  <si>
    <t>METER TURNED ITSELF OFF BETWEEN SITES-HAD TO RE-CALIBRATE. E.COLI FIELD DUPLICATE HAD SEDIMENT IN SAMPLE.  NON-WADEABLE/MID-DEPTH D.O. METER-DID NOT ALLOW IT TO WARM UP FOR AT LEAST 20 MINUTES.  OK-AS NEWER METER?</t>
  </si>
  <si>
    <t>TAMMY HEISELMEYER, JAY O'CAIN</t>
  </si>
  <si>
    <t>E. COLI LAB DUPLICATE=47.1 NON-WADEABLE/MID-DEPTH</t>
  </si>
  <si>
    <t>E. COLI LAB DUPLICATE=365.4 NON-WADEABLE/MID-DEPTH</t>
  </si>
  <si>
    <t>NOT SURE IF WATER IS HIGH OR JUST LOTS MORE VEGETATION GROWN IN. NON-WADEABLE/MID-DEPTH</t>
  </si>
  <si>
    <t>E.COLI LAB DUPLICATE=186 WADEABLE/MID-DEPTH</t>
  </si>
  <si>
    <t>L.REED, S.NICHOLS, A.NICHOLS, S.POMERLOW</t>
  </si>
  <si>
    <t>DEBRIS IN BACTERIA SAMPLE WADEABLE/MID-DEPTH D.O. METER- DID NOT ALLOW METER TO WARM UP FOR AT LEAST 20 MINUTES</t>
  </si>
  <si>
    <t>SEDIMENT IN BACTERIA WATER SAMPLE NON-WADEABLE/MID-DEPTH D.O. READING APPEARED LOW (VALUE WAS 95.1%)</t>
  </si>
  <si>
    <t>GARY CONOVER</t>
  </si>
  <si>
    <t>E.COLI LAB DUP=70.3 WADEABLE/1.5 FT BELOW SURFACE NO VALUE FOR D.O. IN MG/L.</t>
  </si>
  <si>
    <t>STEVE TAYLOR</t>
  </si>
  <si>
    <t>WADEABLE/1.5 FT BELOW SURFACE NO VALUE FOR D.O. IN MG/L. TIME SAMPLED WAS NOT WRITTEN DOWN, SO ESTIMATE WAS DERIVED BY LOOKING AT PREVIOUS SAMPLE SITE TIME.</t>
  </si>
  <si>
    <t>CONCENTRATION IS ACTUALLY &gt;2419.6.  VALUE FOR USE IN GEOMETRIC MEAN. , NON-WADEABLE/MID-DEPTH</t>
  </si>
  <si>
    <t>STEVE TAYLOR, GARY CONOVER</t>
  </si>
  <si>
    <t>GARY CONOVER, STEVE TAYLOR</t>
  </si>
  <si>
    <t>WADEABLE/MID-DEPTH NO VALUE FOR D.O. IN MG/L. TIME SAMPLED WAS NOT WRITTEN DOWN, SO ESTIMATE WAS DERIVED BY LOOKING AT PREVIOUS SAMPLE SITE TIME.</t>
  </si>
  <si>
    <t>WADEABLE/1.5 FT BELOW SURFACE SAMPLE LOCATION FROM BANK.  PREVIOUSLY SAMPLED FROM BRIDGE.</t>
  </si>
  <si>
    <t>NON-WADEABLE/MID-DEPTH SAMPLE LOCATION FROM BANK.  PREVIOUSLY SAMPLED FROM BRIDGE.</t>
  </si>
  <si>
    <t>NON-WADEABLE/MID-DEPTH D.O. METER-DID NOT RECORD TIME OF CALIBRATION.  CALIBRATION VALUE OK.  SAMPLE LOCATION FROM BANK-PREVIOUSLY SAMPLED FROM BRIDGE.</t>
  </si>
  <si>
    <t>NON-WADEABLE/MID-DEPTH SAMPLE LOCATION FROM BANK. PREVIOUSLY SAMPLED FROM BRIDGE.</t>
  </si>
  <si>
    <t>CLEAR, MOSTLY CLOUDY</t>
  </si>
  <si>
    <t>NON-WADEABLE/MID-DEPTH D.O.METER-DID NOT RECORD TIME OF CALIBRATION.  CALIBRATION VALUE OK.</t>
  </si>
  <si>
    <t>SMALL PASSEL OF DUCKS AT SITE NON-WADEABLE/MID-DEPTH</t>
  </si>
  <si>
    <t>E.COLI LAB DUPLICATE=146.7 WADEABLE/MID-DEPTH</t>
  </si>
  <si>
    <t>DOZEN GEESE; BACTERIA LAB DUPLICATE=16 NON-WADEABLE/3 FT BELOW SURFACE BACTERIA DUPLICATE IS LAB DUPLICATE.</t>
  </si>
  <si>
    <t>WADEABLE/1.5 FT BELOW SURFACE TIME SAMPLED WAS NOT WRITTEN DOWN-ESTIMATED BASED ON OTHER SAMPLE SITE TIMES.</t>
  </si>
  <si>
    <t>E.COLI LAB DUP=153.9 WADEABLE/MID-DEPTH</t>
  </si>
  <si>
    <t>E.COLI LAB DUP=365.4 WADEABLE/1.5 FT BELOW SURFACE</t>
  </si>
  <si>
    <t>BACTERIA WATER SAMPLE HAD DEBRIS IN SAMPLE WADEABLE/1.5 FT BELOW SURFACE</t>
  </si>
  <si>
    <t>WADEABLE/MID-DEPTH D.O. CALIBRATION VALUE APPEARED LOW (&lt;97%).</t>
  </si>
  <si>
    <t>E.COLI LAB DUPLICATE=461.1 WADEABLE/MID-DEPTH NO VALUE FOR D.O IN MG/L.</t>
  </si>
  <si>
    <t>CONCENTRATION IS ACTUALLY &gt;2419.6.  VALUE FOR USE IN GEOMETRIC MEAN. , WADEABLE/MID-DEPTH</t>
  </si>
  <si>
    <t>E.COLI LAB DUP=435.2 NON-WADEABLE/MID-DEPTH D.O. METER- DID NOT ALLOW TO WARM UP FOR AT LEAST 20 MINUTES. NO VALUE FOR D.O. IN MG/L.</t>
  </si>
  <si>
    <t>BACTERIA LAB DUPLICATE=101.7 WADEABLE/1.5 FT BELOW SURFACE BACTERIA DUPLICATE IS LAB DUPLICATE.</t>
  </si>
  <si>
    <t>E. COLI LAB DUPLICATE=128.1 WADEABLE/1.5 FT BELOW SURFACE</t>
  </si>
  <si>
    <t>E. COLI LAB DUPLICATE=686.7 NON-WADEABLE/MID-DEPTH DID NOT RECORD DO "READING/VALUE AFTER CALIBRATION SO DATA NOT INCLUDED.</t>
  </si>
  <si>
    <t>E. COLI LAB DUPLICATE=54.7 WADEABLE/1.5 FT BELOW SURFACE</t>
  </si>
  <si>
    <t>NON-WADEABLE/MID-DEPTH DID NOT RECORD DO "READING/VALUE AFTER CALIBRATION" SO DATA NOT INCLUDED.</t>
  </si>
  <si>
    <t>CRYSTAL COOPER</t>
  </si>
  <si>
    <t>BRIGID SMITH-FRANEY, CRYSTAL COOPER</t>
  </si>
  <si>
    <t>MARIA GUERRA?</t>
  </si>
  <si>
    <t>CRYSTAL COOPER, BRIGID SMITH</t>
  </si>
  <si>
    <t>WADEABLE/1.5 FT BELOW SURFACE NO VALUE FOR D.O. IN MG/L (DID NOT SEEM CORRECT-NOT DECIMAL POINT)</t>
  </si>
  <si>
    <t>B.SMITH-FRANEY, C.COOPER</t>
  </si>
  <si>
    <t>E. COLI LAB DUPLICATE=7.4 WADEABLE/1.5 FT BELOW SURFACE</t>
  </si>
  <si>
    <t>WADEABLE/1.5 FT BELOW SURFACE NO VALUE FOR D.O. IN MG/L (DID NOT SEEM CORRECT-NO DECIMAL POINT)</t>
  </si>
  <si>
    <t>DOGS AT THE BEACH SITE. WADEABLE/MID-DEPTH</t>
  </si>
  <si>
    <t>WADEABLE/MID-DEPTH D.O. METER-DID NOT RECORD "TIME OF CALIBRATION"-NOT SURE IF ALLOWED METER TO WARM UP FOR AT LEAST 20 MINUTES.</t>
  </si>
  <si>
    <t>E. COLI LAB DUPLICATE=11 MPN NON-WADEABLE/MID-DEPTH</t>
  </si>
  <si>
    <t>E. COLI LAB DUPLICATE=20.1 WADEABLE/MID-DEPTH</t>
  </si>
  <si>
    <t>E.COLI LAB DUPLICATE=20.3 WADEABLE/MID-DEPTH</t>
  </si>
  <si>
    <t>METER TURNED ITSELF OFF BETWEEN SITES-HAD TO RE-CALIBRATE.  WADEABLE/1.5 FT BELOW SURFACE D.O. METER-DID NOT ALLOW IT TO WARM UP FOR AT LEAST 20 MINUTES.  OK-AS NEWER METER?</t>
  </si>
  <si>
    <t>DOES NOT LOOK LIKE THEY ARE RUNNING WATER-NORMAL TO LOW LEVELS. WADEABLE/1.5 FT BELOW SURFACE</t>
  </si>
  <si>
    <t>NON-WADEABLE/MID-DEPTH D.O. METER- DID NOT ALLOW METER TO WARM UP FOR AT LEAST 20 MINUTES</t>
  </si>
  <si>
    <t>BETWEEN BASEFLOW AND STORMFLOW WADEABLE/MID-DEPTH</t>
  </si>
  <si>
    <t>E.COLI LAB DUP=6.3 NON-WADEABLE/MID-DEPTH D.O. METER-DID NOT ALLOW METER TO WARM UP FOR AT LEAST 20 MINUTES.</t>
  </si>
  <si>
    <t>E.COLI LAB DUP=12 WADEABLE/MID-DEPTH D.O. READING APPEARED LOW (VALUE WAS 95.1%)</t>
  </si>
  <si>
    <t>E.COLI LAB DUP=7.4 WADEABLE/MID-DEPTH NO VALUE FOR D.O. IN MG/L.</t>
  </si>
  <si>
    <t>E.COLI LAB DUP=87.8 WADEABLE/1.5 FT BELOW SURFACE</t>
  </si>
  <si>
    <t>E. COLI LAB DUPLICATE=39.3</t>
  </si>
  <si>
    <t>E.COLI LAB DUP=54.6 NON-WADEABLE/MID-DEPTH</t>
  </si>
  <si>
    <t>P050</t>
  </si>
  <si>
    <t>PRESUMPSCOT RIVER - R69 - VRMP</t>
  </si>
  <si>
    <t>R69 - PRW</t>
  </si>
  <si>
    <t>NON-WADEABLE/3 FT BELOW SURFACE DID NOT RECORD DO "READING/VALUE AFTER CALIBRATION"</t>
  </si>
  <si>
    <t>DOCK</t>
  </si>
  <si>
    <t>NON-WADEABLE/3 FT BELOW SURFACE DID NOT RECORD D.O. "READING/VALUE AFTER CALIBRATION"</t>
  </si>
  <si>
    <t>P065</t>
  </si>
  <si>
    <t>PRESUMPSCOT RIVER - R81 - VRMP</t>
  </si>
  <si>
    <t>R81 - PRW</t>
  </si>
  <si>
    <t>PRESUMPSCOT RIVER-R76-VRMP</t>
  </si>
  <si>
    <t>R76-VRMP</t>
  </si>
  <si>
    <t>TA010</t>
  </si>
  <si>
    <t>TANNERY BROOK - RLTTN06 - VRMP</t>
  </si>
  <si>
    <t>RLTTN06 - VRMP</t>
  </si>
  <si>
    <t>EMILY, BROOKE, AND F. DILLON</t>
  </si>
  <si>
    <t>2009 VRMP PILOT YEAR DATA, DID  DO CALIBRATION IN PPM (NOT PERCENT SATURATION).  DID NOT COMPLETE "LAB PARAMETERS TO BE SAMPLED" PORTION OF VRMP FIELD DATA SHEET.  WADEABLE/MID-DEPTH</t>
  </si>
  <si>
    <t>WADEABLE/MID-DEPTH SAMPLE LOCATION FROM BANK AND NOT "CENTER OF FLOW.  SHOULD BE BY WADING OR EXTENSION POLE.</t>
  </si>
  <si>
    <t>WADEABLE/MID-DEPTH SAMPLE LOCATION FROM AND NOT "CENTER OF FLOW.  SHOULD BE BY WADING OR WITH EXTENSION POLE.</t>
  </si>
  <si>
    <t>WADEABLE/MID-DEPTH D.O. METER-DID NOT RECORD TIME OF CALIBRATION. CALIBRATION VALUE OK.</t>
  </si>
  <si>
    <t>HEAVY RAIN THURSDAY 5/28/15 WADEABLE/MID-DEPTH</t>
  </si>
  <si>
    <t>NO BACTERIA SAMPLE WADEABLE/MID-DEPTH</t>
  </si>
  <si>
    <t>E. COLI LAB DUPLICATE=2419.17 WADEABLE/MID-DEPTH</t>
  </si>
  <si>
    <t>TA040</t>
  </si>
  <si>
    <t>TANNERY BROOK-RLTTN21-VRMP</t>
  </si>
  <si>
    <t>RLTTN21-VRMP</t>
  </si>
  <si>
    <t>S. WAGGONEER, D.MARSH, A.OWEN</t>
  </si>
  <si>
    <t>BACTERIA WATER SAMPLE SLIGHTLY DIRTY-POURED OFF. WADEABLE/MID-DEPTH</t>
  </si>
  <si>
    <t>FRED DILLON, DEANNE MARSH</t>
  </si>
  <si>
    <t>BACTERIA WATER SAMPLE HAD DEBRIS IN SAMPLE WADEABLE/MID-DEPTH</t>
  </si>
  <si>
    <t>BB0101</t>
  </si>
  <si>
    <t>BB01010</t>
  </si>
  <si>
    <t>BB0102</t>
  </si>
  <si>
    <t>BB0103</t>
  </si>
  <si>
    <t>BB0104</t>
  </si>
  <si>
    <t>BB0105</t>
  </si>
  <si>
    <t>BB0106</t>
  </si>
  <si>
    <t>BB0108</t>
  </si>
  <si>
    <t>BB0109</t>
  </si>
  <si>
    <t>BL01010</t>
  </si>
  <si>
    <t>BL0102</t>
  </si>
  <si>
    <t>BL0103</t>
  </si>
  <si>
    <t>BL0104</t>
  </si>
  <si>
    <t>BL0105</t>
  </si>
  <si>
    <t>BL0106</t>
  </si>
  <si>
    <t>BL0107</t>
  </si>
  <si>
    <t>BL0108</t>
  </si>
  <si>
    <t>BL0109</t>
  </si>
  <si>
    <t>BL0201</t>
  </si>
  <si>
    <t>BL02010</t>
  </si>
  <si>
    <t>BL0202</t>
  </si>
  <si>
    <t>BL0203</t>
  </si>
  <si>
    <t>BL0204</t>
  </si>
  <si>
    <t>BL0205</t>
  </si>
  <si>
    <t>BL0206</t>
  </si>
  <si>
    <t>BL0207</t>
  </si>
  <si>
    <t>BL0208</t>
  </si>
  <si>
    <t>BL0209</t>
  </si>
  <si>
    <t>CW0101</t>
  </si>
  <si>
    <t>CW01010</t>
  </si>
  <si>
    <t>CW0102</t>
  </si>
  <si>
    <t>CW0103</t>
  </si>
  <si>
    <t>CW0104</t>
  </si>
  <si>
    <t>CW0105</t>
  </si>
  <si>
    <t>CW0106</t>
  </si>
  <si>
    <t>CW0107</t>
  </si>
  <si>
    <t>CW0108</t>
  </si>
  <si>
    <t>CW0109</t>
  </si>
  <si>
    <t>CW0201</t>
  </si>
  <si>
    <t>CW02010</t>
  </si>
  <si>
    <t>CW0202</t>
  </si>
  <si>
    <t>CW0203</t>
  </si>
  <si>
    <t>CW0204</t>
  </si>
  <si>
    <t>CW0205</t>
  </si>
  <si>
    <t>CW0206</t>
  </si>
  <si>
    <t>CW0207</t>
  </si>
  <si>
    <t>CW0208</t>
  </si>
  <si>
    <t>CW0209</t>
  </si>
  <si>
    <t>DB01010</t>
  </si>
  <si>
    <t>DB0102</t>
  </si>
  <si>
    <t>DB0103</t>
  </si>
  <si>
    <t>DB0104</t>
  </si>
  <si>
    <t>DB0105</t>
  </si>
  <si>
    <t>DB0106</t>
  </si>
  <si>
    <t>DB0108</t>
  </si>
  <si>
    <t>DG0102</t>
  </si>
  <si>
    <t>DG0103</t>
  </si>
  <si>
    <t>DG0104</t>
  </si>
  <si>
    <t>DG0105</t>
  </si>
  <si>
    <t>DG0107</t>
  </si>
  <si>
    <t>DG0108</t>
  </si>
  <si>
    <t>DG0109</t>
  </si>
  <si>
    <t>IN0101</t>
  </si>
  <si>
    <t>IN0102</t>
  </si>
  <si>
    <t>IN0103</t>
  </si>
  <si>
    <t>IN0104</t>
  </si>
  <si>
    <t>IN0105</t>
  </si>
  <si>
    <t>IN0106</t>
  </si>
  <si>
    <t>IN0107</t>
  </si>
  <si>
    <t>IN0108</t>
  </si>
  <si>
    <t>L0101</t>
  </si>
  <si>
    <t>L01010</t>
  </si>
  <si>
    <t>L0102</t>
  </si>
  <si>
    <t>L0103</t>
  </si>
  <si>
    <t>L0104</t>
  </si>
  <si>
    <t>L0105</t>
  </si>
  <si>
    <t>L0106</t>
  </si>
  <si>
    <t>L0107</t>
  </si>
  <si>
    <t>L0108</t>
  </si>
  <si>
    <t>L0109</t>
  </si>
  <si>
    <t>L0202</t>
  </si>
  <si>
    <t>L0203</t>
  </si>
  <si>
    <t>L0204</t>
  </si>
  <si>
    <t>L0205</t>
  </si>
  <si>
    <t>L0207</t>
  </si>
  <si>
    <t>L0208</t>
  </si>
  <si>
    <t>L0209</t>
  </si>
  <si>
    <t>Buxton</t>
  </si>
  <si>
    <t>L060</t>
  </si>
  <si>
    <t>L0601</t>
  </si>
  <si>
    <t>L06010</t>
  </si>
  <si>
    <t>L0602</t>
  </si>
  <si>
    <t>L0603</t>
  </si>
  <si>
    <t>L0604</t>
  </si>
  <si>
    <t>L0605</t>
  </si>
  <si>
    <t>L0606</t>
  </si>
  <si>
    <t>L0607</t>
  </si>
  <si>
    <t>L0608</t>
  </si>
  <si>
    <t>L0609</t>
  </si>
  <si>
    <t>M0101</t>
  </si>
  <si>
    <t>M01010</t>
  </si>
  <si>
    <t>M0102</t>
  </si>
  <si>
    <t>M0103</t>
  </si>
  <si>
    <t>M0104</t>
  </si>
  <si>
    <t>M0105</t>
  </si>
  <si>
    <t>M0106</t>
  </si>
  <si>
    <t>M0107</t>
  </si>
  <si>
    <t>M0108</t>
  </si>
  <si>
    <t>M0109</t>
  </si>
  <si>
    <t>M0301</t>
  </si>
  <si>
    <t>M03010</t>
  </si>
  <si>
    <t>M0302</t>
  </si>
  <si>
    <t>M0303</t>
  </si>
  <si>
    <t>M0304</t>
  </si>
  <si>
    <t>M0305</t>
  </si>
  <si>
    <t>M0307</t>
  </si>
  <si>
    <t>M0308</t>
  </si>
  <si>
    <t>M0309</t>
  </si>
  <si>
    <t>OB0101</t>
  </si>
  <si>
    <t>OB0102</t>
  </si>
  <si>
    <t>OB0103</t>
  </si>
  <si>
    <t>OB0105</t>
  </si>
  <si>
    <t>OB0106</t>
  </si>
  <si>
    <t>OB0107</t>
  </si>
  <si>
    <t>OB0108</t>
  </si>
  <si>
    <t>OB0201</t>
  </si>
  <si>
    <t>OB0202</t>
  </si>
  <si>
    <t>OB0203</t>
  </si>
  <si>
    <t>OB0204</t>
  </si>
  <si>
    <t>OB0205</t>
  </si>
  <si>
    <t>P0201</t>
  </si>
  <si>
    <t>P02010</t>
  </si>
  <si>
    <t>P0202</t>
  </si>
  <si>
    <t>P0203</t>
  </si>
  <si>
    <t>P0204</t>
  </si>
  <si>
    <t>P0205</t>
  </si>
  <si>
    <t>P0206</t>
  </si>
  <si>
    <t>P0207</t>
  </si>
  <si>
    <t>P0208</t>
  </si>
  <si>
    <t>P0209</t>
  </si>
  <si>
    <t>P0301</t>
  </si>
  <si>
    <t>P03010</t>
  </si>
  <si>
    <t>P0302</t>
  </si>
  <si>
    <t>P0303</t>
  </si>
  <si>
    <t>P0304</t>
  </si>
  <si>
    <t>P0305</t>
  </si>
  <si>
    <t>P0306</t>
  </si>
  <si>
    <t>P0307</t>
  </si>
  <si>
    <t>P0308</t>
  </si>
  <si>
    <t>P0309</t>
  </si>
  <si>
    <t>P0501</t>
  </si>
  <si>
    <t>P0502</t>
  </si>
  <si>
    <t>P0503</t>
  </si>
  <si>
    <t>P0504</t>
  </si>
  <si>
    <t>P0505</t>
  </si>
  <si>
    <t>P0506</t>
  </si>
  <si>
    <t>P0507</t>
  </si>
  <si>
    <t>P0508</t>
  </si>
  <si>
    <t>P0509</t>
  </si>
  <si>
    <t>P0601</t>
  </si>
  <si>
    <t>P06010</t>
  </si>
  <si>
    <t>P0602</t>
  </si>
  <si>
    <t>P0603</t>
  </si>
  <si>
    <t>P0604</t>
  </si>
  <si>
    <t>P0605</t>
  </si>
  <si>
    <t>P0606</t>
  </si>
  <si>
    <t>P0607</t>
  </si>
  <si>
    <t>P0608</t>
  </si>
  <si>
    <t>P0609</t>
  </si>
  <si>
    <t>P0651</t>
  </si>
  <si>
    <t>P0652</t>
  </si>
  <si>
    <t>P0653</t>
  </si>
  <si>
    <t>P0654</t>
  </si>
  <si>
    <t>P0655</t>
  </si>
  <si>
    <t>P0656</t>
  </si>
  <si>
    <t>P0657</t>
  </si>
  <si>
    <t>P0658</t>
  </si>
  <si>
    <t>P0659</t>
  </si>
  <si>
    <t>P08910</t>
  </si>
  <si>
    <t>P0892</t>
  </si>
  <si>
    <t>P0893</t>
  </si>
  <si>
    <t>P0894</t>
  </si>
  <si>
    <t>P0895</t>
  </si>
  <si>
    <t>P0896</t>
  </si>
  <si>
    <t>P0897</t>
  </si>
  <si>
    <t>P0898</t>
  </si>
  <si>
    <t>P0899</t>
  </si>
  <si>
    <t>P1101</t>
  </si>
  <si>
    <t>P11010</t>
  </si>
  <si>
    <t>P1102</t>
  </si>
  <si>
    <t>P1103</t>
  </si>
  <si>
    <t>P1104</t>
  </si>
  <si>
    <t>P1105</t>
  </si>
  <si>
    <t>P1106</t>
  </si>
  <si>
    <t>P1107</t>
  </si>
  <si>
    <t>P1108</t>
  </si>
  <si>
    <t>P1109</t>
  </si>
  <si>
    <t>P1351</t>
  </si>
  <si>
    <t>P13510</t>
  </si>
  <si>
    <t>P1352</t>
  </si>
  <si>
    <t>P1353</t>
  </si>
  <si>
    <t>P1354</t>
  </si>
  <si>
    <t>P1355</t>
  </si>
  <si>
    <t>P1356</t>
  </si>
  <si>
    <t>P1358</t>
  </si>
  <si>
    <t>P1359</t>
  </si>
  <si>
    <t>P1501</t>
  </si>
  <si>
    <t>P15010</t>
  </si>
  <si>
    <t>P1502</t>
  </si>
  <si>
    <t>P1503</t>
  </si>
  <si>
    <t>P1504</t>
  </si>
  <si>
    <t>P1505</t>
  </si>
  <si>
    <t>P1506</t>
  </si>
  <si>
    <t>P1508</t>
  </si>
  <si>
    <t>P1509</t>
  </si>
  <si>
    <t>P1601</t>
  </si>
  <si>
    <t>P16010</t>
  </si>
  <si>
    <t>P1602</t>
  </si>
  <si>
    <t>P1603</t>
  </si>
  <si>
    <t>P1605</t>
  </si>
  <si>
    <t>P1606</t>
  </si>
  <si>
    <t>P1607</t>
  </si>
  <si>
    <t>P1608</t>
  </si>
  <si>
    <t>P1609</t>
  </si>
  <si>
    <t>P1701</t>
  </si>
  <si>
    <t>P17010</t>
  </si>
  <si>
    <t>P1702</t>
  </si>
  <si>
    <t>P1703</t>
  </si>
  <si>
    <t>P1705</t>
  </si>
  <si>
    <t>P1706</t>
  </si>
  <si>
    <t>P1707</t>
  </si>
  <si>
    <t>P1708</t>
  </si>
  <si>
    <t>P1709</t>
  </si>
  <si>
    <t>P2001</t>
  </si>
  <si>
    <t>P20010</t>
  </si>
  <si>
    <t>P2002</t>
  </si>
  <si>
    <t>P2003</t>
  </si>
  <si>
    <t>P2004</t>
  </si>
  <si>
    <t>P2005</t>
  </si>
  <si>
    <t>P2006</t>
  </si>
  <si>
    <t>P2008</t>
  </si>
  <si>
    <t>P2009</t>
  </si>
  <si>
    <t>PI0101</t>
  </si>
  <si>
    <t>PI01010</t>
  </si>
  <si>
    <t>PI0102</t>
  </si>
  <si>
    <t>PI0103</t>
  </si>
  <si>
    <t>PI0104</t>
  </si>
  <si>
    <t>PI0105</t>
  </si>
  <si>
    <t>PI0106</t>
  </si>
  <si>
    <t>PI0107</t>
  </si>
  <si>
    <t>PI0108</t>
  </si>
  <si>
    <t>PI0109</t>
  </si>
  <si>
    <t>PI0201</t>
  </si>
  <si>
    <t>PI02010</t>
  </si>
  <si>
    <t>PI0202</t>
  </si>
  <si>
    <t>PI0203</t>
  </si>
  <si>
    <t>PI0204</t>
  </si>
  <si>
    <t>PI0205</t>
  </si>
  <si>
    <t>PI0206</t>
  </si>
  <si>
    <t>PI0207</t>
  </si>
  <si>
    <t>PI0208</t>
  </si>
  <si>
    <t>PI0209</t>
  </si>
  <si>
    <t>PL0101</t>
  </si>
  <si>
    <t>PL01010</t>
  </si>
  <si>
    <t>PL0102</t>
  </si>
  <si>
    <t>PL0103</t>
  </si>
  <si>
    <t>PL0104</t>
  </si>
  <si>
    <t>PL0105</t>
  </si>
  <si>
    <t>PL0106</t>
  </si>
  <si>
    <t>PL0108</t>
  </si>
  <si>
    <t>PL0109</t>
  </si>
  <si>
    <t>PL0201</t>
  </si>
  <si>
    <t>PL02010</t>
  </si>
  <si>
    <t>PL0202</t>
  </si>
  <si>
    <t>PL0203</t>
  </si>
  <si>
    <t>PL0204</t>
  </si>
  <si>
    <t>PL0205</t>
  </si>
  <si>
    <t>PL0206</t>
  </si>
  <si>
    <t>PL0207</t>
  </si>
  <si>
    <t>PL0208</t>
  </si>
  <si>
    <t>PL0209</t>
  </si>
  <si>
    <t>PL0301</t>
  </si>
  <si>
    <t>PL03010</t>
  </si>
  <si>
    <t>PL0302</t>
  </si>
  <si>
    <t>PL0303</t>
  </si>
  <si>
    <t>PL0304</t>
  </si>
  <si>
    <t>PL0305</t>
  </si>
  <si>
    <t>PL0306</t>
  </si>
  <si>
    <t>PL0307</t>
  </si>
  <si>
    <t>PL0308</t>
  </si>
  <si>
    <t>PL0309</t>
  </si>
  <si>
    <t>PL0401</t>
  </si>
  <si>
    <t>PL0402</t>
  </si>
  <si>
    <t>PL0403</t>
  </si>
  <si>
    <t>PL0404</t>
  </si>
  <si>
    <t>PL0405</t>
  </si>
  <si>
    <t>PL0406</t>
  </si>
  <si>
    <t>PL0408</t>
  </si>
  <si>
    <t>PL050</t>
  </si>
  <si>
    <t>PL0501</t>
  </si>
  <si>
    <t>PL0502</t>
  </si>
  <si>
    <t>PL0503</t>
  </si>
  <si>
    <t>PL0504</t>
  </si>
  <si>
    <t>PL0505</t>
  </si>
  <si>
    <t>PL0506</t>
  </si>
  <si>
    <t>PL0508</t>
  </si>
  <si>
    <t>SW</t>
  </si>
  <si>
    <t>SW010</t>
  </si>
  <si>
    <t>SW0101</t>
  </si>
  <si>
    <t>SW01010</t>
  </si>
  <si>
    <t>SW0102</t>
  </si>
  <si>
    <t>SW0103</t>
  </si>
  <si>
    <t>SW0104</t>
  </si>
  <si>
    <t>SW0105</t>
  </si>
  <si>
    <t>SW0106</t>
  </si>
  <si>
    <t>SW0107</t>
  </si>
  <si>
    <t>SW0108</t>
  </si>
  <si>
    <t>SW0109</t>
  </si>
  <si>
    <t>SW020</t>
  </si>
  <si>
    <t>SW0201</t>
  </si>
  <si>
    <t>SW02010</t>
  </si>
  <si>
    <t>SW0202</t>
  </si>
  <si>
    <t>SW0203</t>
  </si>
  <si>
    <t>SW0204</t>
  </si>
  <si>
    <t>SW0205</t>
  </si>
  <si>
    <t>SW0206</t>
  </si>
  <si>
    <t>SW0207</t>
  </si>
  <si>
    <t>SW0208</t>
  </si>
  <si>
    <t>SW0209</t>
  </si>
  <si>
    <t>SW030</t>
  </si>
  <si>
    <t>SW0301</t>
  </si>
  <si>
    <t>SW03010</t>
  </si>
  <si>
    <t>SW0302</t>
  </si>
  <si>
    <t>SW0303</t>
  </si>
  <si>
    <t>SW0304</t>
  </si>
  <si>
    <t>SW0305</t>
  </si>
  <si>
    <t>SW0306</t>
  </si>
  <si>
    <t>SW0307</t>
  </si>
  <si>
    <t>SW0308</t>
  </si>
  <si>
    <t>SW0309</t>
  </si>
  <si>
    <t>SW040</t>
  </si>
  <si>
    <t>SW0401</t>
  </si>
  <si>
    <t>SW04010</t>
  </si>
  <si>
    <t>SW0402</t>
  </si>
  <si>
    <t>SW0403</t>
  </si>
  <si>
    <t>SW0404</t>
  </si>
  <si>
    <t>SW0405</t>
  </si>
  <si>
    <t>SW0406</t>
  </si>
  <si>
    <t>SW0407</t>
  </si>
  <si>
    <t>SW0408</t>
  </si>
  <si>
    <t>SW0409</t>
  </si>
  <si>
    <t>TA0101</t>
  </si>
  <si>
    <t>TA01010</t>
  </si>
  <si>
    <t>TA0102</t>
  </si>
  <si>
    <t>TA0103</t>
  </si>
  <si>
    <t>TA0104</t>
  </si>
  <si>
    <t>TA0105</t>
  </si>
  <si>
    <t>TA0106</t>
  </si>
  <si>
    <t>TA0107</t>
  </si>
  <si>
    <t>TA0108</t>
  </si>
  <si>
    <t>TA0109</t>
  </si>
  <si>
    <t>TA0401</t>
  </si>
  <si>
    <t>TA04010</t>
  </si>
  <si>
    <t>TA0402</t>
  </si>
  <si>
    <t>TA0403</t>
  </si>
  <si>
    <t>TA0404</t>
  </si>
  <si>
    <t>TA0405</t>
  </si>
  <si>
    <t>TA0406</t>
  </si>
  <si>
    <t>TA0407</t>
  </si>
  <si>
    <t>TA0408</t>
  </si>
  <si>
    <t>TA0409</t>
  </si>
  <si>
    <t>&lt;1</t>
  </si>
  <si>
    <t>PL045</t>
  </si>
  <si>
    <t>Site Name</t>
  </si>
  <si>
    <t>lat</t>
  </si>
  <si>
    <t>long</t>
  </si>
  <si>
    <t>DO Score</t>
  </si>
  <si>
    <t>DO Score Display</t>
  </si>
  <si>
    <t>DO Cat</t>
  </si>
  <si>
    <t>DO Trend Cat</t>
  </si>
  <si>
    <t>Bac Score</t>
  </si>
  <si>
    <t>DO Trend Narrative</t>
  </si>
  <si>
    <t>Bac Score Display</t>
  </si>
  <si>
    <t>Bac Cat</t>
  </si>
  <si>
    <t>Bac Trend Cat</t>
  </si>
  <si>
    <t>Bac Trend Narrative</t>
  </si>
  <si>
    <t>Water Body</t>
  </si>
  <si>
    <t>Class</t>
  </si>
  <si>
    <t>Location</t>
  </si>
  <si>
    <t>Water Recreation</t>
  </si>
  <si>
    <t/>
  </si>
  <si>
    <t>Baker Brook</t>
  </si>
  <si>
    <t>B</t>
  </si>
  <si>
    <t>This site is under the Blackstrap Road bridge in Windham.</t>
  </si>
  <si>
    <t>None Known</t>
  </si>
  <si>
    <t>Black Brook</t>
  </si>
  <si>
    <t>This site is off of River Road in Windham.</t>
  </si>
  <si>
    <t>This site is near the main Black Brook Preserve trailhead, where the brook runs under Windham Center Road.</t>
  </si>
  <si>
    <t>Colley Wright Brook</t>
  </si>
  <si>
    <t>This site is under a bridge where River Road passes over the brook in Windham.</t>
  </si>
  <si>
    <t>This site is off of Montgomery Road in Windham.</t>
  </si>
  <si>
    <t>Ditch Brook</t>
  </si>
  <si>
    <t>Douglas Brook</t>
  </si>
  <si>
    <t>This site is near where the brook runs under Route 114 Gorham.</t>
  </si>
  <si>
    <t>Inkhorn Brook</t>
  </si>
  <si>
    <t>This site is just north of the Sunset Ridge Sports Park in Windham.</t>
  </si>
  <si>
    <t>Little River</t>
  </si>
  <si>
    <t>This site is at the Preumpscot Regional Land Trust's St. Pierre Landing on Route 237 in Gorham.</t>
  </si>
  <si>
    <t>Nearby Water Access Point</t>
  </si>
  <si>
    <t>This site is across the street from a picnic area near Little Falls School in Gorham.</t>
  </si>
  <si>
    <t>Fishing Access</t>
  </si>
  <si>
    <t>This site is under a bridge on Spruce Swamp Road in Buxton.</t>
  </si>
  <si>
    <t>Mill Brook</t>
  </si>
  <si>
    <t>This site is at the junction of Route 302 and East Bridge Street in Westbrook</t>
  </si>
  <si>
    <t>This site is just downhill from the Mill Brook Preserve trailhead at the intersection of Methodist Road and Route 302 where the brook goes through a large culvert in northern Westbrook.</t>
  </si>
  <si>
    <t>C</t>
  </si>
  <si>
    <t>Otter Brook</t>
  </si>
  <si>
    <t>This site is where the brook crosses under River Road in Windham.</t>
  </si>
  <si>
    <t>This site is the upstream side of the brook where it flows under Windham Center Road in Windham.</t>
  </si>
  <si>
    <t>Presumpscot River</t>
  </si>
  <si>
    <t>This site is under the Blackstrap Road bridge in Falmouth.</t>
  </si>
  <si>
    <t>Water Access Point</t>
  </si>
  <si>
    <t>This site is under the bridge in Portland Trails' Riverton Trolley preserve off of Route 302 in Westbrook.</t>
  </si>
  <si>
    <t>This site is where River Road crosses the Presumpscot River northeast of downtown Westbrook.</t>
  </si>
  <si>
    <t>This site is in the heart of downtown Westbrook at the City Dock.</t>
  </si>
  <si>
    <t>This site is a boat ramp, owned by the CIty of Westbrook, near the Saccarappa Dam in downtown Westbrook.</t>
  </si>
  <si>
    <t>A</t>
  </si>
  <si>
    <t>This site is just upstream from the the Reformatory Discharge point in Gorham.</t>
  </si>
  <si>
    <t>This site is on private land near the Gorham-Windham line.</t>
  </si>
  <si>
    <t>Water Acess Point</t>
  </si>
  <si>
    <t>This site is at Shaw Park, owned by the Town of Gorham, just off of Route 237 in Gorham. It is a popular recreation desination.</t>
  </si>
  <si>
    <t>This site is under a bridge on Leighton Road in Falmouth.</t>
  </si>
  <si>
    <t>This site is located under the Covered Bridge in Windham. It is a popular swimming spot in the Summer months.</t>
  </si>
  <si>
    <t>Dundee Park, owned by the Town of Windham, is a popular destination for swimming and paddling .</t>
  </si>
  <si>
    <t>Pleasant River</t>
  </si>
  <si>
    <t>This site is where Route 35 crosses the river in northern Standish.</t>
  </si>
  <si>
    <t>This site is under the Lovett Bridge at the bottom of a step hill on River Road in Windham.</t>
  </si>
  <si>
    <t>This site is where the river flows under Pope Road in Windham.</t>
  </si>
  <si>
    <t>This site is near Windham High School in Windham.</t>
  </si>
  <si>
    <t>This site is where Route 302 crosses over the river in Windham.</t>
  </si>
  <si>
    <t>This site is on the Gray/Windham border.</t>
  </si>
  <si>
    <t>Stroudwater River</t>
  </si>
  <si>
    <t>This site is at the end of Hutchins Drive, north of Route 22 in Westbrook.</t>
  </si>
  <si>
    <t>This site is near the Route 22/Spring Street intersection in Westbrook.</t>
  </si>
  <si>
    <t>This site is just south of the Snow Goose Estates development in Westbrook.</t>
  </si>
  <si>
    <t>This site is near the intersection of McLellan Road and Brackett Road in Gorham.</t>
  </si>
  <si>
    <t>Tannery Brook</t>
  </si>
  <si>
    <t>This is a remote site on private property off of Queen Street in Gorham.</t>
  </si>
  <si>
    <t>This site is at the bottom of a steep hill where the brook runs under Route 114 in Gorham.</t>
  </si>
  <si>
    <t>E Coli for Towns (Raw Values)</t>
  </si>
  <si>
    <t>E Coli for Main Stem Sites</t>
  </si>
  <si>
    <t>2009</t>
  </si>
  <si>
    <t>2010</t>
  </si>
  <si>
    <t>2011</t>
  </si>
  <si>
    <t>2012</t>
  </si>
  <si>
    <t>2013</t>
  </si>
  <si>
    <t>2014</t>
  </si>
  <si>
    <t>2015</t>
  </si>
  <si>
    <t>2016</t>
  </si>
  <si>
    <t>2017</t>
  </si>
  <si>
    <t>2018</t>
  </si>
  <si>
    <t>Grand Total</t>
  </si>
  <si>
    <t>Trend Line</t>
  </si>
  <si>
    <t>AVERAGE of DissolvedOxygen (Raw Values)</t>
  </si>
  <si>
    <t>DO for Main Stem Sites (Raw Values)</t>
  </si>
  <si>
    <t>DO by Town (% met standard)</t>
  </si>
  <si>
    <t>Slopes</t>
  </si>
  <si>
    <t>Bac by Town (% met standard)</t>
  </si>
  <si>
    <t>Calculated Field 1</t>
  </si>
  <si>
    <t>Calculated Field 2</t>
  </si>
  <si>
    <t>X</t>
  </si>
  <si>
    <t>Y</t>
  </si>
  <si>
    <t>BacClass</t>
  </si>
  <si>
    <t>DOClass</t>
  </si>
  <si>
    <t>BL-020</t>
  </si>
  <si>
    <t>2019</t>
  </si>
  <si>
    <t>OB-020</t>
  </si>
  <si>
    <t>R050</t>
  </si>
  <si>
    <t>R065</t>
  </si>
  <si>
    <t>RLT060</t>
  </si>
  <si>
    <t>Pearson r-value</t>
  </si>
  <si>
    <t>T-Value</t>
  </si>
  <si>
    <t>P-Value</t>
  </si>
  <si>
    <t>Reported</t>
  </si>
  <si>
    <t>t-value</t>
  </si>
  <si>
    <t>p-value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</si>
</sst>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numFmt numFmtId="165" formatCode="#.0"/>
    <numFmt numFmtId="166" formatCode="#.00"/>
    <numFmt numFmtId="167" formatCode="M/d/yyyy"/>
    <numFmt numFmtId="168" formatCode="m/d/yyyy"/>
    <numFmt numFmtId="169" formatCode="d-mmmm"/>
    <numFmt numFmtId="170" formatCode="0.0"/>
    <numFmt numFmtId="171" formatCode="d- mmmm"/>
  </numFmts>
  <fonts count="17">
    <font>
      <sz val="11.0"/>
      <color rgb="FF000000"/>
      <name val="Calibri"/>
    </font>
    <font>
      <b/>
      <sz val="11.0"/>
      <color rgb="FF000000"/>
      <name val="Calibri"/>
    </font>
    <font/>
    <font>
      <sz val="12.0"/>
      <color rgb="FF000000"/>
      <name val="Calibri"/>
    </font>
    <font>
      <sz val="16.0"/>
      <color rgb="FF000000"/>
      <name val="Calibri"/>
    </font>
    <font>
      <sz val="12.0"/>
      <color rgb="FFFF0000"/>
      <name val="Calibri"/>
    </font>
    <font>
      <b/>
      <sz val="12.0"/>
      <color rgb="FF000000"/>
      <name val="Calibri"/>
    </font>
    <font>
      <sz val="12.0"/>
      <name val="Calibri"/>
    </font>
    <font>
      <name val="Arial"/>
    </font>
    <font>
      <sz val="12.0"/>
      <name val="Arial"/>
    </font>
    <font>
      <sz val="11.0"/>
      <color rgb="FF525066"/>
      <name val="Monospace"/>
    </font>
    <font>
      <b/>
    </font>
    <font>
      <color rgb="FF000000"/>
    </font>
    <font>
      <sz val="11.0"/>
      <color rgb="FF000000"/>
      <name val="Inconsolata"/>
    </font>
    <font>
      <sz val="11.0"/>
      <color rgb="FF000000"/>
      <name val="Arial"/>
    </font>
    <font>
      <sz val="8.0"/>
      <color rgb="FF777777"/>
      <name val="Roboto"/>
    </font>
    <font>
      <color rgb="FF000000"/>
      <name val="Roboto"/>
    </font>
  </fonts>
  <fills count="13">
    <fill>
      <patternFill patternType="none"/>
    </fill>
    <fill>
      <patternFill patternType="lightGray"/>
    </fill>
    <fill>
      <patternFill patternType="solid">
        <fgColor rgb="FFDDEBF7"/>
        <bgColor rgb="FFDDEBF7"/>
      </patternFill>
    </fill>
    <fill>
      <patternFill patternType="solid">
        <fgColor rgb="FFFFF2CC"/>
        <bgColor rgb="FFFFF2CC"/>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F1F1F1"/>
        <bgColor rgb="FFF1F1F1"/>
      </patternFill>
    </fill>
    <fill>
      <patternFill patternType="solid">
        <fgColor rgb="FFFFFFFF"/>
        <bgColor rgb="FFFFFFFF"/>
      </patternFill>
    </fill>
    <fill>
      <patternFill patternType="solid">
        <fgColor rgb="FFE5E3DF"/>
        <bgColor rgb="FFE5E3DF"/>
      </patternFill>
    </fill>
    <fill>
      <patternFill patternType="solid">
        <fgColor rgb="FF00FF00"/>
        <bgColor rgb="FF00FF00"/>
      </patternFill>
    </fill>
    <fill>
      <patternFill patternType="solid">
        <fgColor rgb="FF000000"/>
        <bgColor rgb="FF000000"/>
      </patternFill>
    </fill>
    <fill>
      <patternFill patternType="solid">
        <fgColor rgb="FFF3F3F3"/>
        <bgColor rgb="FFF3F3F3"/>
      </patternFill>
    </fill>
  </fills>
  <borders count="3">
    <border/>
    <border>
      <left style="thick">
        <color rgb="FF000000"/>
      </left>
    </border>
    <border>
      <right style="thin">
        <color rgb="FFFFFFFF"/>
      </right>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left" shrinkToFit="0" wrapText="1"/>
    </xf>
    <xf borderId="0" fillId="0" fontId="1" numFmtId="164" xfId="0" applyAlignment="1" applyFont="1" applyNumberFormat="1">
      <alignment horizontal="left" readingOrder="0" shrinkToFit="0" wrapText="1"/>
    </xf>
    <xf borderId="0" fillId="0" fontId="1" numFmtId="0" xfId="0" applyAlignment="1" applyFont="1">
      <alignment horizontal="right" shrinkToFit="0" wrapText="1"/>
    </xf>
    <xf borderId="0" fillId="0" fontId="1" numFmtId="18" xfId="0" applyAlignment="1" applyFont="1" applyNumberFormat="1">
      <alignment horizontal="center" shrinkToFit="0" wrapText="1"/>
    </xf>
    <xf borderId="0" fillId="0" fontId="1" numFmtId="0" xfId="0" applyAlignment="1" applyFont="1">
      <alignment horizontal="center" shrinkToFit="0" wrapText="1"/>
    </xf>
    <xf borderId="0" fillId="0" fontId="1" numFmtId="165" xfId="0" applyAlignment="1" applyFont="1" applyNumberFormat="1">
      <alignment horizontal="center" shrinkToFit="0" wrapText="1"/>
    </xf>
    <xf borderId="0" fillId="0" fontId="1" numFmtId="4" xfId="0" applyAlignment="1" applyFont="1" applyNumberFormat="1">
      <alignment horizontal="center" readingOrder="0" shrinkToFit="0" wrapText="1"/>
    </xf>
    <xf borderId="0" fillId="0" fontId="1" numFmtId="4" xfId="0" applyAlignment="1" applyFont="1" applyNumberFormat="1">
      <alignment horizontal="center" shrinkToFit="0" wrapText="1"/>
    </xf>
    <xf borderId="0" fillId="0" fontId="1" numFmtId="166" xfId="0" applyAlignment="1" applyFont="1" applyNumberFormat="1">
      <alignment horizontal="center" shrinkToFit="0" wrapText="1"/>
    </xf>
    <xf borderId="0" fillId="0" fontId="2" numFmtId="0" xfId="0" applyAlignment="1" applyFont="1">
      <alignment horizontal="left"/>
    </xf>
    <xf borderId="0" fillId="0" fontId="0" numFmtId="164" xfId="0" applyAlignment="1" applyFont="1" applyNumberFormat="1">
      <alignment horizontal="left"/>
    </xf>
    <xf borderId="0" fillId="0" fontId="0" numFmtId="14" xfId="0" applyAlignment="1" applyFont="1" applyNumberFormat="1">
      <alignment horizontal="right"/>
    </xf>
    <xf borderId="0" fillId="0" fontId="0" numFmtId="18" xfId="0" applyFont="1" applyNumberFormat="1"/>
    <xf borderId="0" fillId="0" fontId="0" numFmtId="165" xfId="0" applyFont="1" applyNumberFormat="1"/>
    <xf borderId="0" fillId="0" fontId="0" numFmtId="4" xfId="0" applyFont="1" applyNumberFormat="1"/>
    <xf borderId="0" fillId="0" fontId="0" numFmtId="0" xfId="0" applyAlignment="1" applyFont="1">
      <alignment horizontal="right"/>
    </xf>
    <xf borderId="0" fillId="0" fontId="0" numFmtId="166" xfId="0" applyFont="1" applyNumberFormat="1"/>
    <xf borderId="0" fillId="0" fontId="0" numFmtId="4" xfId="0" applyAlignment="1" applyFont="1" applyNumberFormat="1">
      <alignment horizontal="right"/>
    </xf>
    <xf borderId="0" fillId="0" fontId="2" numFmtId="0" xfId="0" applyAlignment="1" applyFont="1">
      <alignment readingOrder="0"/>
    </xf>
    <xf borderId="0" fillId="0" fontId="0" numFmtId="0" xfId="0" applyAlignment="1" applyFont="1">
      <alignment shrinkToFit="0" wrapText="1"/>
    </xf>
    <xf borderId="0" fillId="0" fontId="2" numFmtId="0" xfId="0" applyAlignment="1" applyFont="1">
      <alignment horizontal="left" readingOrder="0"/>
    </xf>
    <xf borderId="0" fillId="0" fontId="3" numFmtId="0" xfId="0" applyAlignment="1" applyFont="1">
      <alignment horizontal="left" readingOrder="0" vertical="bottom"/>
    </xf>
    <xf borderId="0" fillId="0" fontId="3" numFmtId="167" xfId="0" applyAlignment="1" applyFont="1" applyNumberFormat="1">
      <alignment horizontal="right" readingOrder="0" vertical="bottom"/>
    </xf>
    <xf borderId="0" fillId="0" fontId="3" numFmtId="0" xfId="0" applyAlignment="1" applyFont="1">
      <alignment horizontal="right" readingOrder="0" vertical="bottom"/>
    </xf>
    <xf borderId="0" fillId="0" fontId="0" numFmtId="4" xfId="0" applyAlignment="1" applyFont="1" applyNumberFormat="1">
      <alignment readingOrder="0"/>
    </xf>
    <xf borderId="0" fillId="0" fontId="3" numFmtId="4" xfId="0" applyAlignment="1" applyFont="1" applyNumberFormat="1">
      <alignment horizontal="right" readingOrder="0" vertical="bottom"/>
    </xf>
    <xf borderId="0" fillId="0" fontId="2" numFmtId="4" xfId="0" applyAlignment="1" applyFont="1" applyNumberFormat="1">
      <alignment readingOrder="0"/>
    </xf>
    <xf borderId="0" fillId="2" fontId="3" numFmtId="0" xfId="0" applyAlignment="1" applyFill="1" applyFont="1">
      <alignment horizontal="left" readingOrder="0" vertical="bottom"/>
    </xf>
    <xf borderId="0" fillId="3" fontId="3" numFmtId="0" xfId="0" applyAlignment="1" applyFill="1" applyFont="1">
      <alignment horizontal="right" readingOrder="0" vertical="bottom"/>
    </xf>
    <xf borderId="0" fillId="4" fontId="3" numFmtId="0" xfId="0" applyAlignment="1" applyFill="1" applyFont="1">
      <alignment horizontal="left" readingOrder="0" vertical="bottom"/>
    </xf>
    <xf borderId="0" fillId="4" fontId="3" numFmtId="167" xfId="0" applyAlignment="1" applyFont="1" applyNumberFormat="1">
      <alignment horizontal="right" readingOrder="0" vertical="bottom"/>
    </xf>
    <xf borderId="0" fillId="4" fontId="3" numFmtId="0" xfId="0" applyAlignment="1" applyFont="1">
      <alignment horizontal="right" readingOrder="0" vertical="bottom"/>
    </xf>
    <xf borderId="0" fillId="0" fontId="3" numFmtId="4" xfId="0" applyAlignment="1" applyFont="1" applyNumberFormat="1">
      <alignment horizontal="right" vertical="bottom"/>
    </xf>
    <xf borderId="0" fillId="5" fontId="3" numFmtId="0" xfId="0" applyAlignment="1" applyFill="1" applyFont="1">
      <alignment horizontal="left" readingOrder="0" vertical="bottom"/>
    </xf>
    <xf borderId="0" fillId="5" fontId="3" numFmtId="167" xfId="0" applyAlignment="1" applyFont="1" applyNumberFormat="1">
      <alignment horizontal="right" readingOrder="0" vertical="bottom"/>
    </xf>
    <xf borderId="0" fillId="6" fontId="3" numFmtId="0" xfId="0" applyAlignment="1" applyFill="1" applyFont="1">
      <alignment horizontal="right" readingOrder="0" vertical="bottom"/>
    </xf>
    <xf borderId="0" fillId="0" fontId="4" numFmtId="0" xfId="0" applyAlignment="1" applyFont="1">
      <alignment horizontal="left" readingOrder="0" vertical="bottom"/>
    </xf>
    <xf borderId="0" fillId="0" fontId="4" numFmtId="167" xfId="0" applyAlignment="1" applyFont="1" applyNumberFormat="1">
      <alignment horizontal="right" readingOrder="0" vertical="bottom"/>
    </xf>
    <xf borderId="0" fillId="0" fontId="4" numFmtId="0" xfId="0" applyAlignment="1" applyFont="1">
      <alignment horizontal="right" readingOrder="0" vertical="bottom"/>
    </xf>
    <xf borderId="0" fillId="0" fontId="5" numFmtId="0" xfId="0" applyAlignment="1" applyFont="1">
      <alignment horizontal="left" readingOrder="0" vertical="bottom"/>
    </xf>
    <xf borderId="0" fillId="0" fontId="3" numFmtId="0" xfId="0" applyAlignment="1" applyFont="1">
      <alignment horizontal="right" vertical="bottom"/>
    </xf>
    <xf borderId="0" fillId="0" fontId="2" numFmtId="4" xfId="0" applyFont="1" applyNumberFormat="1"/>
    <xf borderId="0" fillId="6" fontId="3" numFmtId="0" xfId="0" applyAlignment="1" applyFont="1">
      <alignment horizontal="left" readingOrder="0" vertical="bottom"/>
    </xf>
    <xf borderId="0" fillId="6" fontId="3" numFmtId="167" xfId="0" applyAlignment="1" applyFont="1" applyNumberFormat="1">
      <alignment horizontal="right" readingOrder="0" vertical="bottom"/>
    </xf>
    <xf borderId="0" fillId="0" fontId="3" numFmtId="49" xfId="0" applyAlignment="1" applyFont="1" applyNumberFormat="1">
      <alignment horizontal="left" readingOrder="0" vertical="bottom"/>
    </xf>
    <xf borderId="0" fillId="0" fontId="6" numFmtId="0" xfId="0" applyAlignment="1" applyFont="1">
      <alignment horizontal="left" readingOrder="0" vertical="bottom"/>
    </xf>
    <xf borderId="0" fillId="0" fontId="7" numFmtId="0" xfId="0" applyAlignment="1" applyFont="1">
      <alignment horizontal="left" readingOrder="0" vertical="bottom"/>
    </xf>
    <xf borderId="0" fillId="0" fontId="7" numFmtId="168" xfId="0" applyAlignment="1" applyFont="1" applyNumberFormat="1">
      <alignment horizontal="right" readingOrder="0" vertical="bottom"/>
    </xf>
    <xf borderId="0" fillId="0" fontId="7" numFmtId="0" xfId="0" applyAlignment="1" applyFont="1">
      <alignment horizontal="center" vertical="bottom"/>
    </xf>
    <xf borderId="0" fillId="0" fontId="7" numFmtId="0" xfId="0" applyAlignment="1" applyFont="1">
      <alignment horizontal="center" readingOrder="0" vertical="bottom"/>
    </xf>
    <xf borderId="0" fillId="0" fontId="3" numFmtId="0" xfId="0" applyAlignment="1" applyFont="1">
      <alignment horizontal="center" vertical="bottom"/>
    </xf>
    <xf borderId="0" fillId="0" fontId="7" numFmtId="169" xfId="0" applyAlignment="1" applyFont="1" applyNumberFormat="1">
      <alignment horizontal="center" readingOrder="0" vertical="bottom"/>
    </xf>
    <xf borderId="0" fillId="0" fontId="8" numFmtId="0" xfId="0" applyAlignment="1" applyFont="1">
      <alignment vertical="bottom"/>
    </xf>
    <xf borderId="0" fillId="0" fontId="7" numFmtId="170" xfId="0" applyAlignment="1" applyFont="1" applyNumberFormat="1">
      <alignment horizontal="center" vertical="bottom"/>
    </xf>
    <xf borderId="0" fillId="0" fontId="8" numFmtId="169" xfId="0" applyAlignment="1" applyFont="1" applyNumberFormat="1">
      <alignment readingOrder="0" vertical="bottom"/>
    </xf>
    <xf borderId="0" fillId="0" fontId="7" numFmtId="18" xfId="0" applyAlignment="1" applyFont="1" applyNumberFormat="1">
      <alignment horizontal="center" vertical="bottom"/>
    </xf>
    <xf borderId="0" fillId="0" fontId="7" numFmtId="165" xfId="0" applyAlignment="1" applyFont="1" applyNumberFormat="1">
      <alignment horizontal="center" vertical="bottom"/>
    </xf>
    <xf borderId="0" fillId="0" fontId="7" numFmtId="166" xfId="0" applyAlignment="1" applyFont="1" applyNumberFormat="1">
      <alignment horizontal="center" vertical="bottom"/>
    </xf>
    <xf borderId="0" fillId="0" fontId="8" numFmtId="165" xfId="0" applyAlignment="1" applyFont="1" applyNumberFormat="1">
      <alignment horizontal="center" vertical="bottom"/>
    </xf>
    <xf borderId="0" fillId="0" fontId="3" numFmtId="168" xfId="0" applyAlignment="1" applyFont="1" applyNumberFormat="1">
      <alignment horizontal="right" readingOrder="0" vertical="bottom"/>
    </xf>
    <xf borderId="0" fillId="0" fontId="3" numFmtId="18" xfId="0" applyAlignment="1" applyFont="1" applyNumberFormat="1">
      <alignment horizontal="center" vertical="bottom"/>
    </xf>
    <xf borderId="0" fillId="0" fontId="3" numFmtId="165" xfId="0" applyAlignment="1" applyFont="1" applyNumberFormat="1">
      <alignment horizontal="center" vertical="bottom"/>
    </xf>
    <xf borderId="0" fillId="0" fontId="3" numFmtId="0" xfId="0" applyAlignment="1" applyFont="1">
      <alignment horizontal="center" readingOrder="0" vertical="bottom"/>
    </xf>
    <xf borderId="0" fillId="0" fontId="3" numFmtId="166" xfId="0" applyAlignment="1" applyFont="1" applyNumberFormat="1">
      <alignment horizontal="center" vertical="bottom"/>
    </xf>
    <xf borderId="0" fillId="0" fontId="3" numFmtId="169" xfId="0" applyAlignment="1" applyFont="1" applyNumberFormat="1">
      <alignment horizontal="center" readingOrder="0" vertical="bottom"/>
    </xf>
    <xf borderId="0" fillId="0" fontId="8" numFmtId="18" xfId="0" applyAlignment="1" applyFont="1" applyNumberFormat="1">
      <alignment vertical="bottom"/>
    </xf>
    <xf borderId="0" fillId="0" fontId="9" numFmtId="0" xfId="0" applyAlignment="1" applyFont="1">
      <alignment horizontal="left" readingOrder="0" vertical="bottom"/>
    </xf>
    <xf borderId="0" fillId="0" fontId="9" numFmtId="168" xfId="0" applyAlignment="1" applyFont="1" applyNumberFormat="1">
      <alignment horizontal="right" readingOrder="0" vertical="bottom"/>
    </xf>
    <xf borderId="0" fillId="0" fontId="8" numFmtId="165" xfId="0" applyAlignment="1" applyFont="1" applyNumberFormat="1">
      <alignment vertical="bottom"/>
    </xf>
    <xf borderId="0" fillId="0" fontId="8" numFmtId="166" xfId="0" applyAlignment="1" applyFont="1" applyNumberFormat="1">
      <alignment vertical="bottom"/>
    </xf>
    <xf borderId="0" fillId="0" fontId="8" numFmtId="0" xfId="0" applyAlignment="1" applyFont="1">
      <alignment readingOrder="0" vertical="bottom"/>
    </xf>
    <xf borderId="0" fillId="0" fontId="7" numFmtId="20" xfId="0" applyAlignment="1" applyFont="1" applyNumberFormat="1">
      <alignment horizontal="center" vertical="bottom"/>
    </xf>
    <xf borderId="0" fillId="0" fontId="7" numFmtId="171" xfId="0" applyAlignment="1" applyFont="1" applyNumberFormat="1">
      <alignment horizontal="center" readingOrder="0" vertical="bottom"/>
    </xf>
    <xf borderId="0" fillId="0" fontId="8" numFmtId="171" xfId="0" applyAlignment="1" applyFont="1" applyNumberFormat="1">
      <alignment readingOrder="0" vertical="bottom"/>
    </xf>
    <xf borderId="0" fillId="0" fontId="7" numFmtId="168" xfId="0" applyAlignment="1" applyFont="1" applyNumberFormat="1">
      <alignment horizontal="center" readingOrder="0" vertical="bottom"/>
    </xf>
    <xf borderId="0" fillId="0" fontId="8" numFmtId="168" xfId="0" applyAlignment="1" applyFont="1" applyNumberFormat="1">
      <alignment readingOrder="0" vertical="bottom"/>
    </xf>
    <xf borderId="0" fillId="0" fontId="7" numFmtId="0" xfId="0" applyAlignment="1" applyFont="1">
      <alignment horizontal="left" vertical="bottom"/>
    </xf>
    <xf borderId="0" fillId="0" fontId="7" numFmtId="1" xfId="0" applyAlignment="1" applyFont="1" applyNumberFormat="1">
      <alignment horizontal="left" vertical="bottom"/>
    </xf>
    <xf borderId="0" fillId="0" fontId="7" numFmtId="167" xfId="0" applyAlignment="1" applyFont="1" applyNumberFormat="1">
      <alignment horizontal="right" vertical="bottom"/>
    </xf>
    <xf borderId="0" fillId="7" fontId="10" numFmtId="0" xfId="0" applyFill="1" applyFont="1"/>
    <xf borderId="0" fillId="0" fontId="8" numFmtId="0" xfId="0" applyAlignment="1" applyFont="1">
      <alignment horizontal="left" vertical="bottom"/>
    </xf>
    <xf borderId="0" fillId="0" fontId="8" numFmtId="1" xfId="0" applyAlignment="1" applyFont="1" applyNumberFormat="1">
      <alignment horizontal="left" vertical="bottom"/>
    </xf>
    <xf borderId="0" fillId="0" fontId="8" numFmtId="164" xfId="0" applyAlignment="1" applyFont="1" applyNumberFormat="1">
      <alignment horizontal="left" vertical="bottom"/>
    </xf>
    <xf borderId="0" fillId="0" fontId="8" numFmtId="14" xfId="0" applyAlignment="1" applyFont="1" applyNumberFormat="1">
      <alignment horizontal="right" vertical="bottom"/>
    </xf>
    <xf borderId="0" fillId="0" fontId="8" numFmtId="4" xfId="0" applyAlignment="1" applyFont="1" applyNumberFormat="1">
      <alignment vertical="bottom"/>
    </xf>
    <xf borderId="0" fillId="0" fontId="2" numFmtId="0" xfId="0" applyAlignment="1" applyFont="1">
      <alignment readingOrder="0" shrinkToFit="0" wrapText="0"/>
    </xf>
    <xf borderId="0" fillId="0" fontId="2" numFmtId="4" xfId="0" applyAlignment="1" applyFont="1" applyNumberFormat="1">
      <alignment readingOrder="0" shrinkToFit="0" wrapText="0"/>
    </xf>
    <xf borderId="0" fillId="0" fontId="11" numFmtId="0" xfId="0" applyAlignment="1" applyFont="1">
      <alignment readingOrder="0" shrinkToFit="0" wrapText="0"/>
    </xf>
    <xf borderId="0" fillId="0" fontId="11" numFmtId="9" xfId="0" applyAlignment="1" applyFont="1" applyNumberFormat="1">
      <alignment readingOrder="0" shrinkToFit="0" wrapText="0"/>
    </xf>
    <xf borderId="0" fillId="0" fontId="11" numFmtId="0" xfId="0" applyAlignment="1" applyFont="1">
      <alignment readingOrder="0" shrinkToFit="0" wrapText="1"/>
    </xf>
    <xf borderId="0" fillId="8" fontId="12" numFmtId="0" xfId="0" applyAlignment="1" applyFill="1" applyFont="1">
      <alignment shrinkToFit="0" wrapText="0"/>
    </xf>
    <xf borderId="0" fillId="0" fontId="2" numFmtId="0" xfId="0" applyAlignment="1" applyFont="1">
      <alignment shrinkToFit="0" wrapText="0"/>
    </xf>
    <xf borderId="0" fillId="8" fontId="12" numFmtId="4" xfId="0" applyAlignment="1" applyFont="1" applyNumberFormat="1">
      <alignment shrinkToFit="0" wrapText="0"/>
    </xf>
    <xf borderId="0" fillId="8" fontId="12" numFmtId="9" xfId="0" applyAlignment="1" applyFont="1" applyNumberFormat="1">
      <alignment shrinkToFit="0" wrapText="0"/>
    </xf>
    <xf borderId="0" fillId="8" fontId="13" numFmtId="0" xfId="0" applyAlignment="1" applyFont="1">
      <alignment shrinkToFit="0" wrapText="0"/>
    </xf>
    <xf borderId="0" fillId="8" fontId="13" numFmtId="0" xfId="0" applyAlignment="1" applyFont="1">
      <alignment shrinkToFit="0" wrapText="1"/>
    </xf>
    <xf borderId="0" fillId="0" fontId="2" numFmtId="4" xfId="0" applyAlignment="1" applyFont="1" applyNumberFormat="1">
      <alignment shrinkToFit="0" wrapText="0"/>
    </xf>
    <xf borderId="0" fillId="8" fontId="14" numFmtId="0" xfId="0" applyAlignment="1" applyFont="1">
      <alignment readingOrder="0" shrinkToFit="0" wrapText="1"/>
    </xf>
    <xf borderId="0" fillId="8" fontId="13" numFmtId="0" xfId="0" applyAlignment="1" applyFont="1">
      <alignment readingOrder="0" shrinkToFit="0" wrapText="1"/>
    </xf>
    <xf borderId="0" fillId="8" fontId="12" numFmtId="0" xfId="0" applyAlignment="1" applyFont="1">
      <alignment readingOrder="0" shrinkToFit="0" wrapText="0"/>
    </xf>
    <xf borderId="0" fillId="8" fontId="13" numFmtId="0" xfId="0" applyAlignment="1" applyFont="1">
      <alignment readingOrder="0" shrinkToFit="0" wrapText="0"/>
    </xf>
    <xf borderId="0" fillId="8" fontId="14" numFmtId="0" xfId="0" applyAlignment="1" applyFont="1">
      <alignment readingOrder="0" shrinkToFit="0" wrapText="0"/>
    </xf>
    <xf borderId="0" fillId="8" fontId="13" numFmtId="0" xfId="0" applyAlignment="1" applyFont="1">
      <alignment horizontal="right" shrinkToFit="0" vertical="bottom" wrapText="1"/>
    </xf>
    <xf borderId="0" fillId="0" fontId="2" numFmtId="0" xfId="0" applyAlignment="1" applyFont="1">
      <alignment shrinkToFit="0" wrapText="1"/>
    </xf>
    <xf borderId="0" fillId="9" fontId="15" numFmtId="0" xfId="0" applyAlignment="1" applyFill="1" applyFont="1">
      <alignment horizontal="right" vertical="bottom"/>
    </xf>
    <xf borderId="0" fillId="8" fontId="16" numFmtId="0" xfId="0" applyAlignment="1" applyFont="1">
      <alignment horizontal="right" vertical="bottom"/>
    </xf>
    <xf borderId="0" fillId="0" fontId="2" numFmtId="0" xfId="0" applyAlignment="1" applyFont="1">
      <alignment readingOrder="0" shrinkToFit="0" wrapText="1"/>
    </xf>
    <xf borderId="0" fillId="0" fontId="2" numFmtId="9" xfId="0" applyAlignment="1" applyFont="1" applyNumberFormat="1">
      <alignment shrinkToFit="0" wrapText="0"/>
    </xf>
    <xf borderId="0" fillId="0" fontId="2" numFmtId="164" xfId="0" applyFont="1" applyNumberFormat="1"/>
    <xf borderId="0" fillId="10" fontId="2" numFmtId="0" xfId="0" applyFill="1" applyFont="1"/>
    <xf borderId="0" fillId="0" fontId="2" numFmtId="3" xfId="0" applyFont="1" applyNumberFormat="1"/>
    <xf borderId="0" fillId="4" fontId="2" numFmtId="3" xfId="0" applyFont="1" applyNumberFormat="1"/>
    <xf borderId="0" fillId="4" fontId="2" numFmtId="4" xfId="0" applyFont="1" applyNumberFormat="1"/>
    <xf borderId="0" fillId="4" fontId="2" numFmtId="0" xfId="0" applyFont="1"/>
    <xf borderId="0" fillId="8" fontId="2" numFmtId="0" xfId="0" applyFont="1"/>
    <xf borderId="0" fillId="8" fontId="2" numFmtId="4" xfId="0" applyFont="1" applyNumberFormat="1"/>
    <xf borderId="0" fillId="11" fontId="2" numFmtId="0" xfId="0" applyAlignment="1" applyFill="1" applyFont="1">
      <alignment readingOrder="0"/>
    </xf>
    <xf borderId="1" fillId="0" fontId="2" numFmtId="0" xfId="0" applyAlignment="1" applyBorder="1" applyFont="1">
      <alignment readingOrder="0"/>
    </xf>
    <xf borderId="0" fillId="8" fontId="2" numFmtId="0" xfId="0" applyAlignment="1" applyFont="1">
      <alignment readingOrder="0"/>
    </xf>
    <xf borderId="0" fillId="4" fontId="2" numFmtId="0" xfId="0" applyAlignment="1" applyFont="1">
      <alignment readingOrder="0"/>
    </xf>
    <xf borderId="0" fillId="8" fontId="12" numFmtId="0" xfId="0" applyFont="1"/>
    <xf borderId="0" fillId="8" fontId="13" numFmtId="0" xfId="0" applyFont="1"/>
    <xf borderId="0" fillId="8" fontId="12" numFmtId="0" xfId="0" applyAlignment="1" applyFont="1">
      <alignment readingOrder="0"/>
    </xf>
    <xf borderId="1" fillId="0" fontId="2" numFmtId="0" xfId="0" applyBorder="1" applyFont="1"/>
    <xf borderId="2" fillId="12" fontId="12" numFmtId="0" xfId="0" applyAlignment="1" applyBorder="1" applyFill="1" applyFont="1">
      <alignment readingOrder="0"/>
    </xf>
    <xf borderId="0" fillId="12" fontId="12" numFmtId="0" xfId="0" applyAlignment="1" applyFont="1">
      <alignment readingOrder="0"/>
    </xf>
    <xf borderId="0" fillId="0" fontId="11" numFmtId="0" xfId="0" applyAlignment="1" applyFont="1">
      <alignment readingOrder="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pivotCacheDefinition" Target="pivotCache/pivotCacheDefinition4.xml"/><Relationship Id="rId10" Type="http://schemas.openxmlformats.org/officeDocument/2006/relationships/pivotCacheDefinition" Target="pivotCache/pivotCacheDefinition3.xml"/><Relationship Id="rId9" Type="http://schemas.openxmlformats.org/officeDocument/2006/relationships/pivotCacheDefinition" Target="pivotCache/pivotCacheDefinition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R2198" sheet="Raw Data"/>
  </cacheSource>
  <cacheFields>
    <cacheField name="Town" numFmtId="0">
      <sharedItems>
        <s v="Windham"/>
        <s v="Gorham"/>
        <s v="Falmouth"/>
        <s v="Westbrook"/>
        <s v="Buxton"/>
      </sharedItems>
    </cacheField>
    <cacheField name="Stem Clusters" numFmtId="0">
      <sharedItems containsBlank="1">
        <m/>
        <s v="Pleasant"/>
        <s v="P"/>
        <s v="SW"/>
      </sharedItems>
    </cacheField>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haredItems>
    </cacheField>
    <cacheField name="VRMP Site ID">
      <sharedItems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sharedItems>
    </cacheField>
    <cacheField name="Site Alias Name" numFmtId="0">
      <sharedItems>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sharedItems>
    </cacheField>
    <cacheField name="Year" numFmtId="164">
      <sharedItems>
        <s v="2009"/>
        <s v="2010"/>
        <s v="2011"/>
        <s v="2012"/>
        <s v="2013"/>
        <s v="2014"/>
        <s v="2015"/>
        <s v="2016"/>
        <s v="2017"/>
        <s v="2018"/>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numFmtId="0">
      <sharedItems containsString="0" containsBlank="1">
        <m/>
      </sharedItems>
    </cacheField>
    <cacheField name="Ecoli MPN/100 mL">
      <sharedItems containsBlank="1" containsMixedTypes="1" containsNumber="1">
        <n v="21.1"/>
        <n v="101.9"/>
        <n v="686.7"/>
        <m/>
        <n v="547.5"/>
        <n v="47.1"/>
        <n v="52.9"/>
        <n v="74.4"/>
        <n v="11.0"/>
        <n v="41.1"/>
        <n v="37.9"/>
        <n v="1203.31"/>
        <n v="50.4"/>
        <n v="88.2"/>
        <n v="344.8"/>
        <n v="165.8"/>
        <n v="517.2"/>
        <n v="127.4"/>
        <n v="1299.65"/>
        <n v="1732.87"/>
        <n v="55.6"/>
        <s v="&gt;"/>
        <n v="141.4"/>
        <n v="131.3"/>
        <n v="84.5"/>
        <n v="129.1"/>
        <n v="1119.85"/>
        <n v="435.2"/>
        <n v="64.4"/>
        <n v="95.9"/>
        <n v="166.4"/>
        <n v="235.9"/>
        <n v="224.7"/>
        <n v="248.9"/>
        <n v="727.0"/>
        <n v="648.8"/>
        <n v="365.4"/>
        <n v="2419.17"/>
        <s v="&gt;2419.6"/>
        <n v="488.4"/>
        <n v="172.5"/>
        <n v="313.0"/>
        <n v="1232.87"/>
        <n v="65.0"/>
        <n v="34.5"/>
        <n v="35.0"/>
        <n v="261.3"/>
        <n v="214.3"/>
        <n v="70.6"/>
        <n v="57.1"/>
        <n v="133.3"/>
        <n v="290.9"/>
        <n v="272.3"/>
        <n v="33.5"/>
        <n v="148.3"/>
        <n v="6.3"/>
        <n v="17.1"/>
        <n v="24.0"/>
        <n v="7.4"/>
        <n v="81.6"/>
        <n v="12.0"/>
        <n v="18.7"/>
        <n v="2.0"/>
        <n v="99.1"/>
        <n v="61.3"/>
        <n v="10.9"/>
        <n v="107.6"/>
        <n v="16.0"/>
        <n v="8.6"/>
        <n v="307.6"/>
        <n v="21.3"/>
        <n v="22.6"/>
        <n v="80.9"/>
        <n v="3.1"/>
        <n v="10.2"/>
        <n v="12.1"/>
        <n v="75.9"/>
        <n v="74.9"/>
        <n v="172.0"/>
        <n v="119.0"/>
        <n v="201.4"/>
        <n v="365.0"/>
        <n v="260.0"/>
        <n v="49.6"/>
        <n v="47.0"/>
        <n v="105.4"/>
        <n v="109.0"/>
        <n v="61.0"/>
        <n v="129.6"/>
        <n v="125.0"/>
        <n v="135.0"/>
        <n v="86.0"/>
        <n v="37.4"/>
        <n v="121.9"/>
        <n v="46.0"/>
        <n v="16.1"/>
        <n v="41.0"/>
        <n v="108.0"/>
        <n v="325.5"/>
        <n v="70.3"/>
        <n v="144.0"/>
        <n v="152.9"/>
        <n v="111.0"/>
        <n v="147.0"/>
        <n v="308.0"/>
        <n v="172.3"/>
        <n v="345.0"/>
        <n v="161.0"/>
        <n v="866.0"/>
        <n v="687.0"/>
        <n v="866.4"/>
        <n v="649.0"/>
        <n v="548.0"/>
        <n v="23.0"/>
        <n v="31.4"/>
        <n v="36.0"/>
        <n v="17.2"/>
        <n v="20.0"/>
        <n v="3.0"/>
        <n v="4.1"/>
        <n v="9.0"/>
        <n v="6.0"/>
        <n v="7.3"/>
        <n v="13.0"/>
        <n v="4.0"/>
        <n v="8.5"/>
        <n v="7.0"/>
        <n v="45.5"/>
        <n v="15.0"/>
        <n v="101.7"/>
        <n v="43.5"/>
        <n v="1986.28"/>
        <n v="195.6"/>
        <n v="118.7"/>
        <n v="56.3"/>
        <n v="38.2"/>
        <n v="275.5"/>
        <n v="86.2"/>
        <n v="30.9"/>
        <n v="24.3"/>
        <n v="115.3"/>
        <n v="93.3"/>
        <n v="119.8"/>
        <n v="238.2"/>
        <n v="613.1"/>
        <n v="34.1"/>
        <n v="21.8"/>
        <n v="209.8"/>
        <n v="23.8"/>
        <n v="51.2"/>
        <n v="58.1"/>
        <n v="186.0"/>
        <n v="146.7"/>
        <s v="&gt;2419.2"/>
        <n v="58.3"/>
        <n v="105.0"/>
        <n v="69.9"/>
        <n v="66.3"/>
        <n v="88.0"/>
        <n v="146.1"/>
        <n v="206.3"/>
        <n v="44.1"/>
        <n v="68.9"/>
        <n v="41.3"/>
        <n v="137.6"/>
        <n v="198.9"/>
        <n v="218.7"/>
        <n v="5.2"/>
        <n v="24.6"/>
        <n v="27.5"/>
        <n v="1.0"/>
        <n v="105.9"/>
        <n v="66.9"/>
        <n v="1046.2"/>
        <n v="83.6"/>
        <n v="75.4"/>
        <n v="228.2"/>
        <n v="62.7"/>
        <n v="126.6"/>
        <n v="1553.07"/>
        <n v="416.0"/>
        <n v="85.7"/>
        <n v="1413.6"/>
        <n v="69.7"/>
        <n v="154.0"/>
        <n v="195.0"/>
        <n v="193.5"/>
        <n v="43.2"/>
        <n v="42.6"/>
        <n v="190.4"/>
        <n v="332.5"/>
        <n v="410.6"/>
        <n v="123.6"/>
        <n v="117.8"/>
        <n v="2419.6"/>
        <n v="231.0"/>
        <n v="156.5"/>
        <n v="110.6"/>
        <n v="155.3"/>
        <n v="160.7"/>
        <n v="62.0"/>
        <n v="980.4"/>
        <n v="461.1"/>
        <n v="40.4"/>
        <n v="59.4"/>
        <n v="770.1"/>
        <n v="178.5"/>
        <n v="31.7"/>
        <n v="114.5"/>
        <n v="139.6"/>
        <n v="101.4"/>
        <n v="88.4"/>
        <n v="77.6"/>
        <n v="151.5"/>
        <n v="89.8"/>
        <n v="104.6"/>
        <n v="816.4"/>
        <n v="57.6"/>
        <n v="219.0"/>
        <n v="236.0"/>
        <n v="138.0"/>
        <n v="104.3"/>
        <n v="113.7"/>
        <n v="135.4"/>
        <n v="98.7"/>
        <n v="178.9"/>
        <n v="178.2"/>
        <n v="204.6"/>
        <n v="27.8"/>
        <n v="1988.28"/>
        <n v="248.1"/>
        <n v="1119.9"/>
        <n v="159.7"/>
        <n v="387.3"/>
        <n v="143.9"/>
        <n v="56.5"/>
        <n v="122.3"/>
        <n v="1732.8"/>
        <n v="48.0"/>
        <n v="26.9"/>
        <n v="33.6"/>
        <n v="125.9"/>
        <n v="77.1"/>
        <n v="1045.2"/>
        <n v="456.9"/>
        <n v="1986.3"/>
        <n v="26.2"/>
        <n v="81.3"/>
        <n v="90.9"/>
        <n v="104.0"/>
        <n v="75.0"/>
        <n v="816.0"/>
        <n v="96.0"/>
        <n v="63.8"/>
        <n v="142.1"/>
        <n v="50.1"/>
        <n v="2419.2"/>
        <n v="166.9"/>
        <n v="150.0"/>
        <n v="111.9"/>
        <n v="829.7"/>
        <n v="62.9"/>
        <n v="98.5"/>
        <n v="172.2"/>
        <n v="116.9"/>
        <n v="145.0"/>
        <n v="54.6"/>
        <n v="98.4"/>
        <n v="116.2"/>
        <n v="117.2"/>
        <n v="60.9"/>
        <n v="210.0"/>
        <n v="131.7"/>
        <n v="157.6"/>
        <n v="54.7"/>
        <n v="122.5"/>
        <n v="161.6"/>
        <n v="1119.8"/>
        <n v="285.1"/>
        <n v="328.2"/>
        <n v="67.7"/>
        <n v="60.5"/>
        <n v="579.4"/>
        <n v="84.2"/>
        <n v="579.0"/>
        <n v="461.0"/>
        <n v="435.0"/>
        <n v="260.2"/>
        <n v="410.0"/>
        <n v="187.0"/>
        <n v="90.6"/>
        <n v="45.7"/>
        <n v="99.0"/>
        <n v="191.8"/>
        <n v="78.9"/>
        <n v="920.8"/>
        <n v="67.0"/>
        <n v="23.1"/>
        <n v="847.5"/>
        <n v="22.8"/>
        <n v="69.1"/>
        <n v="27.9"/>
        <n v="17.3"/>
        <n v="14.0"/>
        <n v="17.0"/>
        <n v="18.9"/>
        <n v="39.3"/>
        <n v="37.3"/>
        <n v="71.7"/>
        <n v="48.1"/>
        <n v="54.5"/>
        <n v="42.2"/>
        <n v="11.9"/>
        <n v="29.5"/>
        <n v="145.5"/>
        <n v="33.1"/>
        <n v="14.3"/>
        <n v="63.1"/>
        <n v="141.7"/>
        <n v="9.4"/>
        <n v="209.6"/>
        <n v="17.5"/>
        <n v="14.8"/>
        <n v="29.2"/>
        <n v="44.8"/>
        <n v="1046.24"/>
        <n v="121.1"/>
        <n v="197.0"/>
        <n v="225.0"/>
        <n v="222.4"/>
        <n v="167.4"/>
        <n v="167.8"/>
        <n v="20.1"/>
        <n v="13.4"/>
        <n v="6.2"/>
        <n v="9.6"/>
        <n v="15.8"/>
        <n v="48.7"/>
        <n v="98.8"/>
        <n v="73.8"/>
        <n v="109.2"/>
        <n v="579.9"/>
        <n v="28.8"/>
        <n v="60.1"/>
        <n v="21.6"/>
        <n v="95.8"/>
        <n v="291.0"/>
        <n v="84.0"/>
        <n v="93.2"/>
        <n v="63.3"/>
        <n v="110.0"/>
        <n v="1732.9"/>
        <n v="185.0"/>
        <n v="153.9"/>
        <n v="52.1"/>
        <n v="154.1"/>
        <n v="52.0"/>
        <n v="22.1"/>
        <n v="69.5"/>
        <n v="30.5"/>
        <n v="658.6"/>
        <n v="1553.1"/>
        <n v="39.5"/>
        <n v="30.1"/>
        <n v="478.6"/>
        <n v="137.4"/>
        <n v="62.4"/>
        <n v="1299.7"/>
        <n v="187.2"/>
        <n v="18.5"/>
        <n v="8.4"/>
        <n v="436.0"/>
        <n v="9.7"/>
        <n v="10.8"/>
        <n v="14.6"/>
        <n v="57.3"/>
        <n v="36.8"/>
        <n v="71.1"/>
        <n v="298.7"/>
        <n v="249.5"/>
        <n v="128.1"/>
        <n v="23.3"/>
        <n v="32.3"/>
        <n v="12.2"/>
        <n v="19.9"/>
        <n v="46.5"/>
        <n v="19.7"/>
        <n v="22.3"/>
        <n v="13.1"/>
        <n v="9.5"/>
        <n v="25.9"/>
        <n v="344.1"/>
        <n v="101.0"/>
        <n v="78.0"/>
        <n v="47.2"/>
        <n v="72.7"/>
        <n v="113.0"/>
        <n v="258.1"/>
        <n v="59.1"/>
        <n v="49.5"/>
        <n v="913.9"/>
        <n v="10.0"/>
        <n v="5.0"/>
        <n v="72.3"/>
        <n v="73.0"/>
        <n v="29.0"/>
        <n v="33.2"/>
        <n v="68.0"/>
        <n v="58.0"/>
        <n v="38.4"/>
        <n v="152.0"/>
        <n v="30.0"/>
        <n v="39.9"/>
        <n v="9.8"/>
        <n v="20.3"/>
        <n v="179.3"/>
        <n v="31.3"/>
        <n v="88.3"/>
        <n v="45.0"/>
        <n v="35.4"/>
        <n v="53.8"/>
        <n v="31.8"/>
        <n v="38.8"/>
        <n v="28.1"/>
        <n v="143.0"/>
        <n v="42.8"/>
        <n v="26.5"/>
        <n v="108.1"/>
        <n v="88.6"/>
        <n v="162.4"/>
        <n v="62.2"/>
        <n v="43.9"/>
        <n v="133.4"/>
        <n v="71.2"/>
        <n v="40.2"/>
        <n v="73.3"/>
        <n v="65.7"/>
        <n v="32.7"/>
        <n v="25.5"/>
        <n v="13.5"/>
        <n v="25.6"/>
        <n v="83.3"/>
        <n v="76.6"/>
        <n v="140.1"/>
        <n v="48.8"/>
        <n v="56.1"/>
        <n v="79.4"/>
        <n v="139.1"/>
        <n v="14.5"/>
        <n v="41.9"/>
        <n v="103.9"/>
        <n v="15.5"/>
        <n v="7.9"/>
        <n v="8.8"/>
        <n v="41.6"/>
        <n v="130.9"/>
        <n v="36.9"/>
        <n v="101.2"/>
        <n v="55.4"/>
        <n v="18.3"/>
        <n v="46.4"/>
        <n v="53.0"/>
        <n v="90.7"/>
        <n v="18.1"/>
        <n v="83.9"/>
        <n v="25.3"/>
        <n v="47.9"/>
        <n v="19.5"/>
        <n v="76.2"/>
        <n v="68.3"/>
        <n v="53.7"/>
        <n v="74.8"/>
        <n v="571.7"/>
        <n v="111.2"/>
        <n v="124.6"/>
        <n v="63.7"/>
        <n v="112.6"/>
        <n v="83.1"/>
        <n v="1413.06"/>
        <n v="448.4"/>
        <n v="378.4"/>
        <n v="141.1"/>
        <n v="259.5"/>
        <n v="196.8"/>
        <n v="200.5"/>
        <n v="122.4"/>
        <n v="40.6"/>
        <n v="47.3"/>
        <n v="54.8"/>
        <n v="45.3"/>
        <n v="42.0"/>
        <n v="39.7"/>
        <n v="36.4"/>
        <n v="46.2"/>
        <n v="40.8"/>
        <n v="20.6"/>
        <n v="35.9"/>
        <n v="38.0"/>
        <n v="8.0"/>
        <n v="7.1"/>
        <n v="260.3"/>
        <n v="108.6"/>
        <n v="38.9"/>
        <n v="240.0"/>
        <n v="94.5"/>
        <n v="121.0"/>
        <n v="86.5"/>
        <n v="72.2"/>
        <n v="214.2"/>
        <n v="167.0"/>
        <n v="140.0"/>
        <n v="70.0"/>
      </sharedItems>
    </cacheField>
    <cacheField name="Secchi Depth (M)" numFmtId="0">
      <sharedItems containsString="0" containsBlank="1">
        <m/>
      </sharedItems>
    </cacheField>
    <cacheField name="Secchi Depth Method" numFmtId="0">
      <sharedItems containsString="0" containsBlank="1">
        <m/>
      </sharedItems>
    </cacheField>
    <cacheField name="Chlorophyll (UG/L)" numFmtId="0">
      <sharedItems containsString="0" containsBlank="1">
        <m/>
      </sharedItems>
    </cacheField>
    <cacheField name="Chlorophyll A (UG/L)" numFmtId="0">
      <sharedItems containsString="0" containsBlank="1">
        <m/>
      </sharedItems>
    </cacheField>
    <cacheField name="Chlorophyll A - Phaeophytin (UG/L)" numFmtId="0">
      <sharedItems containsString="0" containsBlank="1">
        <m/>
      </sharedItems>
    </cacheField>
    <cacheField name="Phaeophytin (UG/L)" numFmtId="0">
      <sharedItems containsString="0" containsBlank="1">
        <m/>
      </sharedItems>
    </cacheField>
    <cacheField name="Total Nitrogen (MG/L)" numFmtId="0">
      <sharedItems containsString="0" containsBlank="1">
        <m/>
      </sharedItems>
    </cacheField>
    <cacheField name="Total Phosphorus (MG/L)" numFmtId="0">
      <sharedItems containsString="0" containsBlank="1">
        <m/>
      </sharedItems>
    </cacheField>
    <cacheField name="Sampled By" numFmtId="0">
      <sharedItems containsBlank="1">
        <s v="RALPH JOHNSTON"/>
        <s v="LYNDA REED"/>
        <s v="MIKE PARKER"/>
        <s v="JULIE FRANKLIN"/>
        <s v="CHRIS FRANKLIN"/>
        <s v="JOHN ZASTROW"/>
        <s v="DAVE HARRADON"/>
        <s v="DAVE HARREDON"/>
        <s v="JIM LINSLEY"/>
        <s v="MICHELE WINDSOR"/>
        <s v="LANCE GURNEY"/>
        <s v="MICHAEL LONG"/>
        <s v="LANCE GURNEY, RALPH JOHNSTON"/>
        <s v="MIKE PARKER, LETICIA SMITH, RYAN KANE"/>
        <s v="RYAN KANE"/>
        <s v="MIKE PARKER, C. PARKER"/>
        <s v="MARY BUSHIKA"/>
        <s v="M BUSHIKA"/>
        <s v="LETICIA SMITH"/>
        <s v="FRED DILLON"/>
        <s v="GRACE KIFFNEY"/>
        <s v="MARY BUSKIKA"/>
        <s v="HANNAH SHUTE/FRED DILLON"/>
        <s v="LIZ STAMEY"/>
        <s v="FRED DILLON, MIKE LONG, BEN YOUNG"/>
        <s v="SUSAN KELLY AND GRACE KIFFNEY"/>
        <s v="SUSAN KELLY"/>
        <s v="DANNY MUCHMORE, HANNAH SHUTE"/>
        <s v="DANNY MUCHMORE, HANNAH OBER"/>
        <s v="HANNAH OBER"/>
        <s v="HANNAH SHUTE"/>
        <s v="ABE DAILEY"/>
        <s v="ABRAHAM DAILEY"/>
        <s v="CAROLINE GLEASON"/>
        <s v="ABRAHAM DAILY"/>
        <s v="S.WAGGONER, D.MARSH, A.OWEN"/>
        <s v="ABE DAILEY, NANCY PHILBRICK"/>
        <s v="ABRAHAM DAILEY, NANCY PHILBRICK"/>
        <s v="NANCY PHILBRICK"/>
        <s v="JOHN ZASTROW, JULIE FRANKLIN"/>
        <s v="FRED DILLON, B. PAPINEAU, E. PAPINEAU"/>
        <s v="FRED DILLON, E. PAPINEAU, B. PAPINEAU"/>
        <s v="CINDY HAN AND ALEX HAN"/>
        <s v="PAUL HAN AND ALEX HAN"/>
        <s v="FRED DILLON &amp; B PAPINEAU"/>
        <s v="A. HAN, C. HAN"/>
        <s v="ALEX &amp; CINDY HAN"/>
        <s v="CINDY HAN"/>
        <s v="CINDY &amp; ALEX HAN"/>
        <s v="CINDY HAN, ALEX HAN"/>
        <s v="AMANDA MARTIN, FRED DILLON, PARKER GERRISH"/>
        <s v="PARKER GERRISH, AMANDA MARTIN"/>
        <s v="PARKER GERRISH"/>
        <s v="AMANDA MARTIN, PARKER GERRISH"/>
        <s v="RICK COPELAND"/>
        <s v="RICK COPELAND, ANNELLA LINTON"/>
        <s v="ANNELLA LINTON, RICK COPELAND"/>
        <s v="PM, MF, CF, TK, GK"/>
        <s v="PM, GK, TK"/>
        <s v="GRACE &amp; TOM KIFFNEY"/>
        <m/>
        <s v="HANNAH SHUTE/ FRED DILLON"/>
        <s v="FRED DILLON, BROOKE PAPINEAU"/>
        <s v="REEGAN LESLIE"/>
        <s v="FRED ALLEN"/>
        <s v="FRED ALLEN, NANCY CRAIG"/>
        <s v="LANCE GURNEY/SHANNA LOVELACE"/>
        <s v="LANCE GURNEY &amp; SHANNA LOVELACE"/>
        <s v="LANCE GURNEY.SHANNA LOVELACE"/>
        <s v="LANCE GURNEY, SHANNAN LOVELACE"/>
        <s v="L GURNEY"/>
        <s v="LANCE GURNEY/SHANNAN LOVELACE"/>
        <s v="TOM TERO, BEN TERO"/>
        <s v="TOM TERO, JILL HUNTER, N. RAUSCH"/>
        <s v="FRED DILLON, J. HUNTER"/>
        <s v="TOM TERO, J. HUNTER"/>
        <s v="JILL HUNTER, FRED DILLON, BROOKE &amp; EM PAPINEAU"/>
        <s v="TOM TERO, JILL HUNTER"/>
        <s v="JILL HUNTER, TOM TERO"/>
        <s v="TOM TERO, BEN TERO, JILL HUNTER"/>
        <s v="FRED DILLON, BROOKE AND EMILY PAPINEAU"/>
        <s v="TOM TERO"/>
        <s v="FRED DILLION"/>
        <s v="TOM TERO, STEVE HEINZ"/>
        <s v="STEVE HEINZ"/>
        <s v="AMANDA NASHAWATY, ALISON NASHAWATY"/>
        <s v="NATALIE SKOVRAN, AMANDA NASHAWATY"/>
        <s v="N.SKOVRAN, AMANDA.NASHAWATY, ALISON NASHAWATY"/>
        <s v="NATALIE SKOVRAN"/>
        <s v="N.SKOVRAN, AMANDA NASHAWATY, ALISON NASHAWATY"/>
        <s v="NATALIE SKORAN, ALISON NASHAWATY, AMANDA NASHAWATY"/>
        <s v="PARKER GERRISH, AMANDA MARTIN, FRED DILLON"/>
        <s v="NATALIE SKORAN"/>
        <s v="LYNDA REED, D. KELLEY"/>
        <s v="LYNDA REED, STEPHEN ASSANTE"/>
        <s v="LYNDA REED, ANN HILL"/>
        <s v="LYNDA REED, ANNE HILL"/>
        <s v="L.REED"/>
        <s v="JIM LINSLEY/ANNE HILL"/>
        <s v="JIM LINSLEY &amp; ANN HILL"/>
        <s v="JIM LINSLEY, ANN HILL"/>
        <s v="ABE DAILEY, LANCE GURNEY"/>
        <s v="LANCE GURNEY, ABE DAILEY"/>
        <s v="KAREN SAVAGE, RICK COPELAND, ELISE ROUX"/>
        <s v="KAREN SAVAGE, RICK COPELAND"/>
        <s v="RICK COPELAND, ELISE ROUX, KAREN SAVAGE"/>
        <s v="ELISE ROUX, RICK COPELAND, KAREN SAVAGE"/>
        <s v="KAREN SAVAGE, ELISE ROUX"/>
        <s v="KAREN SAVAGE, ELISE ROUX, RICK COPELAND"/>
        <s v="L.REED, S.POMERLOW, S.NICHOLS, A.NICHOLS"/>
        <s v="S.NICHOLS, L.REED, S.POMERLOW"/>
        <s v="A.NICHOLS, S.NICHOLS, L.REED, S.POMERLOW"/>
        <s v="S.NICHOLS, A.NICHOLS, S.POMERLOW,L.REED"/>
        <s v="S.NICHOLS, A.NICHOLS, L.REED, S.POMERLOW"/>
        <s v="S.NICHOLS, A.NICHOLS, S.POMERLOW, L.REED"/>
        <s v="A.NICHOLS, S.NICHOLS, S.POMERLOW, L.REED"/>
        <s v="AMANDA MARTIN, PARKER GERRISH, FRED DILLON"/>
        <s v="LANCE GURNEY, DAVID KIRSTEIN"/>
        <s v="LANCE GURNEY, CAROLINE GLEASON"/>
        <s v="ELISE RIOUX, NICOLE WILLEY"/>
        <s v="NICOLE WILLEY, TIM WRIGHT"/>
        <s v="NICOLE WILLEY, JEANNE WILLEY"/>
        <s v="NICOLE WILLEY, TIM KNIGHT"/>
        <s v="DAVID KIRSTEIN"/>
        <s v="CARINA BROWN"/>
        <s v="HANNAH SHUTE, CARINA BROWN"/>
        <s v="MATT STREETER"/>
        <s v="LETICIA SMITH, MIKE PARKER"/>
        <s v="MIKE PARKER,  L. SMITH"/>
        <s v="MIKE &amp; CAROLYN PARKER"/>
        <s v="MIKE PARKER, L. SMITH"/>
        <s v="BILL BARKER, SHIRLEY BARKER"/>
        <s v="MATT STREETER, GEORGE OUELLETTE"/>
        <s v="GEORGE OUELETTE"/>
        <s v="GEORGE OUELLETTE, MATT STREETER"/>
        <s v="GEORGE OUELLETTE"/>
        <s v="TOM TERO, J. HUNTER, N. RAUSCH"/>
        <s v="FRED DILLON, J HUNTER"/>
        <s v="GEORGE OUELLETTE, ANDY NICHOLDS"/>
        <s v="F.DILLON, S.FIRMIN"/>
        <s v="SCOTT FIRMIN"/>
        <s v="FRED DILLON, BROOKE AND EMILY PAPINEAL"/>
        <s v="J HUNTER, F DILLON, B PAPINEAU"/>
        <s v="F DILLON, J HUNTER"/>
        <s v="DON MEDD, BILL KNOWLES"/>
        <s v="BILL KNOWLES"/>
        <s v="DON MEDD"/>
        <s v="ABIGAIL OWEN"/>
        <s v="DEANN MARSH"/>
        <s v="DAVID W."/>
        <s v="DEANN MARSH, SAM WAGGONER"/>
        <s v="T. HEISELMEYER, J.O'CAIN"/>
        <s v="TAMMY HEISELMEYER, JAY O'CAIN"/>
        <s v="L.REED, S.NICHOLS, A.NICHOLS, S.POMERLOW"/>
        <s v="GARY CONOVER"/>
        <s v="STEVE TAYLOR"/>
        <s v="STEVE TAYLOR, GARY CONOVER"/>
        <s v="GARY CONOVER, STEVE TAYLOR"/>
        <s v="CRYSTAL COOPER"/>
        <s v="BRIGID SMITH-FRANEY, CRYSTAL COOPER"/>
        <s v="MARIA GUERRA?"/>
        <s v="CRYSTAL COOPER, BRIGID SMITH"/>
        <s v="B.SMITH-FRANEY, C.COOPER"/>
        <s v="EMILY, BROOKE, AND F. DILLON"/>
        <s v="S. WAGGONEER, D.MARSH, A.OWEN"/>
        <s v="FRED DILLON, DEANNE MARSH"/>
      </sharedItems>
    </cacheField>
    <cacheField name="Current Weather" numFmtId="0">
      <sharedItems containsBlank="1">
        <s v="CLEAR"/>
        <s v="CLOUDY"/>
        <m/>
        <s v="CLOUDY, SHOWERS"/>
        <s v="PARTLY CLOUDY"/>
        <s v="SHOWERS"/>
        <s v="CLEAR, FOGGY"/>
        <s v="CLOUDY, PARTLY CLOUDY"/>
        <s v="CLOUDY, LIGHT RAIN"/>
        <s v="FOGGY"/>
        <s v="FOGGY, LIGHT RAIN"/>
        <s v="CLEAR, PARTLY CLOUDY"/>
        <s v="MOSTLY CLOUDY"/>
        <s v="MOSTLY CLOUDY, PARTLY CLOUDY"/>
        <s v="CLOUDY, FOGGY"/>
        <s v="FOGGY, PARTLY CLOUDY"/>
        <s v="MOSTLY CLOUDY, SHOWERS"/>
        <s v="HEAVY RAIN, LIGHT RAIN"/>
        <s v="FOGGY, MOSTLY CLOUDY"/>
        <s v="CLOUDY, MOSTLY CLOUDY"/>
        <s v="HEAVY RAIN"/>
        <s v="LIGHT RAIN"/>
        <s v="HEAVY RAIN, MOSTLY CLOUDY"/>
        <s v="LIGHT RAIN, MOSTLY CLOUDY"/>
        <s v="CLEAR, CLOUDY"/>
        <s v="LIGHT RAIN, SHOWERS"/>
        <s v="CLEAR, SHOWERS"/>
      </sharedItems>
    </cacheField>
    <cacheField name="Past 24HR Weather" numFmtId="0">
      <sharedItems containsBlank="1">
        <s v="CLEAR"/>
        <s v="RAIN"/>
        <s v="CLEAR, LIGHT RAIN"/>
        <s v="CLEAR, SHOWERS"/>
        <s v="HEAVY RAIN, PARTLY CLOUDY, RAIN"/>
        <s v="SHOWERS"/>
        <m/>
        <s v="PARTLY CLOUDY, RAIN"/>
        <s v="HEAVY RAIN, LIGHT RAIN, PARTLY CLOUDY, SHOWERS"/>
        <s v="HEAVY RAIN"/>
        <s v="CLEAR, LIGHT RAIN, PARTLY CLOUDY"/>
        <s v="PARTLY CLOUDY"/>
        <s v="CLEAR, PARTLY CLOUDY, SHOWERS"/>
        <s v="CLEAR, PARTLY CLOUDY"/>
        <s v="CLEAR, HEAVY RAIN, PARTLY CLOUDY, SHOWERS"/>
        <s v="CLEAR, MOSTLY CLOUDY, SHOWERS"/>
        <s v="LIGHT RAIN, PARTLY CLOUDY, RAIN"/>
        <s v="MOSTLY CLOUDY, RAIN"/>
        <s v="LIGHT RAIN, RAIN"/>
        <s v="HEAVY RAIN, LIGHT RAIN"/>
        <s v="CLEAR, FOGGY"/>
        <s v="MOSTLY CLOUDY, PARTLY CLOUDY"/>
        <s v="MOSTLY CLOUDY"/>
        <s v="CLEAR, FOGGY, PARTLY CLOUDY"/>
        <s v="CLOUDY, LIGHT RAIN"/>
        <s v="FOGGY, LIGHT RAIN"/>
        <s v="FOGGY, LIGHT RAIN, MOSTLY CLOUDY, SHOWERS"/>
        <s v="LIGHT RAIN"/>
        <s v="CLOUDY, HEAVY RAIN"/>
        <s v="CLOUDY, FOGGY, LIGHT RAIN, SHOWERS"/>
        <s v="CLOUDY"/>
        <s v="CLOUDY, FOGGY, LIGHT RAIN"/>
        <s v="LIGHT RAIN, MOSTLY CLOUDY, SHOWERS"/>
        <s v="CLEAR, LIGHT RAIN, PARTLY CLOUDY, SHOWERS"/>
        <s v="HEAVY RAIN, PARTLY CLOUDY"/>
        <s v="CLOUDY, SHOWERS"/>
        <s v="FOGGY, PARTLY CLOUDY"/>
        <s v="LIGHT RAIN, PARTLY CLOUDY"/>
        <s v="CLOUDY, HEAVY RAIN, LIGHT RAIN"/>
        <s v="LIGHT RAIN, PARTLY CLOUDY, SHOWERS"/>
        <s v="FOGGY, HEAVY RAIN, LIGHT RAIN"/>
        <s v="HEAVY RAIN, SHOWERS"/>
        <s v="CLEAR, CLOUDY, LIGHT RAIN"/>
        <s v="CLOUDY, PARTLY CLOUDY"/>
        <s v="CLOUDY, FOGGY, LIGHT RAIN, PARTLY CLOUDY"/>
        <s v="HEAVY RAIN, PARTLY CLOUDY, SHOWERS"/>
        <s v="CLOUDY, FOGGY, HEAVY RAIN, LIGHT RAIN"/>
        <s v="CLOUDY, LIGHT RAIN, SHOWERS"/>
        <s v="CLOUDY, HEAVY RAIN, MOSTLY CLOUDY, SHOWERS"/>
        <s v="CLEAR, HEAVY RAIN, SHOWERS"/>
        <s v="CLOUDY, LIGHT RAIN, MOSTLY CLOUDY"/>
        <s v="CLOUDY, MOSTLY CLOUDY, SHOWERS"/>
        <s v="FOGGY, LIGHT RAIN, MOSTLY CLOUDY"/>
        <s v="CLEAR, MOSTLY CLOUDY, PARTLY CLOUDY"/>
        <s v="CLEAR, MOSTLY CLOUDY, PARTLY CLOUDY, SHOWERS"/>
        <s v="CLOUDY, HEAVY RAIN, LIGHT RAIN, MOSTLY CLOUDY"/>
        <s v="FOGGY"/>
        <s v="CLEAR, CLOUDY"/>
        <s v="PARTLY CLOUDY, SHOWERS"/>
        <s v="CLOUDY, FOGGY, HEAVY RAIN, SHOWERS"/>
        <s v="CLEAR, CLOUDY, PARTLY CLOUDY"/>
        <s v="CLEAR, CLOUDY, SHOWERS"/>
        <s v="HEAVY RAIN, LIGHT RAIN, SHOWERS"/>
        <s v="CLEAR, HEAVY RAIN, LIGHT RAIN, PARTLY CLOUDY"/>
        <s v="HEAVY RAIN, MOSTLY CLOUDY, SHOWERS"/>
        <s v="CLEAR, LIGHT RAIN, MOSTLY CLOUDY, SHOWERS"/>
        <s v="FOGGY, HEAVY RAIN, PARTLY CLOUDY"/>
        <s v="CLOUDY, MOSTLY CLOUDY, PARTLY CLOUDY"/>
        <s v="CLEAR, CLOUDY, MOSTLY CLOUDY, PARTLY CLOUDY"/>
        <s v="FOGGY, HEAVY RAIN, LIGHT RAIN, SHOWERS"/>
        <s v="FOGGY, MOSTLY CLOUDY, SHOWERS"/>
        <s v="LIGHT RAIN, MOSTLY CLOUDY"/>
        <s v="HEAVY RAIN, OVERCAST, PARTLY CLOUDY, SHOWERS"/>
        <s v="CLEAR, CLOUDY, LIGHT RAIN, SHOWERS"/>
        <s v="CLEAR, HEAVY RAIN"/>
        <s v="CLOUDY, FOGGY, HEAVY RAIN"/>
        <s v="CLEAR, CLOUDY, FOGGY, LIGHT RAIN"/>
        <s v="FOGGY, SHOWERS"/>
        <s v="CLEAR, CLOUDY, HEAVY RAIN"/>
        <s v="CLOUDY, HEAVY RAIN, SHOWERS"/>
        <s v="MOSTLY CLOUDY, SHOWERS"/>
        <s v="CLEAR, HEAVY RAIN, MOSTLY CLOUDY"/>
        <s v="FOGGY, PARTLY CLOUDY, SHOWERS"/>
        <s v="LIGHT RAIN, SHOWERS"/>
        <s v="CLEAR, MOSTLY CLOUDY"/>
      </sharedItems>
    </cacheField>
    <cacheField name="Air Temperature (DEG C)" numFmtId="0">
      <sharedItems containsString="0" containsBlank="1" containsNumber="1">
        <n v="8.89"/>
        <m/>
        <n v="10.0"/>
        <n v="21.11"/>
        <n v="15.0"/>
        <n v="21.7"/>
        <n v="20.0"/>
        <n v="11.11"/>
        <n v="12.0"/>
        <n v="13.33"/>
        <n v="17.22"/>
        <n v="12.78"/>
        <n v="20.56"/>
        <n v="16.11"/>
        <n v="17.7"/>
        <n v="21.67"/>
        <n v="12.22"/>
        <n v="14.44"/>
        <n v="11.67"/>
        <n v="19.0"/>
        <n v="13.89"/>
        <n v="17.6"/>
        <n v="13.3"/>
        <n v="16.0"/>
        <n v="15.56"/>
        <n v="8.33"/>
        <n v="7.78"/>
        <n v="16.67"/>
        <n v="18.33"/>
        <n v="17.78"/>
        <n v="23.89"/>
        <n v="70.0"/>
        <n v="5.55555555555556"/>
        <n v="18.3333333333333"/>
        <n v="11.9"/>
        <n v="18.3"/>
        <n v="19.8"/>
        <n v="19.1"/>
        <n v="22.5"/>
        <n v="11.1111111111111"/>
        <n v="10.56"/>
        <n v="18.89"/>
        <n v="19.44"/>
        <n v="51.0"/>
        <n v="9.44"/>
        <n v="61.0"/>
        <n v="22.78"/>
        <n v="12.7777777777778"/>
        <n v="19.4444444444444"/>
        <n v="17.2222222222222"/>
        <n v="22.22"/>
        <n v="7.0"/>
        <n v="6.67"/>
        <n v="12.7"/>
        <n v="17.2"/>
        <n v="23.7"/>
        <n v="14.1"/>
        <n v="14.3"/>
        <n v="15.9"/>
        <n v="19.4"/>
        <n v="7.22222222222222"/>
        <n v="21.0"/>
        <n v="14.4444444444444"/>
        <n v="21.3"/>
        <n v="15.5555555555556"/>
        <n v="12.2222222222222"/>
        <n v="15.2"/>
        <n v="24.0"/>
        <n v="18.0"/>
        <n v="22.2"/>
        <n v="14.5"/>
        <n v="15.3"/>
        <n v="25.7"/>
        <n v="4.44444444444444"/>
        <n v="17.7777777777778"/>
        <n v="11.6666666666667"/>
        <n v="16.6666666666667"/>
        <n v="10.5555555555556"/>
        <n v="14.0"/>
        <n v="7.77777777777778"/>
        <n v="8.88888888888889"/>
        <n v="22.0"/>
        <n v="20.5"/>
        <n v="14.6"/>
        <n v="17.3"/>
        <n v="16.4"/>
        <n v="7.22"/>
        <n v="20.8"/>
        <n v="11.0"/>
      </sharedItems>
    </cacheField>
    <cacheField name="Air Condition" numFmtId="0">
      <sharedItems containsBlank="1">
        <s v="BREEZE"/>
        <s v="CALM"/>
        <m/>
        <s v="STRONG WIND"/>
      </sharedItems>
    </cacheField>
    <cacheField name="Sample Location" numFmtId="0">
      <sharedItems containsBlank="1">
        <s v="WADING"/>
        <m/>
        <s v="BRIDGE"/>
        <s v="CULVERT"/>
        <s v="BANK"/>
        <s v="BOAT"/>
        <s v="DOCK"/>
      </sharedItems>
    </cacheField>
    <cacheField name="Stream Depth (FT)" numFmtId="0">
      <sharedItems containsString="0" containsBlank="1" containsNumber="1">
        <m/>
        <n v="2.5"/>
        <n v="7.8"/>
        <n v="3.0"/>
        <n v="1.5"/>
        <n v="3.5"/>
        <n v="2.0"/>
      </sharedItems>
    </cacheField>
    <cacheField name="Stage" numFmtId="0">
      <sharedItems containsBlank="1">
        <s v="MEDIUM"/>
        <s v="HIGH"/>
        <m/>
        <s v="LOW"/>
      </sharedItems>
    </cacheField>
    <cacheField name="Habitat" numFmtId="0">
      <sharedItems containsBlank="1">
        <s v="RUN"/>
        <s v="RIFFLE"/>
        <m/>
        <s v="CASCADE"/>
      </sharedItems>
    </cacheField>
    <cacheField name="Tide Stage" numFmtId="0">
      <sharedItems containsBlank="1">
        <m/>
        <s v="LOW"/>
      </sharedItems>
    </cacheField>
    <cacheField name="Time of High/Low Tide" numFmtId="0">
      <sharedItems containsString="0" containsBlank="1">
        <m/>
      </sharedItems>
    </cacheField>
    <cacheField name="Water Appearance" numFmtId="0">
      <sharedItems containsBlank="1">
        <s v="MEDIUM STAINED"/>
        <s v="DARKLY STAINED"/>
        <s v="CLEAR"/>
        <s v="FOAMY"/>
        <m/>
        <s v="GREEN - PHYTOPLANKTON BLOOM"/>
        <s v="TURBID"/>
        <s v="MILKY"/>
        <s v="OPAQUE"/>
      </sharedItems>
    </cacheField>
    <cacheField name="Comments" numFmtId="0">
      <sharedItems containsBlank="1">
        <s v="2009 VRMP PILOT YEAR DATA, DID NOT COMPLETE &quot;LAB PARAMETERS TO BE SAMPLED&quot; PORTION OF VRMP FIELD DATA SHEET AND USED OWN LAB JOURNAL (INSTEAD OF VRMP LAB SHEET).  DID NOT RECORD DO CALIBRATION &quot;BEFORE&quot; &amp; &quot;AFTER&quot; READINGS. WADEABLE/MID-DEPTH"/>
        <s v="2009 VRMP PILOT YEAR DATA, DID NOT COMPLETE &quot;LAB PARAMETERS TO BE SAMPLED&quot; PORTION OF VRMP FIELD DATA SHEET.  DID NOT RECORD DO CALIBRATION &quot;BEFORE&quot; &amp; &quot;AFTER&quot; READINGS. WADEABLE/MID-DEPTH"/>
        <s v="2009 VRMP PILOT YEAR DATA, DID NOT COMPLETE &quot;LAB PARAMETERS TO BE SAMPLED&quot; PORTION OF VRMP FIELD DATA SHEET.  DID NOT RECORD DO CALIBRATION &quot;BEFORE&quot; &amp; &quot;AFTER&quot; READINGS.  DO MEMBRANE BOX NOT CHECKED OFF. WADEABLE/MID-DEPTH"/>
        <s v="2009 VRMP PILOT YEAR DATA, SAMPLE TIME ESTIMATED FROM OVERALL START TIME BECAUSE SAMPLE AT THIS SITE WAS ILLEGIBLE.  DID NOT RECORD DO CALIBRATION &quot;AFTER&quot; READING. WADEABLE/MID-DEPTH"/>
        <s v="2009 VRMP PILOT YEAR DATA, WADEABLE/MID-DEPTH"/>
        <s v="2009 VRMP PILOT YEAR DATA, DID NOT COMPLETE &quot;LAB PARAMETERS TO BE SAMPLED&quot; PORTION OF VRMP FIELD DATA SHEET.  DID NOT RECORD DO CALIBRATION &quot;BEFORE&quot; &amp; &quot;AFTER&quot; READINGS. WADEABLE/1.5 FT BELOW SURFACE"/>
        <s v="2009 VRMP PILOT YEAR DATA, DID NOT COMPLETE &quot;LAB PARAMETERS TO BE SAMPLED&quot; PORTION OF VRMP FIELD DATA SHEET.  DID NOT RECORD DO CALIBRATION &quot;BEFORE&quot; &amp; &quot;AFTER&quot; READINGS.  E. COLI BACTERIA WATER SAMPLE DID NOT FILL ALL WELLS IN THE TRAY SO IT'S MEASUREMENT "/>
        <s v="2009 VRMP PILOT YEAR DATA, DID NOT RECORD ANY OF THE OBSERVATIONAL DATA (WATER APPEARANCE, ODOR, ETC.) INFO.  DID NOT RECORD DO CALIBRATION &quot;BEFORE&quot; &amp; &quot;AFTER&quot; READINGS AND THERE WAS NO INDICATION ON THE DATA SHEET THAT THEY CALIBRATED THE METER (E.G., TIM"/>
        <s v="2009 VRMP PILOT YEAR DATA, DID NOT COMPLETE &quot;LAB PARAMETERS TO BE SAMPLED&quot; PORTION OF VRMP FIELD DATA SHEET.  NO OTHER WATER DATA COLLECTED. WADEABLE/MID-DEPTH"/>
        <s v="2009 VRMP PILOT YEAR DATA, DID NOT COMPLETE &quot;LAB PARAMETERS TO BE SAMPLED&quot; PORTION OF VRMP FIELD DATA SHEET.   WADEABLE/MID-DEPTH"/>
        <s v="2009 VRMP PILOT YEAR DATA, DID NOT COMPLETE &quot;LAB PARAMETERS TO BE SAMPLED&quot; PORTION OF VRMP FIELD DATA SHEET.  ZERO D.O. TEST WAS 0.45 MG/L. WADEABLE/MID-DEPTH"/>
        <s v="2009 VRMP PILOT YEAR DATA, DID NOT COMPLETE &quot;LAB PARAMETERS TO BE SAMPLED&quot; PORTION OF VRMP FIELD DATA SHEET. DID NOT RECORD DO CALIBRATION &quot;BEFORE&quot; &amp; &quot;AFTER&quot; READINGS. DID NOT CHECK DO MEMBRANE.  WADEABLE/1.5 FT BELOW SURFACE"/>
        <s v="2009 VRMP PILOT YEAR DATA, DID NOT RECORD ANY OF THE OBSERVATIONAL DATA (WATER APPEARANCE, ODOR, ETC.) INFO.  DO VALUE IS LOW, PERHAPS DUE TO THE FACT THAT IT IS BELOW WETLANDS.  DID NOT RECORD DO CALIBRATION &quot;BEFORE&quot; &amp; &quot;AFTER&quot; READINGS AND THERE WAS NO I"/>
        <s v="2009 VRMP PILOT YEAR DATA, DID NOT COMPLETE &quot;LAB PARAMETERS TO BE SAMPLED&quot; PORTION OF VRMP FIELD DATA SHEET. ONLY  E. COLI WAS SAMPLED ON THIS DATE.   WADEABLE/MID-DEPTH"/>
        <s v="2009 VRMP PILOT YEAR DATA, DO VALUE IS LOW, MAYBE DUE TO THE FACT THAT IT IS BELOW WETLANDS.  WADEABLE/1.5 FT BELOW SURFACE"/>
        <s v="2009 VRMP PILOT YEAR DATA, DID NOT COMPLETE &quot;LAB PARAMETERS TO BE SAMPLED&quot; PORTION OF VRMP FIELD DATA SHEET.  DO MEMBRANE NOT INSPECTED.  DO VALUE IS LOW, MAYBE DUE TO THE FACT THAT IT IS BELOW WETLANDS. WADEABLE/1.5 FT BELOW SURFACE"/>
        <s v="2009 VRMP PILOT YEAR DATA, DID NOT COMPLETE &quot;LAB PARAMETERS TO BE SAMPLED&quot; PORTION OF VRMP FIELD DATA SHEET. DO MEMBRANE NOT INSPECTED. DO VALUE IS LOW, MAYBE DUE TO THE FACT THAT IT IS BELOW WETLANDS. WADEABLE/MID-DEPTH"/>
        <s v="2009 VRMP PILOT YEAR DATA, OBSERVATIONAL DATA: WROTE IN &quot;MOVING&quot; AS A HABITAT OPTION (INSTEAD OF RIFFLE, RUN, OR CASCADE). WADEABLE/1.5 FT BELOW SURFACE"/>
        <s v="2009 VRMP PILOT YEAR DATA, DID NOT RECORD DO CALIBRATION &quot;BEFORE&quot; &amp; &quot;AFTER&quot; READINGS. &quot;LAB PARAMETERS TO BE SAMPLED&quot; PORTION OF VRMP FIELD DATA SHEET WAS ONLY PARTIALLY COMPLETED.&quot; WADEABLE/1.5 FT BELOW SURFACE"/>
        <s v="2009 VRMP PILOT YEAR DATA, DID NOT RECORD DO CALIBRATION &quot;BEFORE&quot; &amp; &quot;AFTER&quot; READINGS. MEMBRANE INSPECTED WAS NOT CHECKED OFF. OBSERVATIONAL DATA: WROTE IN &quot;SLOW FLOW&quot; AS A HABITAT OPTION (INSTEAD OF RIFFLE, RUN, OR CASCADE). LAB PARAMETERS TO BE SAMPLED&quot; "/>
        <s v="2009 VRMP PILOT YEAR DATA, LAB PARAMETERS TO BE SAMPLED&quot; PORTION OF VRMP FIELD DATA SHEET WAS ONLY PARTIALLY COMPLETED.  WADEABLE/1.5 FT BELOW SURFACE"/>
        <s v="2009 VRMP PILOT YEAR DATA, DID NOT RECORD DO CALIBRATION &quot;BEFORE&quot; &amp; &quot;AFTER&quot; READINGS. MEMBRANE INSPECTED WAS NOT CHECKED OFF. LAB PARAMETERS TO BE SAMPLED&quot; PORTION OF VRMP FIELD DATA SHEET WAS ONLY PARTIALLY COMPLETED. ON THE DATA SHEET TWO OPTIONS WERE P"/>
        <s v="2009 VRMP PILOT YEAR DATA, DO CALIBRATION &quot;BEFORE&quot; &amp; (MORE IMPORTANTLY) &quot;AFTER&quot; READINGS APPEARED LOW (&lt; 97 OR &gt; 103% SAT.). ON THE DATA SHEET TWO OPTIONS WERE PICKED UNDER APPROACH/SAMPLE LOCATION, BRIDGE AND BANK. ASSUMPTIONS WERE MADE THAT HE WAS SAMPL"/>
        <s v="2009 VRMP PILOT YEAR DATA, DID DO CALIBRATION IN PPM (NOT PERCENT SATURATION). ON THE DATA SHEET TWO OPTIONS WERE PICKED UNDER APPROACH/SAMPLE LOCATION, BRIDGE AND BANK. ASSUMPTIONS WERE MADE THAT HE WAS SAMPLING FROM THE FOOT OF THE BRIDGE NEXT TO THE BA"/>
        <s v="2009 VRMP PILOT YEAR DATA, DO CALIBRATION &quot;BEFORE&quot; &amp; (MORE IMPORTANTLY) &quot;AFTER&quot; READINGS APPEARED LOW (&lt; 97 OR &gt; 103% SAT.).  NON-WADEABLE/MID-DEPTH"/>
        <s v="2009 VRMP PILOT YEAR DATA, DID NOT RECORD DO CALIBRATION &quot;BEFORE&quot; &amp; &quot;AFTER&quot; READINGS. WADEABLE/MID-DEPTH"/>
        <s v="2009 VRMP PILOT YEAR DATA, DID NOT RECORD DO CALIBRATION &quot;BEFORE&quot; &amp; &quot;AFTER&quot; READINGS BECAUSE THE METER SAID &quot;OVER&quot;.  &quot;LAB PARAMETERS TO BE SAMPLED&quot; PORTION OF VRMP FIELD DATA SHEET WAS ONLY PARTIALLY COMPLETED.  ALSO, THERE IS NO VERTICAL SAMPLING DEPTH W"/>
        <s v="2009 VRMP PILOT YEAR DATA, TIME SAMPLED WAS NOT WRITTEN DOWN, SO ESTIMATE WAS DERIVED BY LOOKING AT START TIME AND END TIME OF THIS SAMPLER'S EFFORT THAT DAY. &quot;LAB PARAMETERS TO BE SAMPLED&quot; PORTION OF VRMP FIELD DATA SHEET WAS ONLY PARTIALLY COMPLETED.   "/>
        <s v="2009 VRMP PILOT YEAR DATA, DID NOT RECORD DO CALIBRATION &quot;BEFORE&quot; &amp; &quot;AFTER&quot; READINGS. ALSO, THERE IS NO VERTICAL SAMPLING DEPTH WRITTEN DOWN AND NO APPROACH RECORDED.  &quot;LAB PARAMETERS TO BE SAMPLED&quot; PORTION OF VRMP FIELD DATA SHEET WAS ONLY PARTIALLY COMP"/>
        <s v="2009 VRMP PILOT YEAR DATA, NON-WADEABLE/MID-DEPTH"/>
        <s v="2009 VRMP PILOT YEAR DATA, DO CALIBRATION &quot;BEFORE&quot; &amp; (MORE IMPORTANTLY) &quot;AFTER&quot; READINGS APPEARED LOW  (44.6%) SAT. NON-WADEABLE/MID-DEPTH"/>
        <s v="2009 VRMP PILOT YEAR DATA, DO CALIBRATION IN PPM (NOT PERCENT SATURATION). &quot;LAB PARAMETERS TO BE SAMPLED&quot; PORTION OF VRMP FIELD DATA SHEET WAS ONLY PARTIALLY COMPLETED.  ALSO, THERE IS NO VERTICAL SAMPLING DEPTH WRITTEN DOWN.  HEAVY T-SHOWERS YESTERDAY EV"/>
        <s v="2009 VRMP PILOT YEAR DATA, DO CALIBRATION &quot;BEFORE&quot; &amp; (MORE IMPORTANTLY) &quot;AFTER&quot; READINGS APPEARED LOW (&lt; 97 OR &gt; 103% SAT.).   NON-WADEABLE/MID-DEPTH"/>
        <s v="2009 VRMP PILOT YEAR DATA, DID NOT RECORD DO CALIBRATION &quot;BEFORE&quot; &amp; &quot;AFTER&quot; READINGS. &quot;LAB PARAMETERS TO BE SAMPLED&quot; PORTION OF VRMP FIELD DATA SHEET WAS ONLY PARTIALLY COMPLETED.  WADEABLE/MID-DEPTH"/>
        <s v="2009 VRMP PILOT YEAR DATA, DID NOT RECORD DO CALIBRATION &quot;BEFORE&quot; &amp; &quot;AFTER&quot; READINGS BECAUSE THE METER SAID &quot;OVER&quot;. &quot;LAB PARAMETERS TO BE SAMPLED&quot; PORTION OF VRMP FIELD DATA SHEET WAS ONLY PARTIALLY COMPLETED. WADEABLE/MID-DEPTH"/>
        <s v="2009 VRMP PILOT YEAR DATA, DID NOT RECORD ANY OF THE OBSERVATIONAL DATA (WATER APPEARANCE, ODOR, ETC.) INFO. &quot;LAB PARAMETERS TO BE SAMPLED&quot; PORTION OF VRMP FIELD DATA SHEET WAS ONLY PARTIALLY COMPLETED. WADEABLE/MID-DEPTH"/>
        <s v="2009 VRMP PILOT YEAR DATA, DID NOT RECORD DO CALIBRATION &quot;BEFORE&quot; &amp; &quot;AFTER&quot; READINGS.  ALSO, THERE IS NO VERTICAL SAMPLING DEPTH WRITTEN DOWN AND APPROACH WAS NOT RECORDED.  &quot;LAB PARAMETERS TO BE SAMPLED&quot; PORTION OF VRMP FIELD DATA SHEET WAS ONLY PARTIALL"/>
        <s v="&quot;LAB PARAMETERS TO BE SAMPLED&quot; PORTION OF VRMP FIELD DATA SHEET WAS ONLY PARTIALLY COMPLETED.  NON-WADEABLE/MID-DEPTH, 2009 VRMP PILOT YEAR DATA"/>
        <s v="2009 VRMP PILOT YEAR DATA, DO CALIBRATION &quot;BEFORE&quot; &amp; (MORE IMPORTANTLY) &quot;AFTER&quot; READINGS APPEARED LOW (&lt; 97 OR &gt; 103% SAT.).  &quot;LAB PARAMETERS TO BE SAMPLED&quot; PORTION OF VRMP FIELD DATA SHEET WAS ONLY PARTIALLY COMPLETED. NON-WADEABLE/MID-DEPTH"/>
        <s v="2009 VRMP PILOT YEAR DATA, DID DO CALIBRATION IN PPM (NOT PERCENT SATURATION). &quot;LAB PARAMETERS TO BE SAMPLED&quot; PORTION OF VRMP FIELD DATA SHEET WAS ONLY PARTIALLY COMPLETED.  HEAVY T-STORMS YESTERDAY EVENING. NON-WADEABLE/MID-DEPTH"/>
        <s v="2009 VRMP PILOT YEAR DATA, DID NOT COMPLETE &quot;LAB PARAMETERS TO BE SAMPLED&quot; PORTION OF VRMP FIELD DATA SHEET.  DID NOT RECORD DO CALIBRATION &quot;BEFORE&quot; &amp; &quot;AFTER&quot; READINGS.  DO MEMBRANE NOT INSPECTED. WADEABLE/1.5 FT BELOW SURFACE"/>
        <s v="2009 VRMP PILOT YEAR DATA, DID NOT RECORD ANY OF THE OBSERVATIONAL DATA (WATER APPEARANCE, ODOR, ETC.) INFO.  DID NOT RECORD DO CALIBRATION &quot;BEFORE&quot; &amp; &quot;AFTER&quot; READINGS AND THERE WAS NO INDICATION ON THE DATA SHEET THAT SHE CALIBRATED THE METER. WADEABLE/1"/>
        <s v="2009 VRMP PILOT YEAR DATA, DID NOT COMPLETE &quot;LAB PARAMETERS TO BE SAMPLED&quot; PORTION OF VRMP FIELD DATA SHEET.  ONLY E. COLI WAS SAMPLED ON THIS DATE.   WADEABLE/1.5 FT BELOW SURFACE"/>
        <s v="2009 VRMP PILOT YEAR DATA, WADEABLE/1.5 FT BELOW SURFACE"/>
        <s v="2009 VRMP PILOT YEAR DATA, DID NOT COMPLETE &quot;LAB PARAMETERS TO BE SAMPLED&quot; PORTION OF VRMP FIELD DATA SHEET.  DO MEMBRANE NOT INSPECTED. WADEABLE/1.5 FT BELOW SURFACE"/>
        <s v="2009 VRMP PILOT YEAR DATA"/>
        <s v="2009 VRMP PILOT YEAR DATA, DID NOT COMPLETE &quot;LAB PARAMETERS TO BE SAMPLED&quot; PORTION OF VRMP FIELD DATA SHEET. DID NOT RECORD DO CALIBRATION &quot;BEFORE&quot; &amp; &quot;AFTER&quot; READINGS AND THERE WAS NO INDICATION ON THE DATA SHEET THAT HE CALIBRATED THE METER. DID NOT COMP"/>
        <s v="2009 VRMP PILOT YEAR DATA, DID NOT RECORD DO CALIBRATION &quot;BEFORE&quot; &amp; &quot;AFTER&quot; READINGS AND THERE WAS NO INDICATION ON THE DATA SHEET THAT HE CALIBRATED THE METER. DID NOT COMPLETE &quot;LAB PARAMETERS TO BE SAMPLED&quot; PORTION OF VRMP FIELD DATA SHEET.  DID NOT COM"/>
        <s v="2009 VRMP PILOT YEAR DATA, DID NOT COMPLETE &quot;LAB PARAMETERS TO BE SAMPLED&quot; PORTION OF VRMP FIELD DATA SHEET.  DID NOT RECORD DO CALIBRATION &quot;BEFORE&quot; &amp; &quot;AFTER&quot; READINGS AND THERE WAS NO INDICATION ON THE DATA SHEET THAT HE CALIBRATED THE METER. DID NOT COM"/>
        <s v="2009 VRMP PILOT YEAR DATA, DID NOT RECORD DO CALIBRATION &quot;BEFORE&quot; &amp; &quot;AFTER&quot; READINGS. DID NOT COMPLETE VERTICAL DEPTH."/>
        <s v="2009 VRMP PILOT YEAR DATA, DID NOT COMPLETE &quot;LAB PARAMETERS TO BE SAMPLED&quot; PORTION OF VRMP FIELD DATA SHEET.   NON-WADEABLE/MID-DEPTH"/>
        <s v="2009 VRMP PILOT YEAR DATA, DID NOT COMPLETE &quot;LAB PARAMETERS TO BE SAMPLED&quot; PORTION OF VRMP FIELD DATA SHEET.  DID NOT COMPLETE VERTICAL DEPTH. TIME SAMPLED WAS NOT WRITTEN DOWN, SO ESTIMATE WAS DERIVED BY LOOKING AT START TIME AND END TIME OF THIS SAMPLER"/>
        <s v="2009 VRMP PILOT YEAR DATA, DID NOT RECORD DO CALIBRATION &quot;BEFORE&quot; &amp; &quot;AFTER&quot; READINGS AND THERE WAS NO INDICATION ON THE DATA SHEET THAT HE CALIBRATED THE METER. DID NOT COMPLETE &quot;LAB PARAMETERS TO BE SAMPLED&quot; PORTION OF VRMP FIELD DATA SHEET. NO VERTICAL "/>
        <s v="2009 VRMP PILOT YEAR DATA, DID NOT SELECT AN OPTION FOR VERTICAL DEPTH.  DID NOT RECORD DO CALIBRATION &quot;BEFORE&quot; &amp; &quot;AFTER&quot; READINGS."/>
        <s v="2009 VRMP PILOT YEAR DATA, DID NOT COMPLETE &quot;LAB PARAMETERS TO BE SAMPLED&quot; PORTION OF VRMP FIELD DATA SHEET.   WADEABLE/1.5 FT BELOW SURFACE"/>
        <s v="2009 VRMP PILOT YEAR DATA, DID NOT PICK A VERTICAL DEPTH."/>
        <s v="2009 VRMP PILOT YEAR DATA, DID NOT COMPLETE VERTICAL DEPTH. DID NOT RECORD DO CALIBRATION &quot;BEFORE&quot; &amp; &quot;AFTER&quot; READINGS."/>
        <s v="2009 VRMP PILOT YEAR DATA, DID NOT RECORD DO CALIBRATION &quot;BEFORE&quot; &amp; &quot;AFTER&quot; READINGS. DID NOT COMPLETE &quot;LAB PARAMETERS TO BE SAMPLED&quot; PORTION OF VRMP FIELD DATA SHEET. WADEABLE/MID-DEPTH"/>
        <s v="2009 VRMP PILOT YEAR DATA, EXTENSION POLE WAS PICKED AS AN APPROACH (SAMPLE LOCATION) BUT NOT AN OPTION ON PREEDD.  EXTENSION POLE WAS NOTED ELSEWHERE ON PREEDD. NON-WADEABLE/3 FT BELOW SURFACE"/>
        <s v="2009 VRMP PILOT YEAR DATA, DO CALIBRATION &quot;BEFORE&quot; &amp; (MORE IMPORTANTLY) &quot;AFTER&quot; READINGS APPEARED LOW (&lt; 97 OR &gt; 103% SAT.).  WADEABLE/1.5 FT BELOW SURFACE"/>
        <s v="2009 VRMP PILOT YEAR DATA, NOTE:  THIS SITE NORMALLY WAS NOTED AS BEING WADABLE IN 2009, HOWEVER, ON THIS DATE IT WAS NOTED AS BEING &quot;NON-WADABLE&quot; EVEN THOUGH WATER FLOWS WERE NOTED AS BEING &quot;BASEFLOW&quot;. NON-WADEABLE/MID-DEPTH"/>
        <s v="2009 VRMP PILOT YEAR DATA, DID NOT PICK VERTICAL DEPTH. DID NOT RECORD DO CALIBRATION &quot;BEFORE&quot; &amp; &quot;AFTER&quot; READINGS."/>
        <s v="2009 VRMP PILOT YEAR DATA, DID NOT COMPLETE &quot;LAB PARAMETERS TO BE SAMPLED&quot; PORTION OF VRMP FIELD DATA SHEET. DID NOT RECORD DO CALIBRATION &quot;BEFORE&quot; &amp; &quot;AFTER&quot; READINGS.  WADEABLE/MID-DEPTH"/>
        <s v="2009 VRMP PILOT YEAR DATA, DO CALIBRATION &quot;BEFORE&quot; &amp; (MORE IMPORTANTLY) &quot;AFTER&quot; READINGS APPEARED LOW (&lt; 97 OR &gt; 103% SAT.).  WADEABLE/MID-DEPTH"/>
        <s v="2009 VRMP PILOT YEAR DATA, DID NOT COMPLETE &quot;LAB PARAMETERS TO BE SAMPLED&quot; PORTION OF VRMP FIELD DATA SHEET.  DID NOT RECORD DO CALIBRATION &quot;BEFORE&quot; &amp; &quot;AFTER&quot; READINGS."/>
        <s v="2009 VRMP PILOT YEAR DATA, DID NOT COMPLETE &quot;LAB PARAMETERS TO BE SAMPLED&quot; PORTION OF VRMP FIELD DATA SHEET. DID NOT RECORD DO CALIBRATION &quot;BEFORE&quot; &amp; &quot;AFTER&quot; READINGS. WADEABLE/MID-DEPTH"/>
        <s v="2009 VRMP PILOT YEAR DATA, DID NOT RECORD DO CALIBRATION &quot;BEFORE&quot; &amp; &quot;AFTER&quot; READINGS. DID NOT COMPLETE &quot;LAB PARAMETERS TO BE SAMPLED&quot; PORTION OF VRMP FIELD DATA SHEET.  WADEABLE/MID-DEPTH"/>
        <s v="2009 VRMP PILOT YEAR DATA, DID NOT COMPLETE &quot;LAB PARAMETERS TO BE SAMPLED&quot; PORTION OF VRMP FIELD DATA SHEET.  WADEABLE/MID-DEPTH"/>
        <s v="2009 VRMP PILOT YEAR DATA, EXTENSION POLE WAS PICKED AS AN APPROACH BUT NOT AN OPTION ON THE PREEDD. WADEABLE/MID-DEPTH"/>
        <s v="2009 VRMP PILOT YEAR DATA, DO CALIBRATION &quot;BEFORE&quot; &amp; (MORE IMPORTANTLY) &quot;AFTER&quot; READINGS APPEARED HIGH (&lt; 97 OR &gt; 103% SAT.).   WADEABLE/MID-DEPTH"/>
        <s v="METER MALFUNCTION PROBABLE, SO DO READINGS NOT ACCEPTED; VERTICAL DEPTH AT 12&quot;"/>
        <s v="WADEABLE/MID-DEPTH"/>
        <s v="SAMPLE TIME NOT RECORDED, BUT APPEARS TO BE BEFORE 8AM DUE TO DATA FIELD SHEET TIME. WADEABLE/1.5 FT BELOW SURFACE"/>
        <s v="DO METER NOT WORKING, SO USED KIT. WADEABLE/1.5 FT BELOW SURFACE"/>
        <s v="WADEABLE/1.5 FT BELOW SURFACE"/>
        <s v="NO CHAIN OF CUSTODY FOR LAB PARAMETERS WADEABLE/MID-DEPTH"/>
        <s v="SAMPLING SHOULD BE WITH EXTENSION POLE OR WADING, NOT FROM BANK WITH DIRECT PROBE. WADEABLE/MID-DEPTH"/>
        <s v="NON-WADEABLE/MID-DEPTH"/>
        <s v="DID COMPLETE LAB PARAMETERS TO BE SAMPLED PORTION OF THE DATASHEET. WADEABLE/MID-DEPTH"/>
        <s v="NON-WADEABLE/3 FT BELOW SURFACE"/>
        <s v="AT THE TIME OF CALIBRATION THE METER DID NOT WORK. NO VALUES WERE RECORDED."/>
        <s v="SAMPLE LOCATION/APPROACH IS FROM STREAMBANK, BUT SUPPOSED TO BE WADING OR EXTENSION POLE WADEABLE/MID-DEPTH"/>
        <s v="SAMPLE LOCATION/APPROACH IS FROM STREAMBANK, BUT SUPPOSED TO BE WADING OR EXTENSION POLE NON-WADEABLE/MID-DEPTH"/>
        <s v="SAMPLING SHOULD BE WADING OR EXTENSION POLE - THIS IS A NON-APPROVED SITE. WADEABLE/1.5 FT BELOW SURFACE"/>
        <s v="SAMPLING SHOULD BE WADING OR EXTENSION POLE - THIS IS A NON-APPROVED SITE. NON-WADEABLE/MID-DEPTH"/>
        <s v="SAMPLE LOCATION/APPROACH IS FROM STREAMBANK WITH DIRECT PROBE, BUT SUPPOSED TO BE EXTENSION POLE. DID COMPLETE LAB PARAMETERS TO BE SAMPLED PORTION OF THE DATASHEET. WADEABLE/MID-DEPTH"/>
        <s v="E. COLI DUPLICATE IS LAB DUPLICATE WADEABLE/MID-DEPTH"/>
        <s v="SAMPLING SHOULD BE WITH EXTENSION POLE, NOT FROM BANK WITH DIRECT PROBE. WADEABLE/MID-DEPTH"/>
        <s v="SAMPLE FROM BANK, BUT SHOULD BE WADING? SAMPLE TIME ESTIMATED BASED ON DATA SHEET START AND END TIME.  LAB PARAMETERS PORTION OF FIELD SHEET ONLY PARTIALLY COMPLETED. NON-WADEABLE/MID-DEPTH"/>
        <s v="TIER 1 SITE, BUT NO D.O. PROFILE WADEABLE/1.5 FT BELOW SURFACE"/>
        <s v="TIER 1 SITE, BUT NO D.O. PROFILE NON-WADEABLE/3 FT BELOW SURFACE"/>
        <s v="TIME OF CALIBRATION WAS NOT RECORDED. NON-WADEABLE/3 FT BELOW SURFACE"/>
        <s v="TIER 1 SITE, BUT NO D.O. PROFILE NON-WADEABLE/MID-DEPTH"/>
        <s v="SAMPLE TIME NOT RECORDED, BUT APPEARS TO BE BEFORE 8AM DUE TO DATA FIELD SHEET TIME.  DO SAMPLE APPROACH SHOULD BE WITH EXTENSION POLE AND PROBE. WADEABLE/1.5 FT BELOW SURFACE"/>
        <s v="UNKNOWN WHAT WAS USED TO MEASURE TEMPERATURE. WADEABLE/MID-DEPTH"/>
        <s v="UNKNOWN HOW WATER TEMPERATURE WAS MEASURED. WADEABLE/MID-DEPTH UNKNOWN HOW WATER TEMPERATURE WAS MEASURED."/>
        <s v="UNKNOWN HOW WATER TEMPERATURE WAS MEASURED. WADEABLE/MID-DEPTH DO CHEMICAL KIT - DID NOT DO QA/QC CHECK."/>
        <s v="UNKNOWN HOW WATER TEMPERATURE WAS MEASURED. WADEABLE/MID-DEPTH"/>
        <s v="CONCENTRATION IS ACTUALLY &gt;2419.6.  VALUE FOR USE IN GEOMETRIC MEAN. UNKNOWN HOW WATER TEMPERATURE WAS MEASURED. WADEABLE/MID-DEPTH, UNKNOWN HOW WATER TEMPERATURE WAS MEASURED. WADEABLE/MID-DEPTH"/>
        <s v="WADEABLE/MID-DEPTH NOT SURE IF SAMPLED FROM CENTER OF FLOW-EXTENSION POLE NOT INDICATED ON DATASHEET"/>
        <s v="WATER MOVING VERY SLOW. WADEABLE/1.5 FT BELOW SURFACE NOT SURE IF SAMPLED FROM CENTER OF FLOW-EXTENSION POLE NOT INDICATED ON DATASHEET"/>
        <s v="WADEABLE/1.5 FT BELOW SURFACE NOT SURE IF SAMPLED FROM CENTER OF FLOW-EXTENSION POLE NOT INDICATED ON DATASHEET"/>
        <s v="WATER NOT FLOWING. WADEABLE/1.5 FT BELOW SURFACE NOT SURE IF SAMPLED FROM CENTER OF FLOW-EXTENSION POLE NOT INDICATED ON DATASHEET"/>
        <s v="WADEABLE/1.5 FT BELOW SURFACE NOT SURE IF SAMPLED FROM CENTER OF FLOW-EXTENSION POLE NOT INDICATED ON DATASHEET."/>
        <s v="NON-WADEABLE/MID-DEPTH SAMPLE LOCATION FROM BANK AND NOT CENTER OF FLOW-SHOULD BE BY WADING"/>
        <s v="WATER TEMPERATURE WITH INFARED THERMOMETER. WADEABLE/1.5 FT BELOW SURFACE DO ACIDIFIED IN THE LAB AT 8:45 AM."/>
        <s v="WADEABLE/MID-DEPTH NOT SURE IF SAMPLED CENTER OF FLOW-EXTENSION POLE NOT INDICATED ON DATASHEET."/>
        <s v="WADEABLE/MID-DEPTH SAMPLE LOCATION FROM BANK AND NOT CENTER OF FLOW- SHOULD BE BY WADING OR WITH EXTENSION POLE"/>
        <s v="WADEABLE/MID-DEPTH NON-STANDARD SAMPLE COLLECTION BOTTLE"/>
        <s v="WATER MOVING VERY SLOW. WADEABLE/1.5 FT BELOW SURFACE"/>
        <s v="WATER NOT MOVING. WADEABLE/1.5 FT BELOW SURFACE"/>
        <s v="CONCENTRATION IS ACTUALLY &gt;2419.6.  VALUE FOR USE IN GEOMETRIC MEAN. WADEABLE/1.5 FT BELOW SURFACE, WADEABLE/1.5 FT BELOW SURFACE"/>
        <s v="CONCENTRATION IS ACTUALLY &gt;2419.6.  VALUE FOR USE IN GEOMETRIC MEAN. WADEABLE/1.5 FT BELOW SURFACE"/>
        <s v="WATER TEMPERATURE MEASURE WITH INFARED THERMOMETER. WADEABLE/1.5 FT BELOW SURFACE DO ACIDIFIED IN THE LAB AT 8:45 AM."/>
        <s v="1.5&quot; RAIN FELL LAST NIGHT. NON-WADEABLE/3 FT BELOW SURFACE"/>
        <s v="WATER TEMPERATURE MEASURED WITH INFARED THERMOMETER. WADEABLE/1.5 FT BELOW SURFACE DO ACIDIFIED IN THE LAB AT 8:45 AM."/>
        <s v="WADEABLE/MID-DEPTH NOT SURE IF SAMPLED CENTER OF FLOW-EXTENSION POLE NOT INDICATED ON DATASHEET"/>
        <s v="CONCENTRATION IS ACTUALLY &gt;2419.6.  VALUE FOR USE IN GEOMETRIC MEAN. WADEABLE/MID-DEPTH NOT SURE IF SAMPLED CENTER OF FLOW-EXTENSION POLE NOT INDICATED ON DATASHEET., WADEABLE/MID-DEPTH NOT SURE IF SAMPLED CENTER OF FLOW-EXTENSION POLE NOT INDICATED ON DA"/>
        <s v="WADEABLE/MID-DEPTH NO DO SAMPLE TAKEN, NOT SURE WHY"/>
        <s v="NON-WADEABLE/3 FT BELOW SURFACE DO CALIBRATION READING APPEARED HIGH (103.3%)"/>
        <s v="WADEABLE/MID-DEPTH BACTERIA LAB DUPLICATE =93.4"/>
        <s v="WADEABLE/MID-DEPTH NO VALUE FOR D.O. IN MG/L."/>
        <s v="CONCENTRATION IS ACTUALLY &gt;2419.6.  VALUE FOR USE IN GEOMETRIC MEAN. WADEABLE/MID-DEPTH NO VALUE FOR D.O. IN MG/L., WADEABLE/MID-DEPTH NO VALUE FOR D.O. IN MG/L."/>
        <s v="WADEABLE/MID-DEPTH SAMPLED BY MARY BUSHIKA ALSO ON 8/25/12"/>
        <s v="WADEABLE/MID-DEPTH SAMPLED BY FRED DILLON ALSO ON 8/25/12"/>
        <s v="NON-WADEABLE/MID-DEPTH DID NOT COMPLETE CHAIN OF CUSTODY FOR DATASHEET. SAMPLE LOCATION FROM BANK AND NOT &quot;CENTER OF FLOW&quot;-SHOULD BE WADING, EXTENSION POLE OR OTHER METHOD."/>
        <s v="2009 VRMP PILOT YEAR DATA, DID NOT COMPLETE &quot;LAB PARAMETERS TO BE SAMPLED&quot; PORTION OF VRMP FIELD DATA SHEET. WADEABLE/MID-DEPTH"/>
        <s v="2009 VRMP PILOT YEAR DATA, DID NOT COMPLETE &quot;LAB PARAMETERS TO BE SAMPLED&quot; PORTION OF VRMP FIELD DATA SHEET. WADEABLE/1.5 FT BELOW SURFACE"/>
        <s v="2009 VRMP PILOT YEAR DATA, SAMPLER NOTED THAT RAINFALL AND FLOW LEVELS WERE ELEVATED DUE TO &gt; 2 INCHES IN PAST 36 HOURS AS OPPOSED TO DEFINITION ON DATA SHEET THAT DEFINED STORMFLOW AS &gt; 2 INCHES IN PAST 24 HOURS.  THUS, THE FLOW LEVELS FOR THIS SAMPLE WE"/>
        <s v="THERE WAS NO OBSERVATIONAL DATA. NON-WADEABLE/MID-DEPTH"/>
        <s v="NON-WADEABLE/MID-DEPTH DO ACIDIFIED IN LAB AT 9:20 AM, SAMPLE LOCATION FROM BANK AND NOT CENTER OF FLOW-SHOULD BE BY WADING OR WITH EXTENSION POLE"/>
        <s v="NON-WADEABLE/MID-DEPTH DO CHEMICAL KIT - DID NOT DO QA/QC CHECK."/>
        <s v="NON-WADEABLE/MID-DEPTH NOT SURE IF SAMPLED CENTER OF FLOW-EXTENSION POLE NOT INDICATED ON DATASHEET."/>
        <s v="CONCENTRATION IS ACTUALLY &gt;2419.6.  VALUE FOR USE IN GEOMETRIC MEAN. WADEABLE/MID-DEPTH DO CHEMICAL KIT - DID NOT DO QA/QC CHECK., WADEABLE/MID-DEPTH DO CHEMICAL KIT - DID NOT DO QA/QC CHECK."/>
        <s v="WADEABLE/MID-DEPTH D.O. METER- DID NOT ALLOW IT TO WARM UP FOR 20 MIN (15 MIN)."/>
        <s v="NON-WADEABLE/MID-DEPTH SAMPLE LOCATION FROM BANK AND NOT 'CENTER OF FLOW&quot;.  SHOULD BE BY WADING OR EXTENSION POLE."/>
        <s v="WATER ODOR &quot;LIGHTLY&quot; SEWAGE WADEABLE/MID-DEPTH SAMPLE LOCATION FROM BANK AND NOT &quot;CENTER OF FLOW&quot;.  SHOULD BE BY WADING OR EXTENSION POLE."/>
        <s v="WADEABLE/MID-DEPTH SAMPLE LOCATION FROM BANK AND NOT 'CENTER OF FLOW&quot;.  SHOULD BE BY WADING OR EXTENSION POLE."/>
        <s v="DUPLICATE TAKEN AT 7:45 BY LANCE GURNEY AND DAVID KIRSTEIN WADEABLE/MID-DEPTH"/>
        <s v="CONCENTRATION IS ACTUALLY &gt;2419.6.  VALUE FOR USE IN GEOMETRIC MEAN., WADEABLE/MID-DEPTH"/>
        <s v="WADEABLE/MID-DEPTH ZERO DO CHECK=0.06 MG/L"/>
        <s v="WADEABLE/MID-DEPTH D.O METER-DID NOT RECORD TIME OF CALIBRATION. CALIBRATION VALUE OK."/>
        <s v="HEAVY RAIN THURSDAY-5/28/15 WADEABLE/MID-DEPTH"/>
        <s v="FIELD DUPLICATES WADEABLE/MID-DEPTH"/>
        <s v="CONSTRUCTION/EXCAVATION NEAR DG010 WADEABLE/MID-DEPTH"/>
        <s v="CONCENTRATION IS ACTUALLY &gt;2419.6.  VALUE FOR USE IN GEOMETRIC MEAN. , NON-WADEABLE/3 FT BELOW SURFACE"/>
        <s v="EVEN WITH RAIN, STREAM FLOW STILL LOW WADEABLE/MID-DEPTH"/>
        <s v="WADEABLE/1.5 FT BELOW SURFACE D.O. METER-DID NOT ALLOW IT TO WARM UP FOR AT LEAST 20 MINUTES."/>
        <s v="MANURE SMELL IN THE AIR AROUND DOUGLAS BROOK. WADEABLE/MID-DEPTH"/>
        <s v="SAMPLE AMOUNT OF DIRT IN BACTERIA SAMPLE. WADEABLE/MID-DEPTH"/>
        <s v="BACTERIA WATER SAMPLE HAD DEBRIS IN SAMPLE WADEABLE/MID-DEPTH D.O. METER-DID NOT RECORD &quot;TIME OF CALIBRATION&quot;-NOT SURE IF ALLOWED METER TO WARM UP FOR AT LEAST 20 MINUTES."/>
        <s v="2009 VRMP PILOT YEAR DATA, SAMPLE LOCATION/APPROACH IS BELIEVED TO BE FROM STREAMBANK. &quot;LAB PARAMETERS TO BE SAMPLED&quot; PORTION OF VRMP FIELD DATA SHEET WAS ONLY PARTIALLY COMPLETED.&quot;   WADEABLE/1.5 FT BELOW SURFACE"/>
        <s v="&quot;LAB PARAMETERS TO BE SAMPLED&quot; PORTION OF VRMP FIELD DATA SHEET WAS ONLY PARTIALLY COMPLETED.  ALSO, THERE IS NO VERTICAL SAMPLING DEPTH WRITTEN DOWN.  UNDER APPROACH, &quot;REACH&quot; WAS PICKED BUT THERE IS NO OPTION FOR THAT IN THE PREEDD.  SAMPLE LOCATION/APPR"/>
        <s v="2009 VRMP PILOT YEAR DATA, DID NOT COMPLETE &quot;LAB PARAMETERS TO BE SAMPLED&quot; PORTION OF VRMP FIELD DATA SHEET. UNDER APPROACH, &quot;REACH&quot; WAS PICKED BUT THERE IS NO OPTION FOR THAT IN THE PREEDD.  SAMPLE LOCATION/APPROACH IS BELIEVED TO BE FROM STREAMBANK.  WA"/>
        <s v="2009 VRMP PILOT YEAR DATA, DO METER WAS CALIBRATED IN PPM (NOT PERCENT SATURATION). WADEABLE/1.5 FT BELOW SURFACE"/>
        <s v="2009 VRMP PILOT YEAR DATA, UNDER APPROACH, &quot;REACH&quot; WAS PICKED BUT THERE IS NO OPTION FOR THAT IN THE PREEDD. SAMPLE LOCATION/APPROACH IS BELIEVED TO BE FROM STREAMBANK.  WADEABLE/1.5 FT BELOW SURFACE"/>
        <s v="WADEABLE/MID-DEPTH DO ACIDIFIED IN LAB AT 9:20 AM. BACTERIA COLLECTED IN ZIPLOC BAG."/>
        <s v="CONCENTRATION IS ACTUALLY &gt;2419.6.  VALUE FOR USE IN GEOMETRIC MEAN. NON-WADEABLE/MID-DEPTH, NON-WADEABLE/MID-DEPTH"/>
        <s v="WADEABLE/1.5 FT BELOW SURFACE BACTERIA LAB DUPLICATE= 150.  IDEXX BACTERIA ANALYSES- 1 LARGE WELL EMPTY."/>
        <s v="MAINSTREAM FLOW/DISCHARGE VOLUME VERY HIGH AND SPILLING ONTO FLOOD PLAIN AT TRIB CONFLUENCES  NO VERTICAL DEPTH RECORDED. SAMPLE LOCATION FROM BANK AND NOT &quot;CENTER OF FLOW&quot;-SHOULD BE BY WADING, EXTENSION POLE OR OTHER METHOD."/>
        <s v="CONCENTRATION IS ACTUALLY &gt;2419.6.  VALUE FOR USE IN GEOMETRIC MEAN. WADEABLE/MID-DEPTH, WADEABLE/MID-DEPTH"/>
        <s v="WADEABLE/MID-DEPTH D.O. METER- DID NOT ALLOW IT TO WARM UP AT LEAST 20 MINUTES."/>
        <s v="WADEABLE/MID-DEPTH  WATER TEMPERATURE NOT ENTERED-FIELD SHEET DIFFICULT TO READ."/>
        <s v="WADEABLE/MID-DEPTH D.O. METER-DID NOT ALLOW IT TO WARM UP FOR AT LEAST 20 MINUTES."/>
        <s v="WADEABLE/MID-DEPTH D.O. METER-D ID NOT ALLOW IT TO WARM UP FOR AT LEAST 20 MINUTES."/>
        <s v="48 HOURS AGO HEAVY RAIN WADEABLE/MID-DEPTH D.O. METER TIME OF CALIBRATION WAS NOT RECORDED.  NOT SURE IF METER ALLOWED TO WARM UP FOR AT LEAST 20 MINUTES."/>
        <s v="CONCENTRATION IS ACTUALLY &gt;2419.6.  VALUE FOR USE IN GEOMETRIC MEAN. WADEABLE/MID-DEPTH D.O. METER-DID NOT ALLOW IT TO WARM UP FOR AT LEAST 20 MINUTES., WADEABLE/MID-DEPTH D.O. METER-DID NOT ALLOW IT TO WARM UP FOR AT LEAST 20 MINUTES."/>
        <s v="CONCENTRATION IS ACTUALLY &gt;2419.6.  VALUE FOR USE IN GEOMETRIC MEAN. WADEABLE/MID-DEPTH D.O. METER-DID NOT ALLOW IT TO WARM UP FOR AT LEAST 20 MINUTES."/>
        <s v="YSI TOOK A LONG TIME TO WARM UP. NO DO SAMPLES TODAY WADEABLE/MID-DEPTH"/>
        <s v="NON-WADEABLE/MID-DEPTH NO VALUE FOR D.O. IN MG/L."/>
        <s v="NON-WADEABLE/MID-DEPTH NO VALUE FOR D.O IN % SATURATION."/>
        <s v="CONCENTRATION IS ACTUALLY &gt;2419.6.  VALUE FOR USE IN GEOMETRIC MEAN., NON-WADEABLE/MID-DEPTH"/>
        <s v="MISCALIBRATED METER NON-WADEABLE/MID-DEPTH DO CALIBRATION VALUE LOW (95.6%)-DO AND TEMP NOT INCLUDED"/>
        <s v="FIELD DUPLICATES NON-WADEABLE/MID-DEPTH"/>
        <s v="BACTERIA LAB DUPLICATE=260.2 NON-WADEABLE/MID-DEPTH"/>
        <s v="E. COLI LAB DUPLICATE=228.2 NON-WADEABLE/MID-DEPTH"/>
        <s v="VERY SLOW MOVING WADEABLE/MID-DEPTH"/>
        <s v="NON-WADEABLE/MID-DEPTH SAMPLE LOCATION FROM BANK AND NOT &quot;CENTER OF FLOW&quot;-SHOULD BE BY WADING, EXTENSION POLE OR OTHER METHOD."/>
        <s v="TEMPERATURE FROM COND. PEN 19.5ºC NON-WADEABLE/MID-DEPTH IDEXX BACTERIA ANALYSES- 1 SMALL WELL EMPTY AND 1 LARGE WELL EMPTY FOR DUPLICATE.  SAMPLE LOCATION FROM BANK AND NOT &quot;CENTER OF FLOW&quot;- SHOULD BE BY WADING, EXTENSION POLE OR OTHER METHOD."/>
        <s v="NON-WADEABLE/MID-DEPTH SAMPLE LOCATION FROM BANK AND NOT &quot;CENTER OF FLOW&quot; - SHOULD BE BY WADING, EXTENSION POLE OR OTHER METHOD."/>
        <s v="CONCENTRATION IS ACTUALLY &gt;2419.6.  VALUE FOR USE IN GEOMETRIC MEAN. NON-WADEABLE/MID-DEPTH SAMPLE FROM BANK AND NOT &quot;CENTER OF FLOW&quot; -SHOULD BE BY WADING, EXTENSION POLE OR OTHER METHOD., NON-WADEABLE/MID-DEPTH SAMPLE FROM BANK AND NOT &quot;CENTER OF FLOW&quot; -"/>
        <s v="WADEABLE/MID-DEPTH NO VALUE FOR D.O. IN MG/L"/>
        <s v="NON-WADEABLE/MID-DEPTH DID NOT COMPLETE CHAIN OF CUSTODY FOR DATASHEET"/>
        <s v="NON-WADEABLE/MID-DEPTH SAMPLE LOCATION FROM BANK AND NOT &quot;CENTER OF FLOW&quot; - SHOULD BE BY WADING,  EXTENSION POLE OR OTHER METHOD."/>
        <s v="NON-WADEABLE/MID-DEPTH IDEXX BACTERIA ANALYSES- 1 LARGE WELL MOSTLY EMPTY. SAMPLE FROM BANK AND NOT &quot;CENTER OF FLOW&quot; -SHOULD BE BY WADING, EXTENSION POLE OR OTHER METHOD."/>
        <s v="WADEABLE/MID-DEPTH NO VALUE FOR D.O. IN MG/L; BACTERIA LAB DUPLICATE=27.2"/>
        <s v="2009 VRMP PILOT YEAR DATA, DID NOT RECORD DO CALIBRATION &quot;BEFORE&quot; &amp; &quot;AFTER&quot; READINGS. DID NOT COMPLETE &quot;LAB PARAMETERS TO BE SAMPLED&quot; PORTION OF VRMP FIELD DATA SHEET.  IT WAS ASSUME THAT A PROBE WAS USED TO MAKE DO MEASUREMENT BASED UPON DATA SHEETS FROM"/>
        <s v="2009 VRMP PILOT YEAR DATA, DO CALIBRATION &quot;BEFORE&quot; &amp; (MORE IMPORTANTLY) &quot;AFTER&quot; READINGS APPEARED LOW (&lt; 97 OR &gt; 103% SAT.).  DID NOT COMPLETE &quot;LAB PARAMETERS TO BE SAMPLED&quot; PORTION OF VRMP FIELD DATA SHEET.  WADEABLE/1.5 FT BELOW SURFACE"/>
        <s v="2009 VRMP PILOT YEAR DATA, DID NOT COMPLETE &quot;LAB PARAMETERS TO BE SAMPLED&quot; PORTION OF VRMP FIELD DATA SHEET.  DID DO CALIBRATION IN PPM (NOT PERCENT SATURATION). WADEABLE/1.5 FT BELOW SURFACE"/>
        <s v="2009 VRMP PILOT YEAR DATA, DID NOT COMPLETE &quot;LAB PARAMETERS TO BE SAMPLED&quot; PORTION OF VRMP FIELD DATA SHEET.  THE CALIBRATION VALUES WRITTEN ON THE DATA SHEET ARE CONFUSING.  THEY APPEAR TO BE 10.8 MG/L BEFORE CALIBRATION AND 0.0 AFTER CALIBRATION.  IT WA"/>
        <s v="2009 VRMP PILOT YEAR DATA, DID NOT COMPLETE &quot;LAB PARAMETERS TO BE SAMPLED&quot; PORTION OF VRMP FIELD DATA SHEET.  IN THE WATER APPEARANCE SECTION TWO OTHER CHOICE WERE PICKED (OPAQUE AND TURBID) ON THE DATA SHEET. WADEABLE/1.5 FT BELOW SURFACE"/>
        <s v="2009 VRMP PILOT YEAR DATA, IN THE WATER APPEARANCE SECTION, TWO OTHER CHOICE WERE PICKED (OPAQUE AND TURBID) ON THE DATA SHEET. NON-WADEABLE/3 FT BELOW SURFACE"/>
        <s v="SAMPLE APPROACH WAS FROM BANK WITH EXTENSION POLE, BUT SUPPOSED TO BE FROM BRIDGE.  DID NOT COMPLETE CHAIN OF CUSTODY FOR DATASHEET. NON-WADEABLE/3 FT BELOW SURFACE"/>
        <s v="TIME OF METER TURNED ON AND CALIBRATED WAS NOT RECORDED.  NON-WADEABLE/3 FT BELOW SURFACE"/>
        <s v="E. COLI DUPLICATE IS LAB DUPLICATE;  SAMPLING SHOULD BE FROM BRIDGE/CULVERT - NON-APPROVED SITE. NON-WADEABLE/3 FT BELOW SURFACE"/>
        <s v="NON-WADEABLE/3 FT BELOW SURFACE DO ACIDIFIED IN LAB AT 9:20 AM."/>
        <s v="NON-WADEABLE/3 FT BELOW SURFACE DO CHEMICAL KIT - DID NOT DO QA/QC CHECK."/>
        <s v="CONCENTRATION IS ACTUALLY &gt;2419.6.  VALUE FOR USE IN GEOMETRIC MEAN. NON-WADEABLE/3 FT BELOW SURFACE DO CHEMICAL KIT - DID NOT DO QA/QC CHECK., NON-WADEABLE/3 FT BELOW SURFACE DO CHEMICAL KIT - DID NOT DO QA/QC CHECK."/>
        <s v="FOAM/BUBBLES ON SURFACE NON-WADEABLE/MID-DEPTH"/>
        <s v="NON-WADEABLE/MID-DEPTH IDEXX BACTERIA ANALYSES- 1 LARGE WELL EMPTY FOR DUPLICATE."/>
        <s v="NON-WADEABLE/MID-DEPTH ZERO DO CHECK=0.06 MG/L"/>
        <s v="DUCKS ON LITTLE RIVER NON-WADEABLE/MID-DEPTH D.O. METER-DID NOT RECORD TIME OF CALIBRATION. CALIBRATION VALUE OK."/>
        <s v="HEAVY RAIN THURSDAY-5/28/15 NON-WADEABLE/MID-DEPTH"/>
        <s v="NO WHIRLPAKS, ONLY DO COLLECTED NON-WADEABLE/MID-DEPTH"/>
        <s v="EVEN WITH RAIN, STREAM FLOW STILL LOW NON-WADEABLE/MID-DEPTH"/>
        <s v="WADEABLE/1.5 FT BELOW SURFACE NO VALUE FOR D.O. IN MG/L."/>
        <s v="NO VALUE FOR D.O. IN MG/L."/>
        <s v="WADEABLE/MID-DEPTH NO VALUE FOR D.O IN MG/L"/>
        <s v="NON-WADEABLE/3 FT BELOW SURFACE DID NOT RECORD &quot;TIME OF CALIBRATION&quot;"/>
        <s v="2009 VRMP PILOT YEAR DATA, DID NOT RECORD DO CALIBRATION &quot;BEFORE&quot; &amp; &quot;AFTER&quot; READINGS.  DID NOT COMPLETE &quot;LAB PARAMETERS TO BE SAMPLED&quot; PORTION OF VRMP FIELD DATA SHEET.  IT WAS ASSUMED THAT A PROBE WAS USED TO MAKE DO MEASUREMENT BASED UPON DATA SHEETS FR"/>
        <s v="2009 VRMP PILOT YEAR DATA, DID NOT COMPLETE &quot;LAB PARAMETERS TO BE SAMPLED&quot; PORTION OF VRMP FIELD DATA SHEET.  THE CALIBRATION VALUES WRITTEN ON THE DATA SHEET ARE CONFUSING. THEY APPEAR TO BE 10.8 MG/L BEFORE CALIBRATION AND 0.0 AFTER CALIBRATION. WADEABL"/>
        <s v="2009 VRMP PILOT YEAR DATA, DID NOT COMPLETE &quot;LAB PARAMETERS TO BE SAMPLED&quot; PORTION OF VRMP FIELD DATA SHEET.   IN THE WATER APPEARANCE SECTION, TWO OTHER CHOICES WERE PICKED (OPAQUE AND TURBID) ON THE DATA SHEET. WADEABLE/MID-DEPTH"/>
        <s v="2009 VRMP PILOT YEAR DATA, TOTAL RAINFALL WAS 2+ INCHES IN THE PAST 36 HRS. IN THE WATER APPEARANCE SECTION, TWO OTHER CHOICES WERE PICKED (OPAQUE AND TURBID) ON THE DATA SHEET. NON-WADEABLE/MID-DEPTH"/>
        <s v="DID NOT COMPLETE CHAIN OF CUSTODY FOR DATASHEET. WADEABLE/MID-DEPTH"/>
        <s v="TIME OF METER TURNED ON AND CALIBRATED WAS NOT RECORDED. WADEABLE/MID-DEPTH"/>
        <s v="NON-WADEABLE/3 FT BELOW SURFACE DO ACIDIFIED IN LAB AT 9:20 AM, SAMPLE LOCATION FROM BANK AND NOT CENTER OF FLOW-SHOULD BE BY WADING OR EXTENSION POLE   &#10;"/>
        <s v="NON-WADEABLE/MID-DEPTH SAMPLE LOCATION FROM BANK AND NOT CENTER OF FLOW-SHOULD BE BY WADING OR WITH EXTENSION POLE"/>
        <s v="WATER HAD SOME FOAM. WADEABLE/1.5 FT BELOW SURFACE SAMPLE LOCATION FROM BANK AND NOT CENTER OF FLOW-SHOULD BE BY WADING OR WITH EXTENSION POLE"/>
        <s v="NON-WADEABLE/MID-DEPTH DO CHEMICAL KIT - DID NOT DO QA/QC CHECK, SAMPLE LOCATION FROM BANK AND NOT CENTER OF FLOW-SHOULD BE BY WADING OR EXTENSION POLE."/>
        <s v="NON-WADEABLE/MID-DEPTH SAMPLE LOCATION FROM BANK AND NOT CENTER OF FLOW- SHOULD BE BY WADING OR WITH EXTENSION POLE"/>
        <s v="WADEABLE/1.5 FT BELOW SURFACE DO CHEMICAL KIT - DID NOT DO QA/QC CHECK."/>
        <s v="L020 POSTED AS PRIVATE PROPERTY NON-WADEABLE/MID-DEPTH SAMPLE LOCATION FROM BANK AND NOT CENTER OF FLOW-SHOULD BE BY WADING OR WITH EXTENSION POLE."/>
        <s v="1.5&quot; RAIN FELL LAST NIGHT. WADEABLE/MID-DEPTH, CONCENTRATION IS ACTUALLY &gt;2419.6.  VALUE FOR USE IN GEOMETRIC MEAN. 1.5&quot; RAIN FELL LAST NIGHT. WADEABLE/MID-DEPTH"/>
        <s v="WADEABLE/MID-DEPTH DID NOT RECORD &quot;TIME OF CALIBRATION&quot;.  IDEXX BACTERIA ANALYSES- 1 LARGE WELL EMPTY."/>
        <s v="WADEABLE/MID-DEPTH DID NOT RECORD &quot;TIME OF CALIBRATION&quot;."/>
        <s v="NON-WADEABLE/MID-DEPTH D.O. METER- DID NOT ALLOW IT TO WARM UP FOR 20 MIN (15 MIN)."/>
        <s v="NON-WADEABLE/3 FT BELOW SURFACE BACTERIA DUPLICATE IS FIELD DUPLICATE."/>
        <s v="2009 VRMP PILOT YEAR DATA, DID NOT COMPLETE &quot;LAB PARAMETERS TO BE SAMPLED&quot; PORTION OF VRMP FIELD DATA SHEET.  E. COLI BACTERIA SAMPLE NOT BIG ENOUGH (THOUGH RESULT WAS 238.2 MPN).  WADEABLE/MID-DEPTH"/>
        <s v="2009 VRMP PILOT YEAR DATA, DID NOT COMPLETE &quot;LAB PARAMETERS TO BE SAMPLED&quot; PORTION OF VRMP FIELD DATA SHEET.  WADEABLE/1.5 FT BELOW SURFACE"/>
        <s v="2009 VRMP PILOT YEAR DATA, E. COLI BACTERIA WATER SAMPLE DID NOT FILL ALL WELLS IN THE TRAY SO ITS MEASUREMENT (125.9 MPN) WAS NOT INCLUDED. WADEABLE/MID-DEPTH"/>
        <s v="2009 VRMP PILOT YEAR DATA, D.O. % SATURATION WAS WRITTEN DOWN ON FIELD DATA SHEET AS BEING 22.9 %.  THIS APPEARED TO BE A MISTAKE - ESPECIALLY BECAUSE THE WATER TEMPERATURE WAS EXACTLY THE SAME NUMBER (22.9).  THUS THE 22.9 % SATURATION WAS NOT ENTERED IN"/>
        <s v="DO CALIBRATION WAS HIGH - 111.4% SO DO VALUES NOT ACCEPTED WADEABLE/MID-DEPTH"/>
        <s v="NO READINGS DUE TO METER MALFUNCTION."/>
        <s v="NO VERTICAL DEPTH RECORDED. IRON OXIDE LEAKING OUT OF BANK."/>
        <s v="NO VERTICAL DEPTH RECORDED."/>
        <s v="PRESUMPSCOT APPEARS TO BE BACKED UP INTO MILL BROOK. NON-WADEABLE/MID-DEPTH SAMPLE LOCATION FROM BANK AND NOT &quot;CENTER OF FLOW&quot; - SHOULD BE BY WADING, EXTENSION POLE OR OTHER METHOD."/>
        <s v="WADEABLE/MID-DEPTH SAMPLE LOCATION FROM BANK AND NOT &quot;CENTER OF FLOW&quot; - SHOULD BE WADING, EXTENSION POLE OR OTHER METHOD."/>
        <s v="CONCENTRATION IS ACTUALLY &gt;2419.6.  VALUE FOR USE IN GEOMETRIC MEAN. WADEABLE/MID-DEPTH BACTERIA LAB DUPLICATE =1413.6, WADEABLE/MID-DEPTH BACTERIA LAB DUPLICATE =1413.6"/>
        <s v="NON-WADEABLE/MID-DEPTH BACTERIA LAB DUPLICATE = 290.9"/>
        <s v="NON-WADEABLE/MID-DEPTH BACTERIA DUPLICATE IS FIELD DUPLICATE."/>
        <s v="WADEABLE/MID-DEPTH SAMPLE LOCATION FROM BANK AND NOT &quot;CENTER OF FLOW&quot;.  SHOULD BE BY WADING OR WITH EXTENSION POLE."/>
        <s v="NON-WADEABLE/MID-DEPTH D.O.METER- DID NOT RECORD TIME OF CALIBRATION. CALIBRATION VALUE OK."/>
        <s v="WADEABLE/1.5 FT BELOW SURFACE DID NOT RECORD DO &quot;READING/VALUE AFTER CALIBRATION SO DATA NOT INCLUDED."/>
        <s v="NON-WADEABLE/MID-DEPTH NO VALUE FOR D.O. IN % SATURATION."/>
        <s v="2009 VRMP PILOT YEAR DATA, DID NOT COMPLETE &quot;LAB PARAMETERS TO BE SAMPLED&quot; PORTION OF VRMP FIELD DATA SHEET.  DID NOT RECORD DO CALIBRATION &quot;BEFORE&quot; &amp; &quot;AFTER&quot; READINGS.  E. COLI BACTERIA SAMPLE NOT BIG ENOUGH TO BE VALID (32.7 MPN). WADEABLE/MID-DEPTH"/>
        <s v="2009 VRMP PILOT YEAR DATA, DID NOT COMPLETE &quot;LAB PARAMETERS TO BE SAMPLED&quot; PORTION OF VRMP FIELD DATA SHEET.  DID NOT RECORD DO CALIBRATION &quot;BEFORE&quot; &amp; &quot;AFTER&quot; READINGS.  IT WAS UNCLEAR FROM THE MARKINGS ON THE DATA SHEET THE DEPTH AT WHICH THE SAMPLES WER"/>
        <s v="2009 VRMP PILOT YEAR DATA, DO CALIBRATION &quot;BEFORE&quot; &amp; (MORE IMPORTANTLY) &quot;AFTER&quot; READINGS APPEARED HIGH (&gt; 103% SAT.). WADEABLE/MID-DEPTH"/>
        <s v="NON-WADEABLE/MID-DEPTH SAMPLE LOCATION FROM BANK AND NOT CENTER OF FLOW- SHOULD BE BY WADING"/>
        <s v="WADEABLE/MID-DEPTH SAMPLE LOCATION FROM BANK AND NOT CENTER OF FLOW-SHOULD BE BY WADING."/>
        <s v="WADEABLE/MID-DEPTH D.O. METER-DID NOT ALLOW IT TO WARM UP 20 MINUTES."/>
        <s v="SAMPLED DOWNSTREAM FROM M030 WHICH IS INACCESSIBLE DUE TO DAM RECONSTRUCTION WADEABLE/MID-DEPTH D.O. METER- DID NOT ALLOW IT TO WARM UP FOR AT LEAST 20 MINUTES."/>
        <s v="PAST 48 HOURS HEAVY RAIN:  SAMPLED DOWNSTREAM OF M030 DUE TO DAM RECONSTRUCTION WADEABLE/MID-DEPTH D.O. METER TIME OF CALIBRATION WAS NOT RECORDED.  NOT SURE IF METER ALLOWED TO WARM UP FOR AT LEAST 20 MINUTES.   &#10;"/>
        <s v="SAMPLE SITE IS BELOW M030 DUE TO DAM RECONSTRUCTION WADEABLE/MID-DEPTH D.O. METER-DID NOT ALLOW IT TO WARM UP FOR AT LEAST 20 MINUTES."/>
        <s v="SAMPLE SITE IS BELOW M030 DUE TO CONSTRUCTION. YSI TOOK A LONG TIME TO WARM UP. NO DO SAMPLES TODAY WADEABLE/MID-DEPTH"/>
        <s v="MISCALIBRATED METER NON-WADEABLE/MID-DEPTH DO CALIBRATION LOW (95.6%)-DO AND TEMP NOT INCLUDED"/>
        <s v="FIELD DUPLICATES; BACTERIA LAB DUPLICATE=16.4 NON-WADEABLE/MID-DEPTH"/>
        <s v="BACTERIA LAB DUPLICATE=35 WADEABLE/MID-DEPTH"/>
        <s v="E. COLI LAB DUPLICATE=157 NON-WADEABLE/MID-DEPTH"/>
        <s v="E. COLI LAB DUPLICATE=9.0 WADEABLE/MID-DEPTH"/>
        <s v="VERY LOW WATER LEVEL WADEABLE/MID-DEPTH"/>
        <m/>
        <s v="2009 VRMP PILOT YEAR DATA, WADEABLE/MID-DEPTH, WADEABLE/MID-DEPTH.  CONCENTRATION IS ACTUALLY &gt;2419.6. VALUE FOR USE IN GEOMETRIC MEAN., WADEABLE/MID-DEPTH;"/>
        <s v="2009 VRMP PILOT YEAR DATA, DISSOLVED OXYGEN NOT SAMPLED THIS DAY.  DID NOT COMPLETE &quot;LAB PARAMETERS TO BE SAMPLED&quot; PORTION OF VRMP FIELD DATA SHEET.  EXTENSION POLE WAS USED FOR BACTERIA SAMPLE. WADEABLE/1.5 FT BELOW SURFACE"/>
        <s v="DID NOT COMPLETE LAB PARAMETERS TO BE SAMPLED PORTION OF DATASHEET. DID NOT COMPLETE SITE WEATHER. NON-WADEABLE/MID-DEPTH"/>
        <s v="WATER TEMPERATURE MEASURED WITH INFARED THERMOMETER. WADEABLE/1.5 FT BELOW SURFACE DO ACIDIFIED IN LAB AT 8:45 AM."/>
        <s v="CULVERT AT NASON BROOK BLOCK WITH BEAVER DAM WADEABLE/MID-DEPTH"/>
        <s v="SWAPPED CONDUCTIVITY PENS-GOT BAD READINGS WADEABLE/MID-DEPTH NO VALUE FOR D.O. IN MG/L"/>
        <s v="WADEABLE/MID-DEPTH SAMPLE LOCATION FROM BANK AND NOT &quot;CENTER OF FLOW&quot;.  SHOULD BE BY WADING OR EXTENSION POLE.  BACTERIA DUPLICATE IS FIELD DUPLICATE."/>
        <s v="0.5&quot; RAIN LAST NIGHT WADEABLE/MID-DEPTH"/>
        <s v="1.25&quot; RAIN ON FRIDAY (6/13/14) WADEABLE/MID-DEPTH"/>
        <s v="METER (PRO20) MALFUNCTIONED WADEABLE/MID-DEPTH"/>
        <s v="E. COLI RESULT NOT RELIABLE (3 LARGE WELLS EMPTY) WADEABLE/MID-DEPTH NO VALUE FOR D.O. IN MG/L."/>
        <s v="FIELD DUPLICATES FOR WHIRLPAK SAMPLES WADEABLE/MID-DEPTH DID NOT RECORD DO &quot;READING/VALUE AFTER CALIBRATION&quot;."/>
        <s v="METER MALFUNCTIONED, NO DO/TEMP DATA WADEABLE/MID-DEPTH"/>
        <s v="CONCENTRATION IS ACTUALLY &gt;2419.6.  VALUE FOR USE IN GEOMETRIC MEAN. , D.O. CALIBRATION APPEARED LOW=96.8%, NO VALUE FOR TEMPERATURE"/>
        <s v="HOT AND HUMID WEATHER CONDITIONS; WATER VERY LOW WADEABLE/MID-DEPTH"/>
        <s v="HOT AND HUMID WEATHER CONDITIONS WADEABLE/MID-DEPTH"/>
        <s v="DRY MORNING AND WET AFTERNOON WADEABLE/MID-DEPTH"/>
        <s v="CONCENTRATION IS ACTUALLY &gt;2419.6.  VALUE FOR USE IN GEOMETRIC MEAN. NON-WADEABLE/3 FT BELOW SURFACE DID NOT RECORD &quot;TIME OF CALIBRATION&quot;., NON-WADEABLE/3 FT BELOW SURFACE DID NOT RECORD &quot;TIME OF CALIBRATION&quot;."/>
        <s v="WADEABLE/MID-DEPTH NO VALUE FOR D.O. IN MG/L.  SAMPLE LOCATION FROM BANK AND NOT &quot;CENTER OF FLOW&quot;-SHOULD BE BY WADING, EXTENSION POLE OR OTHER METHOD."/>
        <s v="WADEABLE/MID-DEPTH D.O. % SATURATION WAS RECORDED ON FIELDSHEET AS 21.3.  ASSUME THIS TO BE INCORRECT AND USED CALCULATED."/>
        <s v="COVERED BRIDGE NON-WADEABLE/3 FT BELOW SURFACE NO D.O. READING IN MG/L"/>
        <s v="DUNDEE PARK NON-WADEABLE/3 FT BELOW SURFACE"/>
        <s v="WADEABLE/1.5 FT BELOW SURFACE IDEXX ANALYSES- 1 LARGE WELL EMPTY."/>
        <s v="N. GORHAM XING WADEABLE/MID-DEPTH"/>
        <s v="NO E. COLI DATA, SAMPLE LABELS CONFUSED IN FIELD WADEABLE/MID-DEPTH"/>
        <s v="LANCE GURNEY TRANSPORTED SAMPLES TO LAB FOR ABE WADEABLE/MID-DEPTH"/>
        <s v="NO E. COLI DATA, SAMPLE LABELS CONFUSED IN FIELD NON-WADEABLE/MID-DEPTH"/>
        <s v="FOAM AT BL010 IN MINOR RIFFLE DOWNSTREAM FROM SAMPLE LOCATION WADEABLE/MID-DEPTH"/>
        <s v="VERY LOW &amp; SLOW MOVING, ALGAE ON SAMPLE BAG WADEABLE/MID-DEPTH"/>
        <s v="WADEABLE/1.5 FT BELOW SURFACE SAMPLE FROM BANK AND NOT &quot;CENTER OF FLOW&quot;.  SHOULD BE BY WADING OR WITH EXTENSION FLOW."/>
        <s v="WADEABLE/MID-DEPTH BACTERIA DUPLICATE IS FIELD DUPLICATE."/>
        <s v="GROUND FOG WADEABLE/MID-DEPTH"/>
        <s v="WADEABLE/MID-DEPTH SAMPLE LOCATION FROM BANK AND NOT &quot;CENTER OF FLOW.  SHOULD BE BY WADING OR WITH EXTENSION POLE.   &#10;"/>
        <s v="WADEABLE/MID-DEPTH SAMPLE LOCATION FROM BANK AND NOT &quot;CENTER OF FLOW&quot;.  SHOULD BE BY WADING OR EXTENSION POLE."/>
        <s v="WADEABLE/MID-DEPTH DID NOT RECORD D.O. &quot;READING/VALUE AFTER CALIBRATION&quot;"/>
        <s v="WADEABLE/MID-DEPTH NO VALUE FOR D.O IN MG/L (INCORRECTLY RECORDED)."/>
        <s v="WADEABLE/MID-DEPTH NO VALUE FOR D.O. IN MG/L. (INCORRECTLY RECORDED)"/>
        <s v="NON-WADEABLE/MID-DEPTH D.O. METER-DID NOT ALLOW METER TO WARM UP FOR AT LEAST 20 MINUTES."/>
        <s v="SEDIMENT IN BACTERIA WATER SAMPLE WADEABLE/MID-DEPTH D.O. READING APPEARED LOW (VALUE WAS 95.1%)"/>
        <s v="NON-WADEABLE/MID-DEPTH D.O. METER- DID NOT ALLOW TO WARM UP FOR AT LEAST 20 MINUTES. NO VALUE FOR D.O. IN MG/L."/>
        <s v="&quot;LAB PARAMETERS TO BE SAMPLED&quot; PORTION OF VRMP FIELD DATA SHEET WAS ONLY PARTIALLY COMPLETED.  UNDER &quot;APPROACH&quot;, &quot;REACH&quot; WAS PICKED BUT THERE IS NO OPTION FOR THAT IN THE PRE-EDD.  SAMPLE LOCATION/APPROACH IS BELIEVED TO BE FROM STREAMBANK. WADEABLE/1.5 F"/>
        <s v="2009 VRMP PILOT YEAR DATA, DID NOT RECORD DO CALIBRATION &quot;BEFORE&quot; &amp; &quot;AFTER&quot; READINGS.  &quot;LAB PARAMETERS TO BE SAMPLED&quot; PORTION OF VRMP FIELD DATA SHEET WAS ONLY PARTIALLY COMPLETED.  ALSO, THERE IS NO VERTICAL SAMPLING DEPTH WRITTEN DOWN.  UNDER APPROACH, "/>
        <s v="2009 VRMP PILOT YEAR DATA, DID NOT COMPLETE &quot;LAB PARAMETERS TO BE SAMPLED&quot; PORTION OF VRMP FIELD DATA SHEET.  UNDER APPROACH, &quot;REACH&quot; WAS PICKED BUT THERE IS NO OPTION FOR THAT IN THE PRE-EDD.  SAMPLE LOCATION/APPROACH IS BELIEVED TO BE FROM STREAMBANK.  "/>
        <s v="2009 VRMP PILOT YEAR DATA, DID NOT COMPLETE &quot;LAB PARAMETERS TO BE SAMPLED&quot; PORTION OF VRMP FIELD DATA SHEET.  DID DO CALIBRATION IN PPM (NOT PERCENT SATURATION). WADEABLE/MID-DEPTH"/>
        <s v="2009 VRMP PILOT YEAR DATA, UNDER APPROACH, &quot;REACH&quot; WAS PICKED BUT THERE IS NO OPTION FOR THAT IN THE PRE-EDD.  SAMPLE LOCATION/APPROACH IS BELIEVED TO BE FROM STREAMBANK.  WADEABLE/1.5 FT BELOW SURFACE"/>
        <s v="WADEABLE/1.5 FT BELOW SURFACE DO ACIDIFIED IN LAB AT 9:20 AM. BACTERIA COLLECTED IN ZIPLOC BAG."/>
        <s v="SITE PI020 WAS HAVING MAJOR CONSTRUCTION WORK BEING DONE - BANKS WERE STRIPPED AND RELEVELLED, AND ONE OF THE TWO LARGE CULVERTS WAS BLOCKED AT BOTH ENDS. THIS MAY HAVE HAD AN EFFECT ON THE WATER (JUST DOWNSTREAM OF SITE) WADEABLE/MID-DEPTH"/>
        <s v="WADEABLE/MID-DEPTH IDEXX BACTERIA ANALYSES- 1 LARGE EMPTY WELL."/>
        <s v="NON-WADEABLE/MID-DEPTH SAMPLE LOCATION FROM BANK AND NOT &quot;CENTER OF FLOW&quot;- SHOULD BE BY WADING, EXTENSION POLE OR OTHER METHOD."/>
        <s v="WADEABLE/MID-DEPTH BACTERIA LAB DUPLICATE = 218.7"/>
        <s v="WADEABLE/MID-DEPTH BACTERIA LAB DUPLICATE = 193.5.  IDEXX BACTERIA ANALYSES- 1 LARGE WELL EMPTY."/>
        <s v="WADEABLE/MID-DEPTH D.O. METER- DID NOT ALLOW IT TO WARM UP FOR 20 MINUTES."/>
        <s v="WADEABLE/MID-DEPTH SPECIFIC CONDUCTANCE READING NOT ENTERED-DATASHEET DIFFICULT TO READ."/>
        <s v="48 HOURS AGO HEAVY RAIN WADEABLE/MID-DEPTH D.O METER-TIME OF CALIBRATION WAS NOT RECORDED.  NOT SURE IF METER ALLOWED TO WARM UP FOR AT LEAST 20 MINUTES."/>
        <s v="CONCENTRATION IS ACTUALLY &gt;2419.6.  VALUE FOR USE IN GEOMETRIC MEAN. WADEABLE/MID-DEPTH D.O. METER-DID NOT ALLOW IT TO WARM UP AT LEAST 20 MINUTES., WADEABLE/MID-DEPTH D.O. METER-DID NOT ALLOW IT TO WARM UP AT LEAST 20 MINUTES."/>
        <s v="E. COLI LAB DUPLICATE=29.2 NON-WADEABLE/MID-DEPTH NO VALUE FOR D.O. IN MG/L."/>
        <s v="E.COLI LAB DUPLICATE=410.6 NON-WADEABLE/MID-DEPTH"/>
        <s v="NON-WADEABLE/MID-DEPTH SAMPLE LOCATION FROM BANK AND NOT &quot;CENTER OF FLOW&quot;.  SHOULD BE BY WADING OR EXTENSION POLE."/>
        <s v="GROUND FOG WADEABLE/MID-DEPTH SAMPLE LOCATION FROM BANK AND NOT &quot;CENTER OF FLOW&quot;.  SHOULD BE BY WADING OR EXTENSION POLE."/>
        <s v="WADEABLE/MID-DEPTH SAMPLE LOCATION FROM BANK AND NOT &quot;CENTER OF FLOW&quot;.  SHOULD BY WADING OR EXTENSION POLE."/>
        <s v="WADEABLE/1.5 FT BELOW SURFACE SAMPLE LOCATION FROM BANK AND NOT &quot;CENTER OF FLOW.  SHOULD BE BY WADING OR WITH EXTENSION POLE."/>
        <s v="WADEABLE/MID-DEPTH SAMPLE LOCATION FROM BANK AND NOT 'CENTER OF FLOW&quot;.  SHOULD BE WADING."/>
        <s v="NON-WADEABLE/MID-DEPTH SAMPLE LOCATION FROM BANK AND NOT &quot;CENTER OF FLOW.  SHOULD BE BY WADING."/>
        <s v="NON-WADEABLE/MID-DEPTH SAMPLE LOCATION FROM BANK AND NOT &quot;CENTER OF FLOW&quot;.  SHOULD BE BY WADING."/>
        <s v="CONCENTRATION IS ACTUALLY &gt;2419.6.  VALUE FOR USE IN GEOMETRIC MEAN., WADEABLE/1.5 FT BELOW SURFACE"/>
        <s v="WADEABLE/MID-DEPTH ZERO D.O. CHECK=0.06 MG/L"/>
        <s v="0.5 &quot; RAIN LAST NIGHT WADEABLE/MID-DEPTH"/>
        <s v="0.5&quot; RAIN LAST NIGHT WADEABLE/MID-DEPTH, CONCENTRATION IS ACTUALLY &gt;2419.6.  VALUE FOR USE IN GEOMETRIC MEAN."/>
        <s v="1.25&quot; RAIN ON FRIDAY (6/13/14) NON-WADEABLE/MID-DEPTH, CONCENTRATION IS ACTUALLY &gt;2419.6.  VALUE FOR USE IN GEOMETRIC MEAN."/>
        <s v="TREE CUTTING-LOSS OF CANOPY WADEABLE/MID-DEPTH ZERO DO CHECK=0.64 MG/L"/>
        <s v="1.25&quot; RAIN ON FRIDAY (6/13/14) WADEABLE/MID-DEPTH, CONCENTRATION IS ACTUALLY &gt;2419.6.  VALUE FOR USE IN GEOMETRIC MEAN."/>
        <s v="WADEABLE/MID-DEPTH ZERO DO CHECK=0.64 MG/L"/>
        <s v="FEW GEESE AT DUNDEE PARK WADEABLE/1.5 FT BELOW SURFACE"/>
        <s v="SMALL BLOBS OF ALGAE IN WATER COLUMN AT SITE WADEABLE/1.5 FT BELOW SURFACE"/>
        <s v="ALGAE FROM PAST SAMPLING DATE IS MUCH LESS (HEAVY RAIN LAST WEEK). WADEABLE/1.5 FT BELOW SURFACE"/>
        <s v="FIELD DUPLICATES; BACTERIA LAB DUPLIATE=178.9 WADEABLE/1.5 FT BELOW SURFACE D.O. METER-DID NOT RECORD TIME OF CALIBRATION.  OK-METER TURNED ON AT 5:30 AM."/>
        <s v="BACTERIA LAB DUPLICATE=131.3 WADEABLE/1.5 FT BELOW SURFACE BACTERIA DUPLICATE IS LAB DUPLICATE."/>
        <s v="DID NOT RECORD VERTICAL DEPTH."/>
        <s v="CHANGED SITE DOWNSTREAM OF BRIDGE WADEABLE/1.5 FT BELOW SURFACE"/>
        <s v="FIELD DUPLICATES; FISH OBSERVED WADEABLE/MID-DEPTH"/>
        <s v="NON-WADEABLE/3 FT BELOW SURFACE D.O CALIBRATION READING APPEARED LOW (96.8%)"/>
        <s v="NO WHIRLPAKS WADEABLE/MID-DEPTH"/>
        <s v="BRIDGE CONSTRUCTION AT SITE CW010 NON-WADEABLE/3 FT BELOW SURFACE D.O. CALIBRATION READING APPEARED LOW (96.8%)"/>
        <s v="CHANGED SITE DOWNSTREAM OF BRIDGE, 4 DUCKS SPOTTED WADEABLE/1.5 FT BELOW SURFACE"/>
        <s v="STILLL LOTS OF CONSTRUCTION AT OTTER BROOK SITE. WADEABLE/MID-DEPTH NO VALUE FOR D.O. IN MG/L."/>
        <s v="FIELD DUPLICATES FOR WHIRLPAK SAMPLES. CONSTRUCTION STILL AT OTTER BROOK SITE. WADEABLE/MID-DEPTH DID NOT RECORD DO &quot;READING/VALUE AFTER CALIBRATION&quot;."/>
        <s v="METER MALFUNCTIONED, DO DATA MAY NOT BE ACCURATE WADEABLE/MID-DEPTH"/>
        <s v="FIELD DUPLICATES WADEABLE/1.5 FT BELOW SURFACE D.O. METER-DID NOT RECORD TIME OF CALIBRATION.  OK-METER TURNED ON AT 5:30 AM."/>
        <s v="METER (PRO20) MALFUNTIONED WADEABLE/MID-DEPTH"/>
        <s v="MAJOR DOWNPOUR TWO DAYS AGO IN AFTERNOON. WADEABLE/MID-DEPTH"/>
        <s v="FIELD DUPLICATES WADEABLE/1.5 FT BELOW SURFACE"/>
        <s v="HEAVY RAIN YESTERDAY WADEABLE/1.5 FT BELOW SURFACE"/>
        <s v="MAJOR DOWNPOUR TWO DAYS AGO IN AFTERNOON. WADEABLE/1.5 FT BELOW SURFACE"/>
        <s v="2009 VRMP PILOT YEAR DATA, DID NOT RECORD DO CALIBRATION &quot;BEFORE&quot; &amp; &quot;AFTER&quot; READINGS AND THERE WAS NO INDICATION ON THE DATA SHEET THAT HE CALIBRATED THE METER. DID NOT RECORD VERTICAL DEPTH. DID NOT COMPLETE &quot;LAB PARAMETERS TO BE SAMPLED&quot; PORTION OF VRMP"/>
        <s v="2009 VRMP PILOT YEAR DATA, DID NOT RECORD DO CALIBRATION &quot;BEFORE&quot; &amp; &quot;AFTER&quot; READINGS. DID NOT RECORD VERTICAL DEPTH."/>
        <s v="2009 VRMP PILOT YEAR DATA, DID NOT RECORD DO CALIBRATION &quot;BEFORE&quot; &amp; &quot;AFTER&quot; READINGS. DID NOT COMPLETE &quot;LAB PARAMETERS TO BE SAMPLED&quot; PORTION OF VRMP FIELD DATA SHEET. WADEABLE/1.5 FT BELOW SURFACE"/>
        <s v="2009 VRMP PILOT YEAR DATA, DID NOT RECORD DO CALIBRATION &quot;BEFORE&quot; &amp; &quot;AFTER&quot; READINGS. DID NOT COMPLETE &quot;LAB PARAMETERS TO BE SAMPLED&quot; PORTION OF VRMP FIELD DATA SHEET.  WADEABLE/1.5 FT BELOW SURFACE"/>
        <s v="2009 VRMP PILOT YEAR DATA, DID NOT COMPLETE &quot;LAB PARAMETERS TO BE SAMPLED&quot; PORTION OF VRMP FIELD DATA SHEET. DID NOT RECORD DO CALIBRATION &quot;BEFORE&quot; &amp; &quot;AFTER&quot; READINGS. WADEABLE/1.5 FT BELOW SURFACE"/>
        <s v="2009 VRMP PILOT YEAR DATA, DID NOT RECORD DO CALIBRATION &quot;BEFORE&quot; &amp; &quot;AFTER&quot; READINGS AND THERE WAS NO INDICATION ON THE DATA SHEET THAT SHE CALIBRATED THE METER. DID NOT RECORD ANY OF THE OBSERVATIONAL DATA (WATER APPEARANCE, ODOR, ETC.) INFO. WADEABLE/1."/>
        <s v="2009 VRMP PILOT YEAR DATA, DID NOT COMPLETE &quot;LAB PARAMETERS TO BE SAMPLED&quot; PORTION OF VRMP FIELD DATA SHEET.  NO VALUE FOR DO IN MG/L AND PERCENT SAT. WADEABLE/1.5 FT BELOW SURFACE"/>
        <s v="18 GEESE AT SITE. WADEABLE/1.5 FT BELOW SURFACE, 2009 VRMP PILOT YEAR DATA"/>
        <s v="2009 VRMP PILOT YEAR DATA, DID NOT COMPLETE &quot;LAB PARAMETERS TO BE SAMPLED&quot; PORTION OF VRMP FIELD DATA SHEET.  DID NOT COMPLETE VERTICAL DEPTH."/>
        <s v="BACTERIA LAB DUPLICATE=14.6 WADEABLE/1.5 FT BELOW SURFACE"/>
        <s v="HEAVY RAIN YESTEDAY WADEABLE/1.5 FT BELOW SURFACE"/>
        <s v="CONCENTRATION IS ACTUALLY &gt;2419.6.  VALUE FOR USE IN GEOMETRIC MEAN. , DUCKS AT SITE. NON-WADEABLE/3 FT BELOW SURFACE"/>
        <s v="CONCENTRATION IS ACTUALLY &gt;2419.6.  VALUE FOR USE IN GEOMETRIC MEAN. , WADEABLE/MID-DEPTH D.O. CALIBRATION VALUE APPEARED LOW=96.8%"/>
        <s v="HOT AND HUMID WEATHER CONDITIONS; WATER VERY LOW  WADEABLE/MID-DEPTH"/>
        <s v="HOT AND HUMID WEATHER CONDITIONS  WADEABLE/MID-DEPTH"/>
        <s v="CONCENTRATION IS ACTUALLY &gt;2419.6.  VALUE FOR USE IN GEOMETRIC MEAN. , WADEABLE/MID-DEPTH D.O CALIBRATION VALUE APPEARED LOW=96.8%"/>
        <s v="HOT AND HUMID WEATHER; WATER VERY LOW WADEABLE/MID-DEPTH"/>
        <s v="HOT AND HUMID WEATHER WADEABLE/MID-DEPTH"/>
        <s v="2009 VRMP PILOT YEAR DATA, D.O. % SATURATION WAS WRITTEN DOWN ON FIELD DATA SHEET AS BEING 27.4 %.  THIS APPEARED TO BE A MISTAKE - ESPECIALLY BECAUSE THE WATER TEMPERATURE WAS EXACTLY THE SAME NUMBER (27.4).  THUS THE 27.4% SATURATION WAS NOT ENTERED INT"/>
        <s v="2009 VRMP PILOT YEAR DATA, DID NOT COMPLETE &quot;LAB PARAMETERS TO BE SAMPLED&quot; PORTION OF VRMP FIELD DATA SHEET.  ALSO, DO METER BATTERIES DIED SO NO MEASUREMENTS. WADEABLE/1.5 FT BELOW SURFACE"/>
        <s v="2009 VRMP PILOT YEAR DATA, D.O. % SATURATION WAS WRITTEN DOWN ON FIELD DATA SHEET AS BEING 27.7 %.  THIS APPEARED TO BE A MISTAKE - ESPECIALLY BECAUSE THE WATER TEMPERATURE WAS EXACTLY THE SAME NUMBER (27.7).  THUS THE 27.7% SATURATION WAS NOT ENTERED INT"/>
        <s v="DO % SATURATION APPEARS HIGH WADEABLE/MID-DEPTH"/>
        <s v="DID NOT COMPLETE LAB PARAMETERS TO BE SAMPLED PORTION OF DATASHEET. DID NOT COMPLETE SITE WEATHER. WADEABLE/MID-DEPTH"/>
        <s v="TIER 1 SITE, SO SHOULD DO DO PROFILE WADEABLE/MID-DEPTH"/>
        <s v="TIER 1 SITE, SO SHOULD DO DO PROFILE NON-WADEABLE/3 FT BELOW SURFACE"/>
        <s v="TIER 1 SITE, SO SHOULD DO DO PROFILE NON-WADEABLE/MID-DEPTH"/>
        <s v="METER BATTERIES WERE LOW, SO NO DO VALUES WERE RECORDED."/>
        <s v="TIME OF CALIBRATION WAS NOT RECORDED BECAUSE BATTERY WAS LOW. NO VALUES WERE RECORDED."/>
        <s v="HOT AND HUMID WEATHER CONDITIONS; WATER VERY LOW; E. COLI LAB DUPLICATE=209.8 WADEABLE/MID-DEPTH"/>
        <s v="E.COLI LAB DUPLICATE=98.7 NON-WADEABLE/MID-DEPTH"/>
        <s v="MAJOR CONSTRUCTION AT BRIDGE NON-WADEABLE/MID-DEPTH"/>
        <s v="DO CALIBRATION WAS HIGH - 111.4% SO DO VALUES NOT ACCEPTED"/>
        <s v="CHANNEL DEPTH 7.8M BUT ONLY DID 2M DEPTH PROFILE NON-WADEABLE/3 FT BELOW SURFACE"/>
        <s v="E. COLI DUPLICATE IS LAB DUPLICATE NON-WADEABLE/MID-DEPTH"/>
        <s v="SAMPLED BY WADING - IN SUBSEQUENT EVENTS SAMPLED FROM BRIDGE TO REACH MID-CHANNEL. WADEABLE/1.5 FT BELOW SURFACE SAMPLED BY WADING - IN SUBSEQUENT EVENTS SAMPLED FROM BRIDGE TO REACH MID-CHANNEL."/>
        <s v="NO DO COLLECTED. WATER TEMPERATURE MEASURED WITH INFARED THERMOMETER. WADEABLE/1.5 FT BELOW SURFACE"/>
        <s v="E. COLI LAB DUPLICATE=344.8 WADEABLE/MID-DEPTH"/>
        <s v="E. COLI LAB DUP=325.5 WADEABLE/MID-DEPTH"/>
        <s v="E.COLI LAB DUP=261.3 NON-WADEABLE/MID-DEPTH"/>
        <s v="E. COLI LAB DUP=248.9 WADEABLE/MID-DEPTH"/>
        <s v="NON-WADEABLE/MID-DEPTH PROFILE DEPTHS QUESTIONABLE DUE TO STRONG CURRENT, PROBE DIDN'T SINK TO PROPER DEPTHS."/>
        <s v="NO STRATIFICATION. BOTTOM &lt;3 M. PROBE DIDN'T GET CARRIED MUCH, PROFILE DEPTHS PRETTY ACCURATE. NON-WADEABLE/MID-DEPTH"/>
        <s v="CONCENTRATION IS ACTUALLY &gt;2419.6.  VALUE FOR USE IN GEOMETRIC MEAN. SLIGHT ODOR NON-WADEABLE/MID-DEPTH, SLIGHT ODOR NON-WADEABLE/MID-DEPTH"/>
        <s v="SLIGHT ODOR NON-WADEABLE/MID-DEPTH"/>
        <s v="FAIRLY LOW FLOW, SLOW CURRENT"/>
        <s v="PROBE CARRIED BY CURRENT QUITE A BIT SO PROFILE DEPTHS NOT VERY ACCURATE, THOUGH MEASUREMENTS WERE MADE TO BOTTOM (WHICH WAS LIKELY &lt;3M). NON-WADEABLE/MID-DEPTH"/>
        <s v="CONCENTRATION IS ACTUALLY &gt;2419.6.  VALUE FOR USE IN GEOMETRIC MEAN. SLIGHT ODOR, SLIGHT ODOR"/>
        <s v="SLIGHT ODOR"/>
        <s v="NON-WADEABLE/3 FT BELOW SURFACE IDEXX BACTERIA ANALYSES- 1 LARGE WELL EMPTY FOR DUPLICATE."/>
        <s v="NON-WADEABLE/3 FT BELOW SURFACE BACTERIA LAB DUPLICATE = 21.8"/>
        <s v="SWAPPED CONDUCTIVITY PEN-GOT BAD READINGS WADEABLE/MID-DEPTH NO VALUE FOR D.O. IN MG/L.  IDEXX BACTERIA- 1 LARGE WELL EMPTY."/>
        <s v="WADEABLE/MID-DEPTH SAMPLING LOCATION NOT RECORDED. NO VALUE FOR D.O. IN MG/L.  IDEXX BACTERIA ANALYSES- 1 LARGE EMPTY WELL."/>
        <s v="WADEABLE/MID-DEPTH SAMPLING LOCATION NOT RECORDED-OK NON-APPROVED SITE."/>
        <s v="E. COLI LAB DUP=770.1 NON-WADEABLE/MID-DEPTH"/>
        <s v="E.COLI LAB DUPLICATE=56.5 WADEABLE/MID-DEPTH D.O. CALIBRATION VALUE APPEARED LOW (&lt;97%)"/>
        <s v="WADEABLE/MID-DEPTH D.O. METER-DID NOT ALLOW METER TO WARM UP FOR AT LEAST 20 MINUTES."/>
        <s v="WADEABLE/MID-DEPTH D.O. READING APPEARED LOW (VALUE WAS 95.1%)"/>
        <s v="E.COLI LAB DUP=16.1 WADEABLE/MID-DEPTH NO VALUE FOR D.O. IN MG/L."/>
        <s v="WADEABLE/1.5 FT BELOW SURFACE DID NOT RECORD D.O. &quot;READING/VALUE AFTER CALIBRATION"/>
        <s v="NON-WADEABLE/MID-DEPTH DID NOT RECORD DO &quot;READING/VALUE AFTER CALIBRATION&quot;"/>
        <s v="E.COLI LAB DUPLICATE=123.3 WADEABLE/1.5 FT BELOW SURFACE DID NOT RECORD D.O. &quot;READING/VALUE AFTER CALIBRATION&quot;"/>
        <s v="WADEABLE/1.5 FT BELOW SURFACE NO VALUE FOR WATER TEMPERATUTE"/>
        <s v="MAIN STEM FLOW/DISCHARGE VOLUME VERY HIGH (MAY BE DUE TO LAKE RELEASE).  RIVER CURRENT VERY STRONG-DIFFICULT TO GET PROFILE. NON-WADEABLE/3 FT BELOW SURFACE"/>
        <s v="WADEABLE/MID-DEPTH D.O. CALIBRATION VALUE APPEARED LOW (96.5%)"/>
        <s v="METER TURNED ITSELF OFF BETWEEN SITES-HAD TO RE-CALIBRATE. E.COLI FIELD DUPLICATE HAD SEDIMENT IN SAMPLE.  NON-WADEABLE/MID-DEPTH D.O. METER-DID NOT ALLOW IT TO WARM UP FOR AT LEAST 20 MINUTES.  OK-AS NEWER METER?"/>
        <s v="E. COLI LAB DUPLICATE=47.1 NON-WADEABLE/MID-DEPTH"/>
        <s v="E. COLI LAB DUPLICATE=365.4 NON-WADEABLE/MID-DEPTH"/>
        <s v="NOT SURE IF WATER IS HIGH OR JUST LOTS MORE VEGETATION GROWN IN. NON-WADEABLE/MID-DEPTH"/>
        <s v="E.COLI LAB DUPLICATE=186 WADEABLE/MID-DEPTH"/>
        <s v="DEBRIS IN BACTERIA SAMPLE WADEABLE/MID-DEPTH D.O. METER- DID NOT ALLOW METER TO WARM UP FOR AT LEAST 20 MINUTES"/>
        <s v="SEDIMENT IN BACTERIA WATER SAMPLE NON-WADEABLE/MID-DEPTH D.O. READING APPEARED LOW (VALUE WAS 95.1%)"/>
        <s v="E.COLI LAB DUP=70.3 WADEABLE/1.5 FT BELOW SURFACE NO VALUE FOR D.O. IN MG/L."/>
        <s v="WADEABLE/1.5 FT BELOW SURFACE NO VALUE FOR D.O. IN MG/L. TIME SAMPLED WAS NOT WRITTEN DOWN, SO ESTIMATE WAS DERIVED BY LOOKING AT PREVIOUS SAMPLE SITE TIME."/>
        <s v="CONCENTRATION IS ACTUALLY &gt;2419.6.  VALUE FOR USE IN GEOMETRIC MEAN. , NON-WADEABLE/MID-DEPTH"/>
        <s v="WADEABLE/MID-DEPTH NO VALUE FOR D.O. IN MG/L. TIME SAMPLED WAS NOT WRITTEN DOWN, SO ESTIMATE WAS DERIVED BY LOOKING AT PREVIOUS SAMPLE SITE TIME."/>
        <s v="WADEABLE/1.5 FT BELOW SURFACE SAMPLE LOCATION FROM BANK.  PREVIOUSLY SAMPLED FROM BRIDGE."/>
        <s v="NON-WADEABLE/MID-DEPTH SAMPLE LOCATION FROM BANK.  PREVIOUSLY SAMPLED FROM BRIDGE."/>
        <s v="NON-WADEABLE/MID-DEPTH D.O. METER-DID NOT RECORD TIME OF CALIBRATION.  CALIBRATION VALUE OK.  SAMPLE LOCATION FROM BANK-PREVIOUSLY SAMPLED FROM BRIDGE."/>
        <s v="NON-WADEABLE/MID-DEPTH SAMPLE LOCATION FROM BANK. PREVIOUSLY SAMPLED FROM BRIDGE."/>
        <s v="NON-WADEABLE/MID-DEPTH D.O.METER-DID NOT RECORD TIME OF CALIBRATION.  CALIBRATION VALUE OK."/>
        <s v="SMALL PASSEL OF DUCKS AT SITE NON-WADEABLE/MID-DEPTH"/>
        <s v="E.COLI LAB DUPLICATE=146.7 WADEABLE/MID-DEPTH"/>
        <s v="DOZEN GEESE; BACTERIA LAB DUPLICATE=16 NON-WADEABLE/3 FT BELOW SURFACE BACTERIA DUPLICATE IS LAB DUPLICATE."/>
        <s v="WADEABLE/1.5 FT BELOW SURFACE TIME SAMPLED WAS NOT WRITTEN DOWN-ESTIMATED BASED ON OTHER SAMPLE SITE TIMES."/>
        <s v="E.COLI LAB DUP=153.9 WADEABLE/MID-DEPTH"/>
        <s v="E.COLI LAB DUP=365.4 WADEABLE/1.5 FT BELOW SURFACE"/>
        <s v="BACTERIA WATER SAMPLE HAD DEBRIS IN SAMPLE WADEABLE/1.5 FT BELOW SURFACE"/>
        <s v="WADEABLE/MID-DEPTH D.O. CALIBRATION VALUE APPEARED LOW (&lt;97%)."/>
        <s v="E.COLI LAB DUPLICATE=461.1 WADEABLE/MID-DEPTH NO VALUE FOR D.O IN MG/L."/>
        <s v="CONCENTRATION IS ACTUALLY &gt;2419.6.  VALUE FOR USE IN GEOMETRIC MEAN. , WADEABLE/MID-DEPTH"/>
        <s v="E.COLI LAB DUP=435.2 NON-WADEABLE/MID-DEPTH D.O. METER- DID NOT ALLOW TO WARM UP FOR AT LEAST 20 MINUTES. NO VALUE FOR D.O. IN MG/L."/>
        <s v="BACTERIA LAB DUPLICATE=101.7 WADEABLE/1.5 FT BELOW SURFACE BACTERIA DUPLICATE IS LAB DUPLICATE."/>
        <s v="E. COLI LAB DUPLICATE=128.1 WADEABLE/1.5 FT BELOW SURFACE"/>
        <s v="E. COLI LAB DUPLICATE=686.7 NON-WADEABLE/MID-DEPTH DID NOT RECORD DO &quot;READING/VALUE AFTER CALIBRATION SO DATA NOT INCLUDED."/>
        <s v="E. COLI LAB DUPLICATE=54.7 WADEABLE/1.5 FT BELOW SURFACE"/>
        <s v="NON-WADEABLE/MID-DEPTH DID NOT RECORD DO &quot;READING/VALUE AFTER CALIBRATION&quot; SO DATA NOT INCLUDED."/>
        <s v="WADEABLE/1.5 FT BELOW SURFACE NO VALUE FOR D.O. IN MG/L (DID NOT SEEM CORRECT-NOT DECIMAL POINT)"/>
        <s v="E. COLI LAB DUPLICATE=7.4 WADEABLE/1.5 FT BELOW SURFACE"/>
        <s v="WADEABLE/1.5 FT BELOW SURFACE NO VALUE FOR D.O. IN MG/L (DID NOT SEEM CORRECT-NO DECIMAL POINT)"/>
        <s v="DOGS AT THE BEACH SITE. WADEABLE/MID-DEPTH"/>
        <s v="WADEABLE/MID-DEPTH D.O. METER-DID NOT RECORD &quot;TIME OF CALIBRATION&quot;-NOT SURE IF ALLOWED METER TO WARM UP FOR AT LEAST 20 MINUTES."/>
        <s v="E. COLI LAB DUPLICATE=11 MPN NON-WADEABLE/MID-DEPTH"/>
        <s v="E. COLI LAB DUPLICATE=20.1 WADEABLE/MID-DEPTH"/>
        <s v="E.COLI LAB DUPLICATE=20.3 WADEABLE/MID-DEPTH"/>
        <s v="METER TURNED ITSELF OFF BETWEEN SITES-HAD TO RE-CALIBRATE.  WADEABLE/1.5 FT BELOW SURFACE D.O. METER-DID NOT ALLOW IT TO WARM UP FOR AT LEAST 20 MINUTES.  OK-AS NEWER METER?"/>
        <s v="DOES NOT LOOK LIKE THEY ARE RUNNING WATER-NORMAL TO LOW LEVELS. WADEABLE/1.5 FT BELOW SURFACE"/>
        <s v="NON-WADEABLE/MID-DEPTH D.O. METER- DID NOT ALLOW METER TO WARM UP FOR AT LEAST 20 MINUTES"/>
        <s v="BETWEEN BASEFLOW AND STORMFLOW WADEABLE/MID-DEPTH"/>
        <s v="E.COLI LAB DUP=6.3 NON-WADEABLE/MID-DEPTH D.O. METER-DID NOT ALLOW METER TO WARM UP FOR AT LEAST 20 MINUTES."/>
        <s v="E.COLI LAB DUP=12 WADEABLE/MID-DEPTH D.O. READING APPEARED LOW (VALUE WAS 95.1%)"/>
        <s v="E.COLI LAB DUP=7.4 WADEABLE/MID-DEPTH NO VALUE FOR D.O. IN MG/L."/>
        <s v="E.COLI LAB DUP=87.8 WADEABLE/1.5 FT BELOW SURFACE"/>
        <s v="E. COLI LAB DUPLICATE=39.3"/>
        <s v="E.COLI LAB DUP=54.6 NON-WADEABLE/MID-DEPTH"/>
        <s v="NON-WADEABLE/3 FT BELOW SURFACE DID NOT RECORD DO &quot;READING/VALUE AFTER CALIBRATION&quot;"/>
        <s v="NON-WADEABLE/3 FT BELOW SURFACE DID NOT RECORD D.O. &quot;READING/VALUE AFTER CALIBRATION&quot;"/>
        <s v="2009 VRMP PILOT YEAR DATA, DID  DO CALIBRATION IN PPM (NOT PERCENT SATURATION).  DID NOT COMPLETE &quot;LAB PARAMETERS TO BE SAMPLED&quot; PORTION OF VRMP FIELD DATA SHEET.  WADEABLE/MID-DEPTH"/>
        <s v="WADEABLE/MID-DEPTH SAMPLE LOCATION FROM BANK AND NOT &quot;CENTER OF FLOW.  SHOULD BE BY WADING OR EXTENSION POLE."/>
        <s v="WADEABLE/MID-DEPTH SAMPLE LOCATION FROM AND NOT &quot;CENTER OF FLOW.  SHOULD BE BY WADING OR WITH EXTENSION POLE."/>
        <s v="WADEABLE/MID-DEPTH D.O. METER-DID NOT RECORD TIME OF CALIBRATION. CALIBRATION VALUE OK."/>
        <s v="HEAVY RAIN THURSDAY 5/28/15 WADEABLE/MID-DEPTH"/>
        <s v="NO BACTERIA SAMPLE WADEABLE/MID-DEPTH"/>
        <s v="E. COLI LAB DUPLICATE=2419.17 WADEABLE/MID-DEPTH"/>
        <s v="BACTERIA WATER SAMPLE SLIGHTLY DIRTY-POURED OFF. WADEABLE/MID-DEPTH"/>
        <s v="BACTERIA WATER SAMPLE HAD DEBRIS IN SAMPLE WADEABLE/MID-DEPTH"/>
      </sharedItems>
    </cacheField>
    <cacheField name="DO by Town (% met standard)" formula="100-(COUNTIF(DissolvedOxygen,&quot;&lt;7&quot;)/COUNT(DissolvedOxygen))*100" databaseField="0"/>
    <cacheField name="Bac by Town (% met standard)" formula="100-(COUNTIF(Ecoli,&quot;&gt;236&quot;)/COUNT(Ecoli))*100"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V2207" sheet="Raw Data"/>
  </cacheSource>
  <cacheFields>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containsBlank="1">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m/>
      </sharedItems>
    </cacheField>
    <cacheField name="Year" numFmtId="164">
      <sharedItems>
        <s v="2009"/>
        <s v="2010"/>
        <s v="2011"/>
        <s v="2012"/>
        <s v="2013"/>
        <s v="2014"/>
        <s v="2015"/>
        <s v="2016"/>
        <s v="2017"/>
        <s v="2018"/>
        <s v="2019"/>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numFmtId="0">
      <sharedItems containsString="0" containsBlank="1">
        <m/>
      </sharedItems>
    </cacheField>
    <cacheField name="Calculated Field 1" formula="100-(COUNTIF(Ecoli,&quot;&gt;236&quot;)/COUNT(Ecoli))*100" databaseField="0"/>
    <cacheField name="Calculated Field 2" formula="100-(COUNTIF(DissolvedOxygen,&quot;&lt;7&quot;)/COUNT(DissolvedOxygen))*100" databaseField="0"/>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O2594" sheet="Raw Data"/>
  </cacheSource>
  <cacheFields>
    <cacheField name="Organization Site Code" numFmtId="0">
      <sharedItems containsBlank="1">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 v="PL045"/>
        <m/>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containsBlank="1">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m/>
      </sharedItems>
    </cacheField>
    <cacheField name="Year" numFmtId="164">
      <sharedItems containsBlank="1">
        <s v="2009"/>
        <s v="2010"/>
        <s v="2011"/>
        <s v="2012"/>
        <s v="2013"/>
        <s v="2014"/>
        <s v="2015"/>
        <s v="2016"/>
        <s v="2017"/>
        <s v="2018"/>
        <s v="2019"/>
        <s v=""/>
        <m/>
      </sharedItems>
    </cacheField>
    <cacheField name="Date" numFmtId="14">
      <sharedItems containsDate="1" containsString="0" containsBlank="1">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d v="2019-06-01T00:00:00Z"/>
        <d v="2019-06-15T00:00:00Z"/>
        <d v="2019-06-29T00:00:00Z"/>
        <d v="2019-07-13T00:00:00Z"/>
        <d v="2019-07-27T00:00:00Z"/>
        <d v="2019-08-10T00:00:00Z"/>
        <d v="2019-08-24T00:00:00Z"/>
        <d v="2019-09-07T00:00:00Z"/>
        <d v="2019-09-21T00:00:00Z"/>
        <m/>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n v="12.0"/>
        <n v="11.71"/>
        <n v="12.06"/>
        <n v="12.16"/>
        <n v="11.14"/>
        <n v="11.8"/>
        <n v="12.22"/>
        <n v="12.62"/>
        <n v="10.52"/>
        <n v="11.08"/>
        <n v="10.61"/>
        <n v="10.79"/>
        <n v="12.02"/>
        <n v="10.87"/>
        <n v="12.15"/>
        <n v="3.7"/>
        <n v="10.92"/>
        <n v="11.2"/>
        <n v="10.17"/>
        <n v="3.58"/>
        <n v="11.5"/>
        <n v="10.56"/>
        <n v="10.14"/>
        <n v="11.3"/>
        <n v="18.3"/>
        <n v="10.91"/>
        <n v="2.02"/>
        <n v="11.28"/>
        <n v="10.22"/>
        <n v="10.07"/>
        <n v="10.94"/>
        <n v="10.36"/>
        <n v="9.79"/>
        <n v="4.08"/>
        <n v="9.84"/>
        <n v="10.74"/>
        <n v="9.27"/>
        <n v="5.81"/>
        <n v="3.24"/>
        <n v="3.64"/>
        <n v="5.72"/>
        <n v="4.96"/>
        <n v="5.84"/>
        <n v="5.01"/>
        <n v="6.48"/>
        <n v="6.66"/>
        <n v="4.84"/>
        <n v="5.28"/>
        <n v="5.02"/>
        <n v="6.27"/>
        <n v="5.31"/>
        <n v="5.03"/>
        <n v="6.38"/>
        <n v="6.41"/>
        <n v="6.12"/>
        <n v="5.42"/>
        <n v="9.78"/>
        <n v="12.2"/>
        <n v="9.34"/>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n v="106.7"/>
        <n v="104.4"/>
        <n v="108.1"/>
        <n v="103.4"/>
        <n v="33.6"/>
        <n v="33.9"/>
        <n v="101.7"/>
        <n v="18.8"/>
        <n v="100.97"/>
        <n v="37.8"/>
        <n v="64.7"/>
        <n v="33.2"/>
        <n v="38.2"/>
        <n v="49.7"/>
        <n v="64.4"/>
        <n v="52.0"/>
        <n v="55.4"/>
        <n v="48.4"/>
        <n v="93.9"/>
        <n v="110.0"/>
        <n v="60.7"/>
        <n v="68.0"/>
        <n v="55.9"/>
        <n v="47.7"/>
        <n v="77.9"/>
        <n v="64.8"/>
        <n v="61.2"/>
        <n v="61.6"/>
        <n v="71.3"/>
        <n v="61.3"/>
        <n v="105.5"/>
        <n v="50.9"/>
      </sharedItems>
    </cacheField>
    <cacheField name="DO Average % Met By Year" formula="100-(COUNTIF(DissolvedOxygen,&quot;&lt;7&quot;)/COUNT(DissolvedOxygen))*100" databaseField="0"/>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V2594" sheet="Raw Data"/>
  </cacheSource>
  <cacheFields>
    <cacheField name="Organization Site Code" numFmtId="0">
      <sharedItems containsBlank="1">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 v="PL045"/>
        <m/>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containsBlank="1">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m/>
      </sharedItems>
    </cacheField>
    <cacheField name="Year" numFmtId="164">
      <sharedItems containsBlank="1">
        <s v="2009"/>
        <s v="2010"/>
        <s v="2011"/>
        <s v="2012"/>
        <s v="2013"/>
        <s v="2014"/>
        <s v="2015"/>
        <s v="2016"/>
        <s v="2017"/>
        <s v="2018"/>
        <s v="2019"/>
        <s v=""/>
        <m/>
      </sharedItems>
    </cacheField>
    <cacheField name="Date" numFmtId="14">
      <sharedItems containsDate="1" containsString="0" containsBlank="1">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d v="2019-06-01T00:00:00Z"/>
        <d v="2019-06-15T00:00:00Z"/>
        <d v="2019-06-29T00:00:00Z"/>
        <d v="2019-07-13T00:00:00Z"/>
        <d v="2019-07-27T00:00:00Z"/>
        <d v="2019-08-10T00:00:00Z"/>
        <d v="2019-08-24T00:00:00Z"/>
        <d v="2019-09-07T00:00:00Z"/>
        <d v="2019-09-21T00:00:00Z"/>
        <m/>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n v="12.0"/>
        <n v="11.71"/>
        <n v="12.06"/>
        <n v="12.16"/>
        <n v="11.14"/>
        <n v="11.8"/>
        <n v="12.22"/>
        <n v="12.62"/>
        <n v="10.52"/>
        <n v="11.08"/>
        <n v="10.61"/>
        <n v="10.79"/>
        <n v="12.02"/>
        <n v="10.87"/>
        <n v="12.15"/>
        <n v="3.7"/>
        <n v="10.92"/>
        <n v="11.2"/>
        <n v="10.17"/>
        <n v="3.58"/>
        <n v="11.5"/>
        <n v="10.56"/>
        <n v="10.14"/>
        <n v="11.3"/>
        <n v="18.3"/>
        <n v="10.91"/>
        <n v="2.02"/>
        <n v="11.28"/>
        <n v="10.22"/>
        <n v="10.07"/>
        <n v="10.94"/>
        <n v="10.36"/>
        <n v="9.79"/>
        <n v="4.08"/>
        <n v="9.84"/>
        <n v="10.74"/>
        <n v="9.27"/>
        <n v="5.81"/>
        <n v="3.24"/>
        <n v="3.64"/>
        <n v="5.72"/>
        <n v="4.96"/>
        <n v="5.84"/>
        <n v="5.01"/>
        <n v="6.48"/>
        <n v="6.66"/>
        <n v="4.84"/>
        <n v="5.28"/>
        <n v="5.02"/>
        <n v="6.27"/>
        <n v="5.31"/>
        <n v="5.03"/>
        <n v="6.38"/>
        <n v="6.41"/>
        <n v="6.12"/>
        <n v="5.42"/>
        <n v="9.78"/>
        <n v="12.2"/>
        <n v="9.34"/>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n v="106.7"/>
        <n v="104.4"/>
        <n v="108.1"/>
        <n v="103.4"/>
        <n v="33.6"/>
        <n v="33.9"/>
        <n v="101.7"/>
        <n v="18.8"/>
        <n v="100.97"/>
        <n v="37.8"/>
        <n v="64.7"/>
        <n v="33.2"/>
        <n v="38.2"/>
        <n v="49.7"/>
        <n v="64.4"/>
        <n v="52.0"/>
        <n v="55.4"/>
        <n v="48.4"/>
        <n v="93.9"/>
        <n v="110.0"/>
        <n v="60.7"/>
        <n v="68.0"/>
        <n v="55.9"/>
        <n v="47.7"/>
        <n v="77.9"/>
        <n v="64.8"/>
        <n v="61.2"/>
        <n v="61.6"/>
        <n v="71.3"/>
        <n v="61.3"/>
        <n v="105.5"/>
        <n v="50.9"/>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numFmtId="0">
      <sharedItems containsString="0" containsBlank="1">
        <m/>
      </sharedItems>
    </cacheField>
    <cacheField name="Bacteria Average % Met By Year" formula="100-(COUNTIF(Ecoli,&quot;&gt;236&quot;)/COUNT(Ecoli))*100" databaseField="0"/>
    <cacheField name="Bacteria Trends based on Average of Log(10) of Scores" formula="log(Average(Ecoli))"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wnStem Summary" cacheId="0" dataCaption="" colGrandTotals="0" compact="0" compactData="0">
  <location ref="A1:F13"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dataField="1"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E Coli for Towns (Raw Values)" fld="21" subtotal="average"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TownStem Summary 2" cacheId="0" dataCaption="" colGrandTotals="0" compact="0" compactData="0">
  <location ref="H1:L13" firstHeaderRow="0" firstDataRow="1" firstDataCol="1"/>
  <pivotFields>
    <pivotField name="Town" compact="0" outline="0" multipleItemSelectionAllowed="1" showAll="0">
      <items>
        <item x="0"/>
        <item x="1"/>
        <item x="2"/>
        <item x="3"/>
        <item x="4"/>
        <item t="default"/>
      </items>
    </pivotField>
    <pivotField name="Stem Clusters" axis="axisCol" compact="0" outline="0" multipleItemSelectionAllowed="1" showAll="0" sortType="ascending">
      <items>
        <item x="0"/>
        <item x="2"/>
        <item x="1"/>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dataField="1"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1"/>
  </colFields>
  <dataFields>
    <dataField name="E Coli for Main Stem Sites" fld="21"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TownStem Summary 3" cacheId="0" dataCaption="" colGrandTotals="0" compact="0" compactData="0">
  <location ref="A16:F28"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AVERAGE of DissolvedOxygen (Raw Values)" fld="13" subtotal="average"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TownStem Summary 4" cacheId="0" dataCaption="" colGrandTotals="0" compact="0" compactData="0">
  <location ref="H16:L28" firstHeaderRow="0" firstDataRow="1" firstDataCol="1"/>
  <pivotFields>
    <pivotField name="Town" compact="0" outline="0" multipleItemSelectionAllowed="1" showAll="0">
      <items>
        <item x="0"/>
        <item x="1"/>
        <item x="2"/>
        <item x="3"/>
        <item x="4"/>
        <item t="default"/>
      </items>
    </pivotField>
    <pivotField name="Stem Clusters" axis="axisCol" compact="0" outline="0" multipleItemSelectionAllowed="1" showAll="0" sortType="ascending">
      <items>
        <item x="0"/>
        <item x="2"/>
        <item x="1"/>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1"/>
  </colFields>
  <dataFields>
    <dataField name="DO for Main Stem Sites (Raw Values)" fld="13" subtotal="average" baseField="0"/>
  </dataFields>
  <pivotTableStyleInfo name="Google Sheets Pivot Table Style" showRowHeaders="1" showColHeaders="1" showLastColumn="1"/>
</pivotTableDefinition>
</file>

<file path=xl/pivotTables/pivotTable5.xml><?xml version="1.0" encoding="utf-8"?>
<pivotTableDefinition xmlns="http://schemas.openxmlformats.org/spreadsheetml/2006/main" name="TownStem Summary 5" cacheId="0" dataCaption="" colGrandTotals="0" compact="0" compactData="0">
  <location ref="A32:F44"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SUM of DO by Town (% met standard)" fld="44" baseField="0"/>
  </dataFields>
  <pivotTableStyleInfo name="Google Sheets Pivot Table Style" showRowHeaders="1" showColHeaders="1" showLastColumn="1"/>
</pivotTableDefinition>
</file>

<file path=xl/pivotTables/pivotTable6.xml><?xml version="1.0" encoding="utf-8"?>
<pivotTableDefinition xmlns="http://schemas.openxmlformats.org/spreadsheetml/2006/main" name="TownStem Summary 6" cacheId="0" dataCaption="" colGrandTotals="0" compact="0" compactData="0">
  <location ref="A48:F60"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name="Ecoli MPN/100 m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5"/>
  </rowFields>
  <colFields>
    <field x="0"/>
  </colFields>
  <dataFields>
    <dataField name="SUM of Bac by Town (% met standard)" fld="45" baseField="0"/>
  </dataFields>
  <pivotTableStyleInfo name="Google Sheets Pivot Table Style" showRowHeaders="1" showColHeaders="1" showLastColumn="1"/>
</pivotTableDefinition>
</file>

<file path=xl/pivotTables/pivotTable7.xml><?xml version="1.0" encoding="utf-8"?>
<pivotTableDefinition xmlns="http://schemas.openxmlformats.org/spreadsheetml/2006/main" name="Historical Avg and Trends" cacheId="2" dataCaption="" compact="0" compactData="0">
  <location ref="B1:B15" firstHeaderRow="0" firstDataRow="1" firstDataCol="1"/>
  <pivotFields>
    <pivotField name="_" axis="axisCol" compact="0" outline="0" multipleItemSelectionAllowed="1" showAll="0" sortType="ascending">
      <items>
        <item x="47"/>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Year" axis="axisRow" compact="0" numFmtId="164" outline="0" multipleItemSelectionAllowed="1" showAll="0" sortType="ascending">
      <items>
        <item x="12"/>
        <item x="11"/>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dataField="1" compact="0" outline="0" subtotalTop="0" dragToRow="0" dragToCol="0" dragToPage="0" showAll="0" includeNewItemsInFilter="1" defaultSubtotal="0"/>
  </pivotFields>
  <rowFields>
    <field x="3"/>
  </rowFields>
  <colFields>
    <field x="0"/>
  </colFields>
  <dataFields>
    <dataField name="SUM of DO Average % Met By Year" fld="13" baseField="0"/>
  </dataFields>
  <pivotTableStyleInfo name="Google Sheets Pivot Table Style" showRowHeaders="1" showColHeaders="1" showLastColumn="1"/>
</pivotTableDefinition>
</file>

<file path=xl/pivotTables/pivotTable8.xml><?xml version="1.0" encoding="utf-8"?>
<pivotTableDefinition xmlns="http://schemas.openxmlformats.org/spreadsheetml/2006/main" name="Historical Avg and Trends 2" cacheId="3" dataCaption="" colGrandTotals="0" compact="0" compactData="0">
  <location ref="B17:B31" firstHeaderRow="0" firstDataRow="1" firstDataCol="1"/>
  <pivotFields>
    <pivotField name="_" axis="axisCol" compact="0" outline="0" multipleItemSelectionAllowed="1" showAll="0" sortType="ascending">
      <items>
        <item x="47"/>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Year" axis="axisRow" compact="0" numFmtId="164" outline="0" multipleItemSelectionAllowed="1" showAll="0" sortType="ascending">
      <items>
        <item x="12"/>
        <item x="11"/>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field x="3"/>
  </rowFields>
  <colFields>
    <field x="0"/>
  </colFields>
  <dataFields>
    <dataField name="SUM of Bacteria Average % Met By Year" fld="20" baseField="0"/>
  </dataFields>
  <pivotTableStyleInfo name="Google Sheets Pivot Table Style" showRowHeaders="1" showColHeaders="1" showLastColumn="1"/>
</pivotTableDefinition>
</file>

<file path=xl/pivotTables/pivotTable9.xml><?xml version="1.0" encoding="utf-8"?>
<pivotTableDefinition xmlns="http://schemas.openxmlformats.org/spreadsheetml/2006/main" name="Historical Avg and Trends 3" cacheId="3" dataCaption="" rowGrandTotals="0" colGrandTotals="0" compact="0" compactData="0">
  <location ref="B33:B46" firstHeaderRow="0" firstDataRow="1" firstDataCol="1"/>
  <pivotFields>
    <pivotField name="." axis="axisCol" compact="0" outline="0" multipleItemSelectionAllowed="1" showAll="0" sortType="ascending">
      <items>
        <item x="47"/>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Year" axis="axisRow" compact="0" numFmtId="164" outline="0" multipleItemSelectionAllowed="1" showAll="0" sortType="ascending">
      <items>
        <item x="12"/>
        <item x="11"/>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3"/>
  </rowFields>
  <colFields>
    <field x="0"/>
  </colFields>
  <dataFields>
    <dataField name="SUM of Bacteria Trends based on Average of Log(10) of Scores" fld="21" baseField="0"/>
  </dataFields>
  <pivotTableStyleInfo name="Google Sheets Pivot Table Style" showRowHeaders="1" showColHeaders="1" showLastColumn="1"/>
</pivotTableDefinition>
</file>

<file path=xl/pivotTables/pivotTable10.xml><?xml version="1.0" encoding="utf-8"?>
<pivotTableDefinition xmlns="http://schemas.openxmlformats.org/spreadsheetml/2006/main" name="Historical Avg and Trends 4" cacheId="3" dataCaption="" rowGrandTotals="0" colGrandTotals="0" compact="0" compactData="0">
  <location ref="B52:B65" firstHeaderRow="0" firstDataRow="1" firstDataCol="1"/>
  <pivotFields>
    <pivotField name="." axis="axisCol" compact="0" outline="0" multipleItemSelectionAllowed="1" showAll="0" sortType="ascending">
      <items>
        <item x="47"/>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Year" axis="axisRow" compact="0" numFmtId="164" outline="0" multipleItemSelectionAllowed="1" showAll="0" sortType="ascending">
      <items>
        <item x="12"/>
        <item x="11"/>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3"/>
  </rowFields>
  <colFields>
    <field x="0"/>
  </colFields>
  <dataFields>
    <dataField name="DO Trends Based on Raw Scores" fld="11" subtotal="average" baseField="0"/>
  </dataFields>
  <pivotTableStyleInfo name="Google Sheets Pivot Table Style" showRowHeaders="1" showColHeaders="1" showLastColumn="1"/>
</pivotTableDefinition>
</file>

<file path=xl/pivotTables/pivotTable11.xml><?xml version="1.0" encoding="utf-8"?>
<pivotTableDefinition xmlns="http://schemas.openxmlformats.org/spreadsheetml/2006/main" name="Analysis-TimeLapse" cacheId="1" dataCaption="" rowGrandTotals="0" compact="0" compactData="0">
  <location ref="A1:D268" firstHeaderRow="0" firstDataRow="3" firstDataCol="0"/>
  <pivotFields>
    <pivotField name="Organization Site Code" axis="axisRow" compact="0" outline="0" multipleItemSelectionAllowed="1" showAll="0" sortType="ascending" defaultSubtotal="0">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1"/>
        <item x="42"/>
        <item x="43"/>
        <item x="44"/>
        <item x="45"/>
        <item x="38"/>
        <item x="39"/>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0"/>
    <field x="3"/>
  </rowFields>
  <colFields>
    <field x="-2"/>
  </colFields>
  <dataFields>
    <dataField name="SUM of Calculated Field 1" fld="20" baseField="0"/>
    <dataField name="SUM of Calculated Field 2" fld="21"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pivotTable" Target="../pivotTables/pivotTable10.xm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57"/>
    <col customWidth="1" hidden="1" min="2" max="2" width="12.57"/>
    <col customWidth="1" min="3" max="3" width="12.57"/>
    <col customWidth="1" hidden="1" min="4" max="4" width="32.71"/>
    <col customWidth="1" hidden="1" min="5" max="5" width="25.71"/>
    <col customWidth="1" min="6" max="6" width="10.57"/>
    <col customWidth="1" min="7" max="7" width="29.14"/>
    <col customWidth="1" min="8" max="8" width="9.57"/>
    <col customWidth="1" min="9" max="9" width="11.86"/>
    <col customWidth="1" min="10" max="10" width="14.57"/>
    <col customWidth="1" min="11" max="11" width="13.86"/>
    <col customWidth="1" min="12" max="12" width="13.14"/>
    <col customWidth="1" min="13" max="13" width="12.71"/>
    <col customWidth="1" min="14" max="14" width="9.57"/>
    <col customWidth="1" min="15" max="15" width="13.86"/>
    <col customWidth="1" min="16" max="16" width="14.0"/>
    <col customWidth="1" min="17" max="17" width="12.57"/>
    <col customWidth="1" min="18" max="18" width="14.0"/>
    <col customWidth="1" min="19" max="19" width="14.71"/>
    <col customWidth="1" min="20" max="21" width="13.43"/>
    <col customWidth="1" min="22" max="23" width="13.71"/>
    <col customWidth="1" min="24" max="24" width="13.0"/>
    <col customWidth="1" min="25" max="25" width="13.71"/>
    <col customWidth="1" min="26" max="26" width="12.57"/>
    <col customWidth="1" min="27" max="27" width="14.71"/>
    <col customWidth="1" min="28" max="28" width="13.57"/>
    <col customWidth="1" min="29" max="29" width="12.14"/>
    <col customWidth="1" min="30" max="30" width="11.43"/>
    <col customWidth="1" min="31" max="31" width="14.71"/>
    <col customWidth="1" min="32" max="32" width="60.86"/>
    <col customWidth="1" min="33" max="33" width="32.86"/>
    <col customWidth="1" min="34" max="34" width="51.71"/>
    <col customWidth="1" min="35" max="35" width="13.0"/>
    <col customWidth="1" min="36" max="36" width="15.14"/>
    <col customWidth="1" min="37" max="39" width="11.29"/>
    <col customWidth="1" min="40" max="40" width="9.43"/>
    <col customWidth="1" min="41" max="41" width="6.29"/>
    <col customWidth="1" min="42" max="42" width="11.71"/>
    <col customWidth="1" min="43" max="43" width="33.14"/>
    <col customWidth="1" min="44" max="78" width="255.71"/>
  </cols>
  <sheetData>
    <row r="1" ht="54.75" customHeight="1">
      <c r="A1" s="1" t="s">
        <v>0</v>
      </c>
      <c r="B1" s="1" t="s">
        <v>1</v>
      </c>
      <c r="C1" s="2" t="s">
        <v>2</v>
      </c>
      <c r="D1" s="2" t="s">
        <v>3</v>
      </c>
      <c r="E1" s="2" t="s">
        <v>4</v>
      </c>
      <c r="F1" s="3" t="s">
        <v>5</v>
      </c>
      <c r="G1" s="4" t="s">
        <v>6</v>
      </c>
      <c r="H1" s="5" t="s">
        <v>7</v>
      </c>
      <c r="I1" s="6" t="s">
        <v>8</v>
      </c>
      <c r="J1" s="7" t="s">
        <v>9</v>
      </c>
      <c r="K1" s="6" t="s">
        <v>10</v>
      </c>
      <c r="L1" s="6" t="s">
        <v>11</v>
      </c>
      <c r="M1" s="7" t="s">
        <v>12</v>
      </c>
      <c r="N1" s="8" t="s">
        <v>13</v>
      </c>
      <c r="O1" s="9" t="s">
        <v>14</v>
      </c>
      <c r="P1" s="6" t="s">
        <v>15</v>
      </c>
      <c r="Q1" s="10" t="s">
        <v>16</v>
      </c>
      <c r="R1" s="6" t="s">
        <v>17</v>
      </c>
      <c r="S1" s="4" t="s">
        <v>18</v>
      </c>
      <c r="T1" s="6" t="s">
        <v>19</v>
      </c>
      <c r="U1" s="6" t="s">
        <v>20</v>
      </c>
      <c r="V1" s="8" t="s">
        <v>21</v>
      </c>
      <c r="W1" s="8"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row>
    <row r="2">
      <c r="A2" t="s">
        <v>44</v>
      </c>
      <c r="C2" s="11" t="s">
        <v>45</v>
      </c>
      <c r="D2" s="11" t="s">
        <v>46</v>
      </c>
      <c r="E2" s="11" t="s">
        <v>47</v>
      </c>
      <c r="F2" s="12" t="str">
        <f t="shared" ref="F2:F2592" si="1">RIGHT(G2, 4)</f>
        <v>2009</v>
      </c>
      <c r="G2" s="13">
        <v>39949.0</v>
      </c>
      <c r="H2" s="14">
        <v>0.2604166666666667</v>
      </c>
      <c r="I2" t="s">
        <v>48</v>
      </c>
      <c r="J2" s="15"/>
      <c r="L2" t="s">
        <v>49</v>
      </c>
      <c r="M2" s="15">
        <v>14.6</v>
      </c>
      <c r="N2" s="16">
        <v>8.7</v>
      </c>
      <c r="O2" s="16">
        <v>85.7</v>
      </c>
      <c r="P2" s="17"/>
      <c r="Q2" s="18"/>
      <c r="S2" s="17"/>
      <c r="V2" s="19"/>
      <c r="W2" s="19">
        <v>21.1</v>
      </c>
      <c r="AF2" t="s">
        <v>50</v>
      </c>
      <c r="AG2" t="s">
        <v>51</v>
      </c>
      <c r="AH2" t="s">
        <v>51</v>
      </c>
      <c r="AI2">
        <v>8.89</v>
      </c>
      <c r="AJ2" t="s">
        <v>52</v>
      </c>
      <c r="AK2" t="s">
        <v>53</v>
      </c>
      <c r="AM2" t="s">
        <v>54</v>
      </c>
      <c r="AN2" t="s">
        <v>55</v>
      </c>
      <c r="AQ2" t="s">
        <v>56</v>
      </c>
      <c r="AR2" t="s">
        <v>57</v>
      </c>
    </row>
    <row r="3">
      <c r="A3" t="s">
        <v>44</v>
      </c>
      <c r="C3" s="11" t="s">
        <v>45</v>
      </c>
      <c r="D3" s="11" t="s">
        <v>46</v>
      </c>
      <c r="E3" s="11" t="s">
        <v>47</v>
      </c>
      <c r="F3" s="12" t="str">
        <f t="shared" si="1"/>
        <v>2009</v>
      </c>
      <c r="G3" s="13">
        <v>39963.0</v>
      </c>
      <c r="H3" s="14">
        <v>0.2361111111111111</v>
      </c>
      <c r="I3" t="s">
        <v>48</v>
      </c>
      <c r="J3" s="15"/>
      <c r="L3" t="s">
        <v>58</v>
      </c>
      <c r="M3" s="15">
        <v>11.7</v>
      </c>
      <c r="N3" s="16">
        <v>10.1</v>
      </c>
      <c r="O3" s="16">
        <v>93.5</v>
      </c>
      <c r="P3" s="17"/>
      <c r="Q3" s="18"/>
      <c r="S3" s="17"/>
      <c r="V3" s="19"/>
      <c r="W3" s="19">
        <v>101.9</v>
      </c>
      <c r="AF3" t="s">
        <v>50</v>
      </c>
      <c r="AG3" t="s">
        <v>59</v>
      </c>
      <c r="AH3" t="s">
        <v>60</v>
      </c>
      <c r="AJ3" t="s">
        <v>61</v>
      </c>
      <c r="AK3" t="s">
        <v>53</v>
      </c>
      <c r="AM3" t="s">
        <v>62</v>
      </c>
      <c r="AN3" t="s">
        <v>55</v>
      </c>
      <c r="AQ3" t="s">
        <v>56</v>
      </c>
      <c r="AR3" t="s">
        <v>63</v>
      </c>
    </row>
    <row r="4">
      <c r="A4" t="s">
        <v>44</v>
      </c>
      <c r="C4" s="11" t="s">
        <v>45</v>
      </c>
      <c r="D4" s="11" t="s">
        <v>46</v>
      </c>
      <c r="E4" s="11" t="s">
        <v>47</v>
      </c>
      <c r="F4" s="12" t="str">
        <f t="shared" si="1"/>
        <v>2009</v>
      </c>
      <c r="G4" s="13">
        <v>39977.0</v>
      </c>
      <c r="H4" s="14">
        <v>0.2777777777777778</v>
      </c>
      <c r="I4" t="s">
        <v>48</v>
      </c>
      <c r="J4" s="15"/>
      <c r="L4" t="s">
        <v>49</v>
      </c>
      <c r="M4" s="15"/>
      <c r="N4" s="16">
        <v>8.9</v>
      </c>
      <c r="O4" s="16">
        <v>87.3</v>
      </c>
      <c r="P4" s="17"/>
      <c r="Q4" s="18"/>
      <c r="S4" s="17"/>
      <c r="V4" s="19"/>
      <c r="W4" s="19">
        <v>686.7</v>
      </c>
      <c r="AF4" t="s">
        <v>50</v>
      </c>
      <c r="AG4" t="s">
        <v>51</v>
      </c>
      <c r="AH4" t="s">
        <v>64</v>
      </c>
      <c r="AI4">
        <v>10.0</v>
      </c>
      <c r="AK4" t="s">
        <v>53</v>
      </c>
      <c r="AM4" t="s">
        <v>54</v>
      </c>
      <c r="AN4" t="s">
        <v>65</v>
      </c>
      <c r="AQ4" t="s">
        <v>56</v>
      </c>
      <c r="AR4" t="s">
        <v>66</v>
      </c>
    </row>
    <row r="5">
      <c r="A5" t="s">
        <v>44</v>
      </c>
      <c r="C5" s="11" t="s">
        <v>45</v>
      </c>
      <c r="D5" s="11" t="s">
        <v>46</v>
      </c>
      <c r="E5" s="11" t="s">
        <v>47</v>
      </c>
      <c r="F5" s="12" t="str">
        <f t="shared" si="1"/>
        <v>2009</v>
      </c>
      <c r="G5" s="13">
        <v>39991.0</v>
      </c>
      <c r="H5" s="14">
        <v>0.25</v>
      </c>
      <c r="I5" t="s">
        <v>48</v>
      </c>
      <c r="J5" s="15"/>
      <c r="L5" t="s">
        <v>58</v>
      </c>
      <c r="M5" s="15">
        <v>18.3</v>
      </c>
      <c r="N5" s="16">
        <v>8.8</v>
      </c>
      <c r="O5" s="16">
        <v>87.7</v>
      </c>
      <c r="P5" s="17"/>
      <c r="Q5" s="18"/>
      <c r="S5" s="17"/>
      <c r="V5" s="19"/>
      <c r="W5" s="19"/>
      <c r="AF5" t="s">
        <v>50</v>
      </c>
      <c r="AG5" t="s">
        <v>59</v>
      </c>
      <c r="AH5" t="s">
        <v>67</v>
      </c>
      <c r="AI5">
        <v>21.11</v>
      </c>
      <c r="AK5" t="s">
        <v>53</v>
      </c>
      <c r="AM5" t="s">
        <v>62</v>
      </c>
      <c r="AN5" t="s">
        <v>55</v>
      </c>
      <c r="AQ5" t="s">
        <v>56</v>
      </c>
      <c r="AR5" t="s">
        <v>68</v>
      </c>
    </row>
    <row r="6">
      <c r="A6" t="s">
        <v>44</v>
      </c>
      <c r="C6" s="11" t="s">
        <v>45</v>
      </c>
      <c r="D6" s="11" t="s">
        <v>46</v>
      </c>
      <c r="E6" s="11" t="s">
        <v>47</v>
      </c>
      <c r="F6" s="12" t="str">
        <f t="shared" si="1"/>
        <v>2009</v>
      </c>
      <c r="G6" s="13">
        <v>40019.0</v>
      </c>
      <c r="H6" s="14">
        <v>0.2708333333333333</v>
      </c>
      <c r="I6" t="s">
        <v>48</v>
      </c>
      <c r="J6" s="15"/>
      <c r="L6" t="s">
        <v>58</v>
      </c>
      <c r="M6" s="15">
        <v>18.8</v>
      </c>
      <c r="N6" s="16">
        <v>7.8</v>
      </c>
      <c r="O6" s="16">
        <v>78.0</v>
      </c>
      <c r="P6" s="17"/>
      <c r="Q6" s="18"/>
      <c r="S6" s="17"/>
      <c r="V6" s="19"/>
      <c r="W6" s="19">
        <v>547.5</v>
      </c>
      <c r="AF6" t="s">
        <v>50</v>
      </c>
      <c r="AG6" t="s">
        <v>59</v>
      </c>
      <c r="AH6" t="s">
        <v>69</v>
      </c>
      <c r="AI6">
        <v>15.0</v>
      </c>
      <c r="AJ6" t="s">
        <v>61</v>
      </c>
      <c r="AK6" t="s">
        <v>53</v>
      </c>
      <c r="AM6" t="s">
        <v>62</v>
      </c>
      <c r="AN6" t="s">
        <v>55</v>
      </c>
      <c r="AQ6" t="s">
        <v>70</v>
      </c>
      <c r="AR6" t="s">
        <v>71</v>
      </c>
    </row>
    <row r="7">
      <c r="A7" t="s">
        <v>44</v>
      </c>
      <c r="C7" s="11" t="s">
        <v>45</v>
      </c>
      <c r="D7" s="11" t="s">
        <v>46</v>
      </c>
      <c r="E7" s="11" t="s">
        <v>47</v>
      </c>
      <c r="F7" s="12" t="str">
        <f t="shared" si="1"/>
        <v>2009</v>
      </c>
      <c r="G7" s="13">
        <v>40033.0</v>
      </c>
      <c r="H7" s="14">
        <v>0.2604166666666667</v>
      </c>
      <c r="I7" t="s">
        <v>48</v>
      </c>
      <c r="J7" s="15"/>
      <c r="L7" t="s">
        <v>49</v>
      </c>
      <c r="M7" s="15">
        <v>16.2</v>
      </c>
      <c r="N7" s="16">
        <v>7.7</v>
      </c>
      <c r="O7" s="16">
        <v>80.8</v>
      </c>
      <c r="P7" s="17"/>
      <c r="Q7" s="18"/>
      <c r="S7" s="17"/>
      <c r="V7" s="19"/>
      <c r="W7" s="19">
        <v>47.1</v>
      </c>
      <c r="AF7" t="s">
        <v>50</v>
      </c>
      <c r="AG7" t="s">
        <v>51</v>
      </c>
      <c r="AH7" t="s">
        <v>72</v>
      </c>
      <c r="AI7">
        <v>8.89</v>
      </c>
      <c r="AJ7" t="s">
        <v>61</v>
      </c>
      <c r="AM7" t="s">
        <v>54</v>
      </c>
      <c r="AN7" t="s">
        <v>55</v>
      </c>
      <c r="AQ7" t="s">
        <v>70</v>
      </c>
      <c r="AR7" t="s">
        <v>71</v>
      </c>
    </row>
    <row r="8">
      <c r="A8" t="s">
        <v>44</v>
      </c>
      <c r="C8" s="11" t="s">
        <v>73</v>
      </c>
      <c r="D8" s="11" t="s">
        <v>74</v>
      </c>
      <c r="E8" s="11" t="s">
        <v>75</v>
      </c>
      <c r="F8" s="12" t="str">
        <f t="shared" si="1"/>
        <v>2009</v>
      </c>
      <c r="G8" s="13">
        <v>39949.0</v>
      </c>
      <c r="H8" s="14">
        <v>0.27569444444444446</v>
      </c>
      <c r="I8" t="s">
        <v>48</v>
      </c>
      <c r="J8" s="15"/>
      <c r="L8" t="s">
        <v>49</v>
      </c>
      <c r="M8" s="15">
        <v>16.3</v>
      </c>
      <c r="N8" s="16">
        <v>9.86</v>
      </c>
      <c r="O8" s="16">
        <v>100.5</v>
      </c>
      <c r="P8" s="17"/>
      <c r="Q8" s="18"/>
      <c r="S8" s="17"/>
      <c r="V8" s="19"/>
      <c r="W8" s="19"/>
      <c r="AF8" t="s">
        <v>76</v>
      </c>
      <c r="AK8" t="s">
        <v>53</v>
      </c>
      <c r="AM8" t="s">
        <v>54</v>
      </c>
      <c r="AN8" t="s">
        <v>55</v>
      </c>
      <c r="AQ8" t="s">
        <v>51</v>
      </c>
      <c r="AR8" t="s">
        <v>63</v>
      </c>
    </row>
    <row r="9">
      <c r="A9" t="s">
        <v>44</v>
      </c>
      <c r="C9" s="11" t="s">
        <v>73</v>
      </c>
      <c r="D9" s="11" t="s">
        <v>74</v>
      </c>
      <c r="E9" s="11" t="s">
        <v>75</v>
      </c>
      <c r="F9" s="12" t="str">
        <f t="shared" si="1"/>
        <v>2009</v>
      </c>
      <c r="G9" s="13">
        <v>39963.0</v>
      </c>
      <c r="H9" s="14">
        <v>0.28680555555555554</v>
      </c>
      <c r="I9" t="s">
        <v>48</v>
      </c>
      <c r="J9" s="15"/>
      <c r="L9" t="s">
        <v>58</v>
      </c>
      <c r="M9" s="15">
        <v>13.4</v>
      </c>
      <c r="N9" s="16">
        <v>10.3</v>
      </c>
      <c r="O9" s="16">
        <v>98.1</v>
      </c>
      <c r="P9" s="17"/>
      <c r="Q9" s="18"/>
      <c r="S9" s="17"/>
      <c r="V9" s="19"/>
      <c r="W9" s="19">
        <v>52.9</v>
      </c>
      <c r="AF9" t="s">
        <v>76</v>
      </c>
      <c r="AG9" t="s">
        <v>59</v>
      </c>
      <c r="AH9" t="s">
        <v>77</v>
      </c>
      <c r="AJ9" t="s">
        <v>61</v>
      </c>
      <c r="AK9" t="s">
        <v>53</v>
      </c>
      <c r="AM9" t="s">
        <v>62</v>
      </c>
      <c r="AN9" t="s">
        <v>55</v>
      </c>
      <c r="AQ9" t="s">
        <v>51</v>
      </c>
      <c r="AR9" t="s">
        <v>78</v>
      </c>
    </row>
    <row r="10">
      <c r="A10" t="s">
        <v>44</v>
      </c>
      <c r="C10" s="11" t="s">
        <v>73</v>
      </c>
      <c r="D10" s="11" t="s">
        <v>74</v>
      </c>
      <c r="E10" s="11" t="s">
        <v>75</v>
      </c>
      <c r="F10" s="12" t="str">
        <f t="shared" si="1"/>
        <v>2009</v>
      </c>
      <c r="G10" s="13">
        <v>39977.0</v>
      </c>
      <c r="H10" s="14">
        <v>0.28194444444444444</v>
      </c>
      <c r="I10" t="s">
        <v>48</v>
      </c>
      <c r="J10" s="15"/>
      <c r="L10" t="s">
        <v>58</v>
      </c>
      <c r="M10" s="15">
        <v>15.1</v>
      </c>
      <c r="N10" s="16">
        <v>9.2</v>
      </c>
      <c r="O10" s="16">
        <v>91.5</v>
      </c>
      <c r="P10" s="17"/>
      <c r="Q10" s="18"/>
      <c r="S10" s="17"/>
      <c r="V10" s="19"/>
      <c r="W10" s="19"/>
      <c r="AF10" t="s">
        <v>76</v>
      </c>
      <c r="AG10" t="s">
        <v>51</v>
      </c>
      <c r="AH10" t="s">
        <v>60</v>
      </c>
      <c r="AI10">
        <v>21.7</v>
      </c>
      <c r="AJ10" t="s">
        <v>61</v>
      </c>
      <c r="AK10" t="s">
        <v>53</v>
      </c>
      <c r="AM10" t="s">
        <v>62</v>
      </c>
      <c r="AN10" t="s">
        <v>65</v>
      </c>
      <c r="AQ10" t="s">
        <v>79</v>
      </c>
      <c r="AR10" t="s">
        <v>80</v>
      </c>
    </row>
    <row r="11">
      <c r="A11" t="s">
        <v>44</v>
      </c>
      <c r="C11" s="11" t="s">
        <v>73</v>
      </c>
      <c r="D11" s="11" t="s">
        <v>74</v>
      </c>
      <c r="E11" s="11" t="s">
        <v>75</v>
      </c>
      <c r="F11" s="12" t="str">
        <f t="shared" si="1"/>
        <v>2009</v>
      </c>
      <c r="G11" s="13">
        <v>39991.0</v>
      </c>
      <c r="H11" s="14">
        <v>0.26805555555555555</v>
      </c>
      <c r="I11" t="s">
        <v>48</v>
      </c>
      <c r="J11" s="15"/>
      <c r="M11" s="15">
        <v>20.4</v>
      </c>
      <c r="N11" s="16">
        <v>7.9</v>
      </c>
      <c r="O11" s="16">
        <v>88.1</v>
      </c>
      <c r="P11" s="17"/>
      <c r="Q11" s="18"/>
      <c r="S11" s="17"/>
      <c r="V11" s="19"/>
      <c r="W11" s="19">
        <v>74.4</v>
      </c>
      <c r="AF11" t="s">
        <v>76</v>
      </c>
      <c r="AG11" t="s">
        <v>59</v>
      </c>
      <c r="AH11" t="s">
        <v>81</v>
      </c>
      <c r="AI11">
        <v>20.0</v>
      </c>
      <c r="AJ11" t="s">
        <v>61</v>
      </c>
      <c r="AK11" t="s">
        <v>53</v>
      </c>
      <c r="AR11" t="s">
        <v>82</v>
      </c>
    </row>
    <row r="12">
      <c r="A12" t="s">
        <v>44</v>
      </c>
      <c r="C12" s="11" t="s">
        <v>73</v>
      </c>
      <c r="D12" s="11" t="s">
        <v>74</v>
      </c>
      <c r="E12" s="11" t="s">
        <v>75</v>
      </c>
      <c r="F12" s="12" t="str">
        <f t="shared" si="1"/>
        <v>2009</v>
      </c>
      <c r="G12" s="13">
        <v>40005.0</v>
      </c>
      <c r="H12" s="14">
        <v>0.25069444444444444</v>
      </c>
      <c r="I12" t="s">
        <v>48</v>
      </c>
      <c r="J12" s="15"/>
      <c r="L12" t="s">
        <v>49</v>
      </c>
      <c r="M12" s="15"/>
      <c r="N12" s="16"/>
      <c r="O12" s="16"/>
      <c r="P12" s="17"/>
      <c r="Q12" s="18"/>
      <c r="S12" s="17"/>
      <c r="V12" s="19"/>
      <c r="W12" s="19">
        <v>11.0</v>
      </c>
      <c r="AF12" t="s">
        <v>76</v>
      </c>
      <c r="AG12" t="s">
        <v>51</v>
      </c>
      <c r="AH12" t="s">
        <v>51</v>
      </c>
      <c r="AJ12" t="s">
        <v>61</v>
      </c>
      <c r="AK12" t="s">
        <v>53</v>
      </c>
      <c r="AM12" t="s">
        <v>62</v>
      </c>
      <c r="AN12" t="s">
        <v>65</v>
      </c>
      <c r="AQ12" t="s">
        <v>51</v>
      </c>
      <c r="AR12" t="s">
        <v>83</v>
      </c>
    </row>
    <row r="13">
      <c r="A13" t="s">
        <v>44</v>
      </c>
      <c r="C13" s="11" t="s">
        <v>73</v>
      </c>
      <c r="D13" s="11" t="s">
        <v>74</v>
      </c>
      <c r="E13" s="11" t="s">
        <v>75</v>
      </c>
      <c r="F13" s="12" t="str">
        <f t="shared" si="1"/>
        <v>2009</v>
      </c>
      <c r="G13" s="13">
        <v>40019.0</v>
      </c>
      <c r="H13" s="14">
        <v>0.2763888888888889</v>
      </c>
      <c r="I13" t="s">
        <v>48</v>
      </c>
      <c r="J13" s="15"/>
      <c r="L13" t="s">
        <v>58</v>
      </c>
      <c r="M13" s="15">
        <v>19.2</v>
      </c>
      <c r="N13" s="16">
        <v>8.8</v>
      </c>
      <c r="O13" s="16">
        <v>96.7</v>
      </c>
      <c r="P13" s="17"/>
      <c r="Q13" s="18"/>
      <c r="S13" s="17"/>
      <c r="V13" s="19"/>
      <c r="W13" s="19">
        <v>41.1</v>
      </c>
      <c r="AF13" t="s">
        <v>76</v>
      </c>
      <c r="AG13" t="s">
        <v>84</v>
      </c>
      <c r="AH13" t="s">
        <v>85</v>
      </c>
      <c r="AJ13" t="s">
        <v>61</v>
      </c>
      <c r="AK13" t="s">
        <v>53</v>
      </c>
      <c r="AM13" t="s">
        <v>62</v>
      </c>
      <c r="AN13" t="s">
        <v>55</v>
      </c>
      <c r="AQ13" t="s">
        <v>70</v>
      </c>
      <c r="AR13" t="s">
        <v>71</v>
      </c>
    </row>
    <row r="14">
      <c r="A14" t="s">
        <v>44</v>
      </c>
      <c r="C14" s="11" t="s">
        <v>73</v>
      </c>
      <c r="D14" s="11" t="s">
        <v>74</v>
      </c>
      <c r="E14" s="11" t="s">
        <v>75</v>
      </c>
      <c r="F14" s="12" t="str">
        <f t="shared" si="1"/>
        <v>2009</v>
      </c>
      <c r="G14" s="13">
        <v>40033.0</v>
      </c>
      <c r="H14" s="14">
        <v>0.27291666666666664</v>
      </c>
      <c r="I14" t="s">
        <v>48</v>
      </c>
      <c r="J14" s="15"/>
      <c r="L14" t="s">
        <v>49</v>
      </c>
      <c r="M14" s="15">
        <v>18.6</v>
      </c>
      <c r="N14" s="16">
        <v>8.2</v>
      </c>
      <c r="O14" s="16">
        <v>87.7</v>
      </c>
      <c r="P14" s="17"/>
      <c r="Q14" s="18"/>
      <c r="S14" s="17"/>
      <c r="V14" s="19"/>
      <c r="W14" s="19">
        <v>37.9</v>
      </c>
      <c r="AF14" t="s">
        <v>76</v>
      </c>
      <c r="AG14" t="s">
        <v>86</v>
      </c>
      <c r="AH14" t="s">
        <v>87</v>
      </c>
      <c r="AK14" t="s">
        <v>53</v>
      </c>
      <c r="AM14" t="s">
        <v>88</v>
      </c>
      <c r="AN14" t="s">
        <v>65</v>
      </c>
      <c r="AO14" t="s">
        <v>88</v>
      </c>
      <c r="AQ14" t="s">
        <v>51</v>
      </c>
      <c r="AR14" t="s">
        <v>89</v>
      </c>
    </row>
    <row r="15">
      <c r="A15" t="s">
        <v>44</v>
      </c>
      <c r="C15" s="11" t="s">
        <v>73</v>
      </c>
      <c r="D15" s="11" t="s">
        <v>74</v>
      </c>
      <c r="E15" s="11" t="s">
        <v>75</v>
      </c>
      <c r="F15" s="12" t="str">
        <f t="shared" si="1"/>
        <v>2009</v>
      </c>
      <c r="G15" s="13">
        <v>40047.0</v>
      </c>
      <c r="H15" s="14">
        <v>0.28125</v>
      </c>
      <c r="I15" t="s">
        <v>48</v>
      </c>
      <c r="J15" s="15"/>
      <c r="L15" t="s">
        <v>49</v>
      </c>
      <c r="M15" s="15">
        <v>22.3</v>
      </c>
      <c r="N15" s="16">
        <v>7.4</v>
      </c>
      <c r="O15" s="16">
        <v>85.5</v>
      </c>
      <c r="P15" s="17"/>
      <c r="Q15" s="18"/>
      <c r="S15" s="17"/>
      <c r="V15" s="19"/>
      <c r="W15" s="19">
        <v>1203.31</v>
      </c>
      <c r="AF15" t="s">
        <v>76</v>
      </c>
      <c r="AG15" t="s">
        <v>51</v>
      </c>
      <c r="AH15" t="s">
        <v>85</v>
      </c>
      <c r="AJ15" t="s">
        <v>61</v>
      </c>
      <c r="AK15" t="s">
        <v>53</v>
      </c>
      <c r="AM15" t="s">
        <v>54</v>
      </c>
      <c r="AN15" t="s">
        <v>65</v>
      </c>
      <c r="AQ15" t="s">
        <v>51</v>
      </c>
      <c r="AR15" t="s">
        <v>90</v>
      </c>
    </row>
    <row r="16">
      <c r="A16" t="s">
        <v>44</v>
      </c>
      <c r="C16" s="11" t="s">
        <v>91</v>
      </c>
      <c r="D16" s="11" t="s">
        <v>92</v>
      </c>
      <c r="E16" s="11" t="s">
        <v>93</v>
      </c>
      <c r="F16" s="12" t="str">
        <f t="shared" si="1"/>
        <v>2009</v>
      </c>
      <c r="G16" s="13">
        <v>39949.0</v>
      </c>
      <c r="H16" s="14">
        <v>0.2569444444444444</v>
      </c>
      <c r="I16" t="s">
        <v>48</v>
      </c>
      <c r="J16" s="15"/>
      <c r="L16" t="s">
        <v>49</v>
      </c>
      <c r="M16" s="15">
        <v>13.5</v>
      </c>
      <c r="N16" s="16">
        <v>4.6</v>
      </c>
      <c r="O16" s="16">
        <v>44.5</v>
      </c>
      <c r="P16" s="17"/>
      <c r="Q16" s="18"/>
      <c r="S16" s="17"/>
      <c r="V16" s="19"/>
      <c r="W16" s="19">
        <v>50.4</v>
      </c>
      <c r="AF16" t="s">
        <v>76</v>
      </c>
      <c r="AM16" t="s">
        <v>54</v>
      </c>
      <c r="AN16" t="s">
        <v>65</v>
      </c>
      <c r="AQ16" t="s">
        <v>94</v>
      </c>
      <c r="AR16" t="s">
        <v>63</v>
      </c>
    </row>
    <row r="17">
      <c r="A17" t="s">
        <v>44</v>
      </c>
      <c r="C17" s="11" t="s">
        <v>91</v>
      </c>
      <c r="D17" s="11" t="s">
        <v>92</v>
      </c>
      <c r="E17" s="11" t="s">
        <v>93</v>
      </c>
      <c r="F17" s="12" t="str">
        <f t="shared" si="1"/>
        <v>2009</v>
      </c>
      <c r="G17" s="13">
        <v>39949.0</v>
      </c>
      <c r="H17" s="14">
        <v>0.2569444444444444</v>
      </c>
      <c r="I17" t="s">
        <v>95</v>
      </c>
      <c r="J17" s="15"/>
      <c r="M17" s="15"/>
      <c r="N17" s="16"/>
      <c r="O17" s="16"/>
      <c r="P17" s="17"/>
      <c r="Q17" s="18"/>
      <c r="S17" s="17"/>
      <c r="V17" s="19"/>
      <c r="W17" s="19">
        <v>88.2</v>
      </c>
      <c r="AF17" t="s">
        <v>76</v>
      </c>
      <c r="AR17" t="s">
        <v>63</v>
      </c>
    </row>
    <row r="18">
      <c r="A18" t="s">
        <v>44</v>
      </c>
      <c r="C18" s="11" t="s">
        <v>91</v>
      </c>
      <c r="D18" s="11" t="s">
        <v>92</v>
      </c>
      <c r="E18" s="11" t="s">
        <v>93</v>
      </c>
      <c r="F18" s="12" t="str">
        <f t="shared" si="1"/>
        <v>2009</v>
      </c>
      <c r="G18" s="13">
        <v>39963.0</v>
      </c>
      <c r="H18" s="14">
        <v>0.26944444444444443</v>
      </c>
      <c r="I18" t="s">
        <v>48</v>
      </c>
      <c r="J18" s="15"/>
      <c r="L18" t="s">
        <v>58</v>
      </c>
      <c r="M18" s="15">
        <v>11.5</v>
      </c>
      <c r="N18" s="16">
        <v>5.4</v>
      </c>
      <c r="O18" s="16">
        <v>49.2</v>
      </c>
      <c r="P18" s="17"/>
      <c r="Q18" s="18"/>
      <c r="S18" s="17"/>
      <c r="V18" s="19"/>
      <c r="W18" s="19">
        <v>101.9</v>
      </c>
      <c r="AF18" t="s">
        <v>76</v>
      </c>
      <c r="AG18" t="s">
        <v>59</v>
      </c>
      <c r="AH18" t="s">
        <v>77</v>
      </c>
      <c r="AJ18" t="s">
        <v>61</v>
      </c>
      <c r="AK18" t="s">
        <v>53</v>
      </c>
      <c r="AM18" t="s">
        <v>62</v>
      </c>
      <c r="AN18" t="s">
        <v>55</v>
      </c>
      <c r="AQ18" t="s">
        <v>51</v>
      </c>
      <c r="AR18" t="s">
        <v>96</v>
      </c>
    </row>
    <row r="19">
      <c r="A19" t="s">
        <v>44</v>
      </c>
      <c r="C19" s="11" t="s">
        <v>91</v>
      </c>
      <c r="D19" s="11" t="s">
        <v>92</v>
      </c>
      <c r="E19" s="11" t="s">
        <v>93</v>
      </c>
      <c r="F19" s="12" t="str">
        <f t="shared" si="1"/>
        <v>2009</v>
      </c>
      <c r="G19" s="13">
        <v>39977.0</v>
      </c>
      <c r="H19" s="14">
        <v>0.2652777777777778</v>
      </c>
      <c r="I19" t="s">
        <v>48</v>
      </c>
      <c r="J19" s="15"/>
      <c r="L19" t="s">
        <v>58</v>
      </c>
      <c r="M19" s="15">
        <v>14.6</v>
      </c>
      <c r="N19" s="16">
        <v>3.2</v>
      </c>
      <c r="O19" s="16">
        <v>31.6</v>
      </c>
      <c r="P19" s="17"/>
      <c r="Q19" s="18"/>
      <c r="S19" s="17"/>
      <c r="V19" s="19"/>
      <c r="W19" s="19">
        <v>344.8</v>
      </c>
      <c r="AF19" t="s">
        <v>76</v>
      </c>
      <c r="AG19" t="s">
        <v>51</v>
      </c>
      <c r="AH19" t="s">
        <v>60</v>
      </c>
      <c r="AI19">
        <v>21.7</v>
      </c>
      <c r="AJ19" t="s">
        <v>61</v>
      </c>
      <c r="AK19" t="s">
        <v>97</v>
      </c>
      <c r="AM19" t="s">
        <v>62</v>
      </c>
      <c r="AN19" t="s">
        <v>65</v>
      </c>
      <c r="AQ19" t="s">
        <v>51</v>
      </c>
      <c r="AR19" t="s">
        <v>63</v>
      </c>
    </row>
    <row r="20">
      <c r="A20" t="s">
        <v>44</v>
      </c>
      <c r="C20" s="11" t="s">
        <v>91</v>
      </c>
      <c r="D20" s="11" t="s">
        <v>92</v>
      </c>
      <c r="E20" s="11" t="s">
        <v>93</v>
      </c>
      <c r="F20" s="12" t="str">
        <f t="shared" si="1"/>
        <v>2009</v>
      </c>
      <c r="G20" s="13">
        <v>39991.0</v>
      </c>
      <c r="H20" s="14">
        <v>0.2513888888888889</v>
      </c>
      <c r="I20" t="s">
        <v>48</v>
      </c>
      <c r="J20" s="15"/>
      <c r="M20" s="15">
        <v>17.8</v>
      </c>
      <c r="N20" s="16">
        <v>1.6</v>
      </c>
      <c r="O20" s="16">
        <v>16.6</v>
      </c>
      <c r="P20" s="17"/>
      <c r="Q20" s="18"/>
      <c r="S20" s="17"/>
      <c r="V20" s="19"/>
      <c r="W20" s="19"/>
      <c r="AF20" t="s">
        <v>76</v>
      </c>
      <c r="AG20" t="s">
        <v>59</v>
      </c>
      <c r="AH20" t="s">
        <v>81</v>
      </c>
      <c r="AI20">
        <v>20.0</v>
      </c>
      <c r="AJ20" t="s">
        <v>61</v>
      </c>
      <c r="AK20" t="s">
        <v>97</v>
      </c>
      <c r="AR20" t="s">
        <v>98</v>
      </c>
    </row>
    <row r="21" ht="15.75" customHeight="1">
      <c r="A21" t="s">
        <v>44</v>
      </c>
      <c r="C21" s="11" t="s">
        <v>91</v>
      </c>
      <c r="D21" s="11" t="s">
        <v>92</v>
      </c>
      <c r="E21" s="11" t="s">
        <v>93</v>
      </c>
      <c r="F21" s="12" t="str">
        <f t="shared" si="1"/>
        <v>2009</v>
      </c>
      <c r="G21" s="13">
        <v>40005.0</v>
      </c>
      <c r="H21" s="14">
        <v>0.2375</v>
      </c>
      <c r="I21" t="s">
        <v>48</v>
      </c>
      <c r="J21" s="15"/>
      <c r="L21" t="s">
        <v>49</v>
      </c>
      <c r="M21" s="15"/>
      <c r="N21" s="16"/>
      <c r="O21" s="16"/>
      <c r="P21" s="17"/>
      <c r="Q21" s="18"/>
      <c r="S21" s="17"/>
      <c r="V21" s="19"/>
      <c r="W21" s="19">
        <v>165.8</v>
      </c>
      <c r="AF21" t="s">
        <v>76</v>
      </c>
      <c r="AG21" t="s">
        <v>51</v>
      </c>
      <c r="AH21" t="s">
        <v>51</v>
      </c>
      <c r="AJ21" t="s">
        <v>61</v>
      </c>
      <c r="AM21" t="s">
        <v>62</v>
      </c>
      <c r="AN21" t="s">
        <v>55</v>
      </c>
      <c r="AQ21" t="s">
        <v>51</v>
      </c>
      <c r="AR21" t="s">
        <v>99</v>
      </c>
    </row>
    <row r="22" ht="15.75" customHeight="1">
      <c r="A22" t="s">
        <v>44</v>
      </c>
      <c r="C22" s="11" t="s">
        <v>91</v>
      </c>
      <c r="D22" s="11" t="s">
        <v>92</v>
      </c>
      <c r="E22" s="11" t="s">
        <v>93</v>
      </c>
      <c r="F22" s="12" t="str">
        <f t="shared" si="1"/>
        <v>2009</v>
      </c>
      <c r="G22" s="13">
        <v>40019.0</v>
      </c>
      <c r="H22" s="14">
        <v>0.25069444444444444</v>
      </c>
      <c r="I22" t="s">
        <v>48</v>
      </c>
      <c r="J22" s="15"/>
      <c r="L22" t="s">
        <v>58</v>
      </c>
      <c r="M22" s="15">
        <v>16.1</v>
      </c>
      <c r="N22" s="16">
        <v>2.5</v>
      </c>
      <c r="O22" s="16">
        <v>25.2</v>
      </c>
      <c r="P22" s="17"/>
      <c r="Q22" s="18"/>
      <c r="S22" s="17"/>
      <c r="V22" s="19"/>
      <c r="W22" s="19">
        <v>517.2</v>
      </c>
      <c r="AF22" t="s">
        <v>76</v>
      </c>
      <c r="AG22" t="s">
        <v>84</v>
      </c>
      <c r="AH22" t="s">
        <v>85</v>
      </c>
      <c r="AJ22" t="s">
        <v>61</v>
      </c>
      <c r="AK22" t="s">
        <v>100</v>
      </c>
      <c r="AM22" t="s">
        <v>62</v>
      </c>
      <c r="AN22" t="s">
        <v>55</v>
      </c>
      <c r="AQ22" t="s">
        <v>51</v>
      </c>
      <c r="AR22" t="s">
        <v>101</v>
      </c>
    </row>
    <row r="23" ht="15.75" customHeight="1">
      <c r="A23" t="s">
        <v>44</v>
      </c>
      <c r="C23" s="11" t="s">
        <v>91</v>
      </c>
      <c r="D23" s="11" t="s">
        <v>92</v>
      </c>
      <c r="E23" s="11" t="s">
        <v>93</v>
      </c>
      <c r="F23" s="12" t="str">
        <f t="shared" si="1"/>
        <v>2009</v>
      </c>
      <c r="G23" s="13">
        <v>40033.0</v>
      </c>
      <c r="H23" s="14">
        <v>0.24791666666666667</v>
      </c>
      <c r="I23" t="s">
        <v>48</v>
      </c>
      <c r="J23" s="15"/>
      <c r="L23" t="s">
        <v>49</v>
      </c>
      <c r="M23" s="15">
        <v>16.2</v>
      </c>
      <c r="N23" s="16">
        <v>1.6</v>
      </c>
      <c r="O23" s="16">
        <v>16.5</v>
      </c>
      <c r="P23" s="17"/>
      <c r="Q23" s="18"/>
      <c r="S23" s="17"/>
      <c r="V23" s="19"/>
      <c r="W23" s="19">
        <v>127.4</v>
      </c>
      <c r="AF23" t="s">
        <v>76</v>
      </c>
      <c r="AG23" t="s">
        <v>86</v>
      </c>
      <c r="AH23" t="s">
        <v>87</v>
      </c>
      <c r="AK23" t="s">
        <v>100</v>
      </c>
      <c r="AM23" t="s">
        <v>88</v>
      </c>
      <c r="AN23" t="s">
        <v>65</v>
      </c>
      <c r="AQ23" t="s">
        <v>51</v>
      </c>
      <c r="AR23" t="s">
        <v>102</v>
      </c>
    </row>
    <row r="24" ht="15.75" customHeight="1">
      <c r="A24" t="s">
        <v>44</v>
      </c>
      <c r="C24" s="11" t="s">
        <v>91</v>
      </c>
      <c r="D24" s="11" t="s">
        <v>92</v>
      </c>
      <c r="E24" s="11" t="s">
        <v>93</v>
      </c>
      <c r="F24" s="12" t="str">
        <f t="shared" si="1"/>
        <v>2009</v>
      </c>
      <c r="G24" s="13">
        <v>40047.0</v>
      </c>
      <c r="H24" s="14">
        <v>0.2659722222222222</v>
      </c>
      <c r="I24" t="s">
        <v>48</v>
      </c>
      <c r="J24" s="15"/>
      <c r="L24" t="s">
        <v>49</v>
      </c>
      <c r="M24" s="15">
        <v>20.7</v>
      </c>
      <c r="N24" s="16">
        <v>1.05</v>
      </c>
      <c r="O24" s="16">
        <v>11.8</v>
      </c>
      <c r="P24" s="17"/>
      <c r="Q24" s="18"/>
      <c r="S24" s="17"/>
      <c r="V24" s="19"/>
      <c r="W24" s="19">
        <v>1299.65</v>
      </c>
      <c r="AF24" t="s">
        <v>76</v>
      </c>
      <c r="AG24" t="s">
        <v>51</v>
      </c>
      <c r="AH24" t="s">
        <v>85</v>
      </c>
      <c r="AJ24" t="s">
        <v>61</v>
      </c>
      <c r="AK24" t="s">
        <v>100</v>
      </c>
      <c r="AM24" t="s">
        <v>54</v>
      </c>
      <c r="AN24" t="s">
        <v>65</v>
      </c>
      <c r="AQ24" t="s">
        <v>51</v>
      </c>
      <c r="AR24" t="s">
        <v>103</v>
      </c>
    </row>
    <row r="25" ht="15.75" customHeight="1">
      <c r="A25" t="s">
        <v>44</v>
      </c>
      <c r="C25" s="11" t="s">
        <v>91</v>
      </c>
      <c r="D25" s="11" t="s">
        <v>92</v>
      </c>
      <c r="E25" s="11" t="s">
        <v>93</v>
      </c>
      <c r="F25" s="12" t="str">
        <f t="shared" si="1"/>
        <v>2009</v>
      </c>
      <c r="G25" s="13">
        <v>40047.0</v>
      </c>
      <c r="H25" s="14">
        <v>0.2659722222222222</v>
      </c>
      <c r="I25" t="s">
        <v>95</v>
      </c>
      <c r="J25" s="15"/>
      <c r="M25" s="15"/>
      <c r="N25" s="16"/>
      <c r="O25" s="16"/>
      <c r="P25" s="17"/>
      <c r="Q25" s="18"/>
      <c r="S25" s="17"/>
      <c r="V25" s="19"/>
      <c r="W25" s="19">
        <v>1732.87</v>
      </c>
      <c r="AF25" t="s">
        <v>76</v>
      </c>
      <c r="AK25" t="s">
        <v>100</v>
      </c>
      <c r="AR25" t="s">
        <v>103</v>
      </c>
    </row>
    <row r="26" ht="15.75" customHeight="1">
      <c r="A26" t="s">
        <v>44</v>
      </c>
      <c r="B26" s="20" t="s">
        <v>104</v>
      </c>
      <c r="C26" s="11" t="s">
        <v>105</v>
      </c>
      <c r="D26" s="11" t="s">
        <v>106</v>
      </c>
      <c r="E26" s="11" t="s">
        <v>107</v>
      </c>
      <c r="F26" s="12" t="str">
        <f t="shared" si="1"/>
        <v>2009</v>
      </c>
      <c r="G26" s="13">
        <v>39949.0</v>
      </c>
      <c r="H26" s="14">
        <v>0.2708333333333333</v>
      </c>
      <c r="I26" t="s">
        <v>48</v>
      </c>
      <c r="J26" s="15"/>
      <c r="L26" t="s">
        <v>49</v>
      </c>
      <c r="M26" s="15">
        <v>17.1</v>
      </c>
      <c r="N26" s="16">
        <v>8.75</v>
      </c>
      <c r="O26" s="16">
        <v>86.5</v>
      </c>
      <c r="P26" s="17"/>
      <c r="Q26" s="18"/>
      <c r="S26" s="17"/>
      <c r="V26" s="19"/>
      <c r="W26" s="19">
        <v>55.6</v>
      </c>
      <c r="AF26" t="s">
        <v>108</v>
      </c>
      <c r="AG26" t="s">
        <v>86</v>
      </c>
      <c r="AH26" t="s">
        <v>86</v>
      </c>
      <c r="AI26">
        <v>11.11</v>
      </c>
      <c r="AJ26" t="s">
        <v>61</v>
      </c>
      <c r="AM26" t="s">
        <v>54</v>
      </c>
      <c r="AQ26" t="s">
        <v>51</v>
      </c>
      <c r="AR26" t="s">
        <v>109</v>
      </c>
    </row>
    <row r="27" ht="15.75" customHeight="1">
      <c r="A27" t="s">
        <v>44</v>
      </c>
      <c r="B27" s="20" t="s">
        <v>104</v>
      </c>
      <c r="C27" s="11" t="s">
        <v>105</v>
      </c>
      <c r="D27" s="11" t="s">
        <v>106</v>
      </c>
      <c r="E27" s="11" t="s">
        <v>107</v>
      </c>
      <c r="F27" s="12" t="str">
        <f t="shared" si="1"/>
        <v>2009</v>
      </c>
      <c r="G27" s="13">
        <v>39963.0</v>
      </c>
      <c r="H27" s="14">
        <v>0.2708333333333333</v>
      </c>
      <c r="I27" t="s">
        <v>48</v>
      </c>
      <c r="J27" s="15"/>
      <c r="L27" t="s">
        <v>58</v>
      </c>
      <c r="M27" s="15">
        <v>12.4</v>
      </c>
      <c r="N27" s="16">
        <v>10.7</v>
      </c>
      <c r="O27" s="16">
        <v>99.6</v>
      </c>
      <c r="P27" s="17"/>
      <c r="Q27" s="18"/>
      <c r="S27" s="17"/>
      <c r="V27" s="19"/>
      <c r="W27" s="19">
        <v>1203.31</v>
      </c>
      <c r="AF27" t="s">
        <v>108</v>
      </c>
      <c r="AG27" t="s">
        <v>59</v>
      </c>
      <c r="AH27" t="s">
        <v>60</v>
      </c>
      <c r="AI27">
        <v>12.0</v>
      </c>
      <c r="AJ27" t="s">
        <v>61</v>
      </c>
      <c r="AK27" t="s">
        <v>97</v>
      </c>
      <c r="AN27" t="s">
        <v>55</v>
      </c>
      <c r="AQ27" t="s">
        <v>56</v>
      </c>
      <c r="AR27" t="s">
        <v>110</v>
      </c>
    </row>
    <row r="28" ht="15.75" customHeight="1">
      <c r="A28" t="s">
        <v>44</v>
      </c>
      <c r="B28" s="20" t="s">
        <v>104</v>
      </c>
      <c r="C28" s="11" t="s">
        <v>105</v>
      </c>
      <c r="D28" s="11" t="s">
        <v>106</v>
      </c>
      <c r="E28" s="11" t="s">
        <v>107</v>
      </c>
      <c r="F28" s="12" t="str">
        <f t="shared" si="1"/>
        <v>2009</v>
      </c>
      <c r="G28" s="13">
        <v>39977.0</v>
      </c>
      <c r="H28" s="14">
        <v>0.2708333333333333</v>
      </c>
      <c r="I28" t="s">
        <v>48</v>
      </c>
      <c r="J28" s="15"/>
      <c r="L28" t="s">
        <v>58</v>
      </c>
      <c r="M28" s="15">
        <v>15.5</v>
      </c>
      <c r="N28" s="16">
        <v>9.25</v>
      </c>
      <c r="O28" s="16">
        <v>92.9</v>
      </c>
      <c r="P28" s="17"/>
      <c r="Q28" s="18"/>
      <c r="S28" s="17"/>
      <c r="V28" s="19"/>
      <c r="W28" s="19" t="s">
        <v>111</v>
      </c>
      <c r="AF28" t="s">
        <v>108</v>
      </c>
      <c r="AG28" t="s">
        <v>51</v>
      </c>
      <c r="AH28" t="s">
        <v>112</v>
      </c>
      <c r="AI28">
        <v>13.33</v>
      </c>
      <c r="AJ28" t="s">
        <v>61</v>
      </c>
      <c r="AK28" t="s">
        <v>97</v>
      </c>
      <c r="AM28" t="s">
        <v>54</v>
      </c>
      <c r="AQ28" t="s">
        <v>56</v>
      </c>
      <c r="AR28" t="s">
        <v>113</v>
      </c>
    </row>
    <row r="29" ht="15.75" customHeight="1">
      <c r="A29" t="s">
        <v>44</v>
      </c>
      <c r="B29" s="20" t="s">
        <v>104</v>
      </c>
      <c r="C29" s="11" t="s">
        <v>105</v>
      </c>
      <c r="D29" s="11" t="s">
        <v>106</v>
      </c>
      <c r="E29" s="11" t="s">
        <v>107</v>
      </c>
      <c r="F29" s="12" t="str">
        <f t="shared" si="1"/>
        <v>2009</v>
      </c>
      <c r="G29" s="13">
        <v>39991.0</v>
      </c>
      <c r="H29" s="14">
        <v>0.2916666666666667</v>
      </c>
      <c r="I29" t="s">
        <v>48</v>
      </c>
      <c r="J29" s="15"/>
      <c r="L29" t="s">
        <v>49</v>
      </c>
      <c r="M29" s="15">
        <v>20.7</v>
      </c>
      <c r="N29" s="16">
        <v>7.78</v>
      </c>
      <c r="O29" s="16">
        <v>86.6</v>
      </c>
      <c r="P29" s="17"/>
      <c r="Q29" s="18"/>
      <c r="S29" s="17"/>
      <c r="V29" s="19"/>
      <c r="W29" s="19">
        <v>141.4</v>
      </c>
      <c r="AF29" t="s">
        <v>108</v>
      </c>
      <c r="AG29" t="s">
        <v>59</v>
      </c>
      <c r="AH29" t="s">
        <v>112</v>
      </c>
      <c r="AI29">
        <v>17.22</v>
      </c>
      <c r="AJ29" t="s">
        <v>61</v>
      </c>
      <c r="AK29" t="s">
        <v>97</v>
      </c>
      <c r="AM29" t="s">
        <v>54</v>
      </c>
      <c r="AN29" t="s">
        <v>55</v>
      </c>
      <c r="AQ29" t="s">
        <v>56</v>
      </c>
      <c r="AR29" t="s">
        <v>114</v>
      </c>
    </row>
    <row r="30" ht="15.75" customHeight="1">
      <c r="A30" t="s">
        <v>44</v>
      </c>
      <c r="B30" s="20" t="s">
        <v>104</v>
      </c>
      <c r="C30" s="11" t="s">
        <v>105</v>
      </c>
      <c r="D30" s="11" t="s">
        <v>106</v>
      </c>
      <c r="E30" s="11" t="s">
        <v>107</v>
      </c>
      <c r="F30" s="12" t="str">
        <f t="shared" si="1"/>
        <v>2009</v>
      </c>
      <c r="G30" s="13">
        <v>40005.0</v>
      </c>
      <c r="H30" s="14">
        <v>0.2916666666666667</v>
      </c>
      <c r="I30" t="s">
        <v>48</v>
      </c>
      <c r="J30" s="15"/>
      <c r="L30" t="s">
        <v>49</v>
      </c>
      <c r="M30" s="15">
        <v>18.7</v>
      </c>
      <c r="N30" s="16">
        <v>8.52</v>
      </c>
      <c r="O30" s="16">
        <v>91.4</v>
      </c>
      <c r="P30" s="17"/>
      <c r="Q30" s="18"/>
      <c r="S30" s="17"/>
      <c r="V30" s="19"/>
      <c r="W30" s="19">
        <v>131.3</v>
      </c>
      <c r="AF30" t="s">
        <v>108</v>
      </c>
      <c r="AG30" t="s">
        <v>51</v>
      </c>
      <c r="AH30" t="s">
        <v>115</v>
      </c>
      <c r="AI30">
        <v>13.33</v>
      </c>
      <c r="AJ30" t="s">
        <v>61</v>
      </c>
      <c r="AK30" t="s">
        <v>97</v>
      </c>
      <c r="AM30" t="s">
        <v>62</v>
      </c>
      <c r="AN30" t="s">
        <v>55</v>
      </c>
      <c r="AQ30" t="s">
        <v>56</v>
      </c>
      <c r="AR30" t="s">
        <v>116</v>
      </c>
    </row>
    <row r="31" ht="15.75" customHeight="1">
      <c r="A31" t="s">
        <v>44</v>
      </c>
      <c r="B31" s="20" t="s">
        <v>104</v>
      </c>
      <c r="C31" s="11" t="s">
        <v>105</v>
      </c>
      <c r="D31" s="11" t="s">
        <v>106</v>
      </c>
      <c r="E31" s="11" t="s">
        <v>107</v>
      </c>
      <c r="F31" s="12" t="str">
        <f t="shared" si="1"/>
        <v>2009</v>
      </c>
      <c r="G31" s="13">
        <v>40033.0</v>
      </c>
      <c r="H31" s="14">
        <v>0.2916666666666667</v>
      </c>
      <c r="I31" t="s">
        <v>48</v>
      </c>
      <c r="J31" s="15"/>
      <c r="L31" t="s">
        <v>49</v>
      </c>
      <c r="M31" s="15">
        <v>19.0</v>
      </c>
      <c r="N31" s="16">
        <v>7.93</v>
      </c>
      <c r="O31" s="16">
        <v>86.7</v>
      </c>
      <c r="P31" s="17"/>
      <c r="Q31" s="18"/>
      <c r="S31" s="17"/>
      <c r="V31" s="19"/>
      <c r="W31" s="19">
        <v>84.5</v>
      </c>
      <c r="AF31" t="s">
        <v>108</v>
      </c>
      <c r="AG31" t="s">
        <v>51</v>
      </c>
      <c r="AH31" t="s">
        <v>112</v>
      </c>
      <c r="AI31">
        <v>12.78</v>
      </c>
      <c r="AJ31" t="s">
        <v>61</v>
      </c>
      <c r="AK31" t="s">
        <v>97</v>
      </c>
      <c r="AM31" t="s">
        <v>54</v>
      </c>
      <c r="AN31" t="s">
        <v>55</v>
      </c>
      <c r="AQ31" t="s">
        <v>56</v>
      </c>
      <c r="AR31" t="s">
        <v>117</v>
      </c>
    </row>
    <row r="32" ht="15.75" customHeight="1">
      <c r="A32" t="s">
        <v>44</v>
      </c>
      <c r="B32" s="20" t="s">
        <v>104</v>
      </c>
      <c r="C32" s="11" t="s">
        <v>105</v>
      </c>
      <c r="D32" s="11" t="s">
        <v>106</v>
      </c>
      <c r="E32" s="11" t="s">
        <v>107</v>
      </c>
      <c r="F32" s="12" t="str">
        <f t="shared" si="1"/>
        <v>2009</v>
      </c>
      <c r="G32" s="13">
        <v>40047.0</v>
      </c>
      <c r="H32" s="14">
        <v>0.2916666666666667</v>
      </c>
      <c r="I32" t="s">
        <v>48</v>
      </c>
      <c r="J32" s="15"/>
      <c r="L32" t="s">
        <v>49</v>
      </c>
      <c r="M32" s="15">
        <v>23.4</v>
      </c>
      <c r="N32" s="16">
        <v>6.71</v>
      </c>
      <c r="O32" s="16">
        <v>78.7</v>
      </c>
      <c r="P32" s="17"/>
      <c r="Q32" s="18"/>
      <c r="S32" s="17"/>
      <c r="V32" s="19"/>
      <c r="W32" s="19"/>
      <c r="AF32" t="s">
        <v>108</v>
      </c>
      <c r="AG32" t="s">
        <v>51</v>
      </c>
      <c r="AH32" t="s">
        <v>118</v>
      </c>
      <c r="AI32">
        <v>20.56</v>
      </c>
      <c r="AJ32" t="s">
        <v>61</v>
      </c>
      <c r="AK32" t="s">
        <v>119</v>
      </c>
      <c r="AM32" t="s">
        <v>54</v>
      </c>
      <c r="AN32" t="s">
        <v>55</v>
      </c>
      <c r="AQ32" t="s">
        <v>51</v>
      </c>
      <c r="AR32" t="s">
        <v>120</v>
      </c>
    </row>
    <row r="33" ht="15.75" customHeight="1">
      <c r="A33" t="s">
        <v>44</v>
      </c>
      <c r="B33" s="20" t="s">
        <v>104</v>
      </c>
      <c r="C33" s="11" t="s">
        <v>121</v>
      </c>
      <c r="D33" s="11" t="s">
        <v>122</v>
      </c>
      <c r="E33" s="11" t="s">
        <v>123</v>
      </c>
      <c r="F33" s="12" t="str">
        <f t="shared" si="1"/>
        <v>2009</v>
      </c>
      <c r="G33" s="13">
        <v>39949.0</v>
      </c>
      <c r="H33" s="14">
        <v>0.28125</v>
      </c>
      <c r="I33" t="s">
        <v>48</v>
      </c>
      <c r="J33" s="15"/>
      <c r="L33" t="s">
        <v>49</v>
      </c>
      <c r="M33" s="15">
        <v>16.5</v>
      </c>
      <c r="N33" s="16">
        <v>8.89</v>
      </c>
      <c r="O33" s="16">
        <v>91.1</v>
      </c>
      <c r="P33" s="17"/>
      <c r="Q33" s="18"/>
      <c r="S33" s="17"/>
      <c r="V33" s="19"/>
      <c r="W33" s="19">
        <v>129.1</v>
      </c>
      <c r="AF33" t="s">
        <v>108</v>
      </c>
      <c r="AG33" t="s">
        <v>86</v>
      </c>
      <c r="AH33" t="s">
        <v>86</v>
      </c>
      <c r="AI33">
        <v>11.11</v>
      </c>
      <c r="AJ33" t="s">
        <v>61</v>
      </c>
      <c r="AM33" t="s">
        <v>54</v>
      </c>
      <c r="AN33" t="s">
        <v>65</v>
      </c>
      <c r="AQ33" t="s">
        <v>51</v>
      </c>
      <c r="AR33" t="s">
        <v>124</v>
      </c>
    </row>
    <row r="34" ht="15.75" customHeight="1">
      <c r="A34" t="s">
        <v>44</v>
      </c>
      <c r="B34" s="20" t="s">
        <v>104</v>
      </c>
      <c r="C34" s="11" t="s">
        <v>121</v>
      </c>
      <c r="D34" s="11" t="s">
        <v>122</v>
      </c>
      <c r="E34" s="11" t="s">
        <v>123</v>
      </c>
      <c r="F34" s="12" t="str">
        <f t="shared" si="1"/>
        <v>2009</v>
      </c>
      <c r="G34" s="13">
        <v>39963.0</v>
      </c>
      <c r="H34" s="14">
        <v>0.2847222222222222</v>
      </c>
      <c r="I34" t="s">
        <v>48</v>
      </c>
      <c r="J34" s="15"/>
      <c r="L34" t="s">
        <v>58</v>
      </c>
      <c r="M34" s="15">
        <v>12.4</v>
      </c>
      <c r="N34" s="16">
        <v>10.76</v>
      </c>
      <c r="O34" s="16">
        <v>101.2</v>
      </c>
      <c r="P34" s="17"/>
      <c r="Q34" s="18"/>
      <c r="S34" s="17"/>
      <c r="V34" s="19"/>
      <c r="W34" s="19">
        <v>1119.85</v>
      </c>
      <c r="AF34" t="s">
        <v>108</v>
      </c>
      <c r="AG34" t="s">
        <v>59</v>
      </c>
      <c r="AH34" t="s">
        <v>60</v>
      </c>
      <c r="AI34">
        <v>12.0</v>
      </c>
      <c r="AJ34" t="s">
        <v>61</v>
      </c>
      <c r="AN34" t="s">
        <v>65</v>
      </c>
      <c r="AQ34" t="s">
        <v>51</v>
      </c>
      <c r="AR34" t="s">
        <v>125</v>
      </c>
    </row>
    <row r="35" ht="15.75" customHeight="1">
      <c r="A35" t="s">
        <v>44</v>
      </c>
      <c r="B35" s="20" t="s">
        <v>104</v>
      </c>
      <c r="C35" s="11" t="s">
        <v>121</v>
      </c>
      <c r="D35" s="11" t="s">
        <v>122</v>
      </c>
      <c r="E35" s="11" t="s">
        <v>123</v>
      </c>
      <c r="F35" s="12" t="str">
        <f t="shared" si="1"/>
        <v>2009</v>
      </c>
      <c r="G35" s="13">
        <v>39977.0</v>
      </c>
      <c r="H35" s="14">
        <v>0.2847222222222222</v>
      </c>
      <c r="I35" t="s">
        <v>48</v>
      </c>
      <c r="J35" s="15"/>
      <c r="M35" s="15">
        <v>15.7</v>
      </c>
      <c r="N35" s="16">
        <v>9.14</v>
      </c>
      <c r="O35" s="16">
        <v>91.8</v>
      </c>
      <c r="P35" s="17"/>
      <c r="Q35" s="18"/>
      <c r="S35" s="17"/>
      <c r="V35" s="19"/>
      <c r="W35" s="19" t="s">
        <v>111</v>
      </c>
      <c r="AF35" t="s">
        <v>108</v>
      </c>
      <c r="AG35" t="s">
        <v>51</v>
      </c>
      <c r="AH35" t="s">
        <v>126</v>
      </c>
      <c r="AI35">
        <v>13.33</v>
      </c>
      <c r="AJ35" t="s">
        <v>61</v>
      </c>
      <c r="AM35" t="s">
        <v>54</v>
      </c>
      <c r="AQ35" t="s">
        <v>56</v>
      </c>
      <c r="AR35" t="s">
        <v>127</v>
      </c>
    </row>
    <row r="36" ht="15.75" customHeight="1">
      <c r="A36" t="s">
        <v>44</v>
      </c>
      <c r="B36" s="20" t="s">
        <v>104</v>
      </c>
      <c r="C36" s="11" t="s">
        <v>121</v>
      </c>
      <c r="D36" s="11" t="s">
        <v>122</v>
      </c>
      <c r="E36" s="11" t="s">
        <v>123</v>
      </c>
      <c r="F36" s="12" t="str">
        <f t="shared" si="1"/>
        <v>2009</v>
      </c>
      <c r="G36" s="13">
        <v>39991.0</v>
      </c>
      <c r="H36" s="14">
        <v>0.3125</v>
      </c>
      <c r="I36" t="s">
        <v>48</v>
      </c>
      <c r="J36" s="15"/>
      <c r="M36" s="15">
        <v>20.9</v>
      </c>
      <c r="N36" s="16">
        <v>7.78</v>
      </c>
      <c r="O36" s="16">
        <v>86.6</v>
      </c>
      <c r="P36" s="17"/>
      <c r="Q36" s="18"/>
      <c r="S36" s="17"/>
      <c r="V36" s="19"/>
      <c r="W36" s="19">
        <v>435.2</v>
      </c>
      <c r="AF36" t="s">
        <v>108</v>
      </c>
      <c r="AG36" t="s">
        <v>59</v>
      </c>
      <c r="AH36" t="s">
        <v>112</v>
      </c>
      <c r="AI36">
        <v>17.22</v>
      </c>
      <c r="AJ36" t="s">
        <v>61</v>
      </c>
      <c r="AM36" t="s">
        <v>54</v>
      </c>
      <c r="AN36" t="s">
        <v>65</v>
      </c>
      <c r="AQ36" t="s">
        <v>56</v>
      </c>
      <c r="AR36" t="s">
        <v>128</v>
      </c>
    </row>
    <row r="37" ht="15.75" customHeight="1">
      <c r="A37" t="s">
        <v>44</v>
      </c>
      <c r="B37" s="20" t="s">
        <v>104</v>
      </c>
      <c r="C37" s="11" t="s">
        <v>121</v>
      </c>
      <c r="D37" s="11" t="s">
        <v>122</v>
      </c>
      <c r="E37" s="11" t="s">
        <v>123</v>
      </c>
      <c r="F37" s="12" t="str">
        <f t="shared" si="1"/>
        <v>2009</v>
      </c>
      <c r="G37" s="13">
        <v>40005.0</v>
      </c>
      <c r="H37" s="14">
        <v>0.3055555555555556</v>
      </c>
      <c r="I37" t="s">
        <v>48</v>
      </c>
      <c r="J37" s="15"/>
      <c r="L37" t="s">
        <v>49</v>
      </c>
      <c r="M37" s="15">
        <v>18.9</v>
      </c>
      <c r="N37" s="16">
        <v>8.62</v>
      </c>
      <c r="O37" s="16">
        <v>92.6</v>
      </c>
      <c r="P37" s="17"/>
      <c r="Q37" s="18"/>
      <c r="S37" s="17"/>
      <c r="V37" s="19"/>
      <c r="W37" s="19">
        <v>64.4</v>
      </c>
      <c r="AF37" t="s">
        <v>108</v>
      </c>
      <c r="AG37" t="s">
        <v>51</v>
      </c>
      <c r="AH37" t="s">
        <v>115</v>
      </c>
      <c r="AI37">
        <v>13.33</v>
      </c>
      <c r="AJ37" t="s">
        <v>61</v>
      </c>
      <c r="AM37" t="s">
        <v>54</v>
      </c>
      <c r="AN37" t="s">
        <v>65</v>
      </c>
      <c r="AQ37" t="s">
        <v>56</v>
      </c>
      <c r="AR37" t="s">
        <v>129</v>
      </c>
    </row>
    <row r="38" ht="15.75" customHeight="1">
      <c r="A38" t="s">
        <v>44</v>
      </c>
      <c r="B38" s="20" t="s">
        <v>104</v>
      </c>
      <c r="C38" s="11" t="s">
        <v>121</v>
      </c>
      <c r="D38" s="11" t="s">
        <v>122</v>
      </c>
      <c r="E38" s="11" t="s">
        <v>123</v>
      </c>
      <c r="F38" s="12" t="str">
        <f t="shared" si="1"/>
        <v>2009</v>
      </c>
      <c r="G38" s="13">
        <v>40005.0</v>
      </c>
      <c r="H38" s="14">
        <v>0.3055555555555556</v>
      </c>
      <c r="I38" t="s">
        <v>95</v>
      </c>
      <c r="J38" s="15"/>
      <c r="M38" s="15"/>
      <c r="N38" s="16"/>
      <c r="O38" s="16"/>
      <c r="P38" s="17"/>
      <c r="Q38" s="18"/>
      <c r="S38" s="17"/>
      <c r="V38" s="19"/>
      <c r="W38" s="19">
        <v>95.9</v>
      </c>
      <c r="AF38" t="s">
        <v>108</v>
      </c>
      <c r="AR38" t="s">
        <v>129</v>
      </c>
    </row>
    <row r="39" ht="15.75" customHeight="1">
      <c r="A39" t="s">
        <v>44</v>
      </c>
      <c r="B39" s="20" t="s">
        <v>104</v>
      </c>
      <c r="C39" s="11" t="s">
        <v>121</v>
      </c>
      <c r="D39" s="11" t="s">
        <v>122</v>
      </c>
      <c r="E39" s="11" t="s">
        <v>123</v>
      </c>
      <c r="F39" s="12" t="str">
        <f t="shared" si="1"/>
        <v>2009</v>
      </c>
      <c r="G39" s="13">
        <v>40019.0</v>
      </c>
      <c r="H39" s="14">
        <v>0.3055555555555556</v>
      </c>
      <c r="I39" t="s">
        <v>48</v>
      </c>
      <c r="J39" s="15"/>
      <c r="L39" t="s">
        <v>49</v>
      </c>
      <c r="M39" s="15">
        <v>18.2</v>
      </c>
      <c r="N39" s="16">
        <v>8.38</v>
      </c>
      <c r="O39" s="16">
        <v>89.9</v>
      </c>
      <c r="P39" s="17"/>
      <c r="Q39" s="18"/>
      <c r="S39" s="17"/>
      <c r="V39" s="19"/>
      <c r="W39" s="19" t="s">
        <v>111</v>
      </c>
      <c r="AF39" t="s">
        <v>108</v>
      </c>
      <c r="AG39" t="s">
        <v>59</v>
      </c>
      <c r="AH39" t="s">
        <v>130</v>
      </c>
      <c r="AI39">
        <v>16.11</v>
      </c>
      <c r="AJ39" t="s">
        <v>61</v>
      </c>
      <c r="AK39" t="s">
        <v>119</v>
      </c>
      <c r="AM39" t="s">
        <v>62</v>
      </c>
      <c r="AN39" t="s">
        <v>65</v>
      </c>
      <c r="AQ39" t="s">
        <v>56</v>
      </c>
      <c r="AR39" t="s">
        <v>131</v>
      </c>
    </row>
    <row r="40" ht="15.75" customHeight="1">
      <c r="A40" t="s">
        <v>44</v>
      </c>
      <c r="B40" s="20" t="s">
        <v>104</v>
      </c>
      <c r="C40" s="11" t="s">
        <v>121</v>
      </c>
      <c r="D40" s="11" t="s">
        <v>122</v>
      </c>
      <c r="E40" s="11" t="s">
        <v>123</v>
      </c>
      <c r="F40" s="12" t="str">
        <f t="shared" si="1"/>
        <v>2009</v>
      </c>
      <c r="G40" s="13">
        <v>40033.0</v>
      </c>
      <c r="H40" s="14">
        <v>0.3055555555555556</v>
      </c>
      <c r="I40" t="s">
        <v>48</v>
      </c>
      <c r="J40" s="15"/>
      <c r="L40" t="s">
        <v>49</v>
      </c>
      <c r="M40" s="15">
        <v>18.7</v>
      </c>
      <c r="N40" s="16">
        <v>8.63</v>
      </c>
      <c r="O40" s="16">
        <v>92.4</v>
      </c>
      <c r="P40" s="17"/>
      <c r="Q40" s="18"/>
      <c r="S40" s="17"/>
      <c r="V40" s="19"/>
      <c r="W40" s="19">
        <v>166.4</v>
      </c>
      <c r="AF40" t="s">
        <v>108</v>
      </c>
      <c r="AG40" t="s">
        <v>51</v>
      </c>
      <c r="AH40" t="s">
        <v>112</v>
      </c>
      <c r="AI40">
        <v>12.78</v>
      </c>
      <c r="AJ40" t="s">
        <v>61</v>
      </c>
      <c r="AK40" t="s">
        <v>119</v>
      </c>
      <c r="AM40" t="s">
        <v>88</v>
      </c>
      <c r="AN40" t="s">
        <v>65</v>
      </c>
      <c r="AQ40" t="s">
        <v>51</v>
      </c>
      <c r="AR40" t="s">
        <v>132</v>
      </c>
    </row>
    <row r="41" ht="15.75" customHeight="1">
      <c r="A41" t="s">
        <v>44</v>
      </c>
      <c r="B41" s="20" t="s">
        <v>104</v>
      </c>
      <c r="C41" s="11" t="s">
        <v>121</v>
      </c>
      <c r="D41" s="11" t="s">
        <v>122</v>
      </c>
      <c r="E41" s="11" t="s">
        <v>123</v>
      </c>
      <c r="F41" s="12" t="str">
        <f t="shared" si="1"/>
        <v>2009</v>
      </c>
      <c r="G41" s="13">
        <v>40047.0</v>
      </c>
      <c r="H41" s="14">
        <v>0.3055555555555556</v>
      </c>
      <c r="I41" t="s">
        <v>48</v>
      </c>
      <c r="J41" s="15"/>
      <c r="L41" t="s">
        <v>49</v>
      </c>
      <c r="M41" s="15">
        <v>22.7</v>
      </c>
      <c r="N41" s="16">
        <v>7.15</v>
      </c>
      <c r="O41" s="16">
        <v>82.6</v>
      </c>
      <c r="P41" s="17"/>
      <c r="Q41" s="18"/>
      <c r="S41" s="17"/>
      <c r="V41" s="19"/>
      <c r="W41" s="19" t="s">
        <v>111</v>
      </c>
      <c r="AF41" t="s">
        <v>108</v>
      </c>
      <c r="AG41" t="s">
        <v>51</v>
      </c>
      <c r="AH41" t="s">
        <v>118</v>
      </c>
      <c r="AI41">
        <v>20.56</v>
      </c>
      <c r="AJ41" t="s">
        <v>61</v>
      </c>
      <c r="AK41" t="s">
        <v>119</v>
      </c>
      <c r="AM41" t="s">
        <v>88</v>
      </c>
      <c r="AN41" t="s">
        <v>65</v>
      </c>
      <c r="AQ41" t="s">
        <v>51</v>
      </c>
      <c r="AR41" t="s">
        <v>133</v>
      </c>
    </row>
    <row r="42" ht="15.75" customHeight="1">
      <c r="A42" t="s">
        <v>44</v>
      </c>
      <c r="B42" s="20" t="s">
        <v>104</v>
      </c>
      <c r="C42" s="11" t="s">
        <v>134</v>
      </c>
      <c r="D42" s="11" t="s">
        <v>135</v>
      </c>
      <c r="E42" s="11" t="s">
        <v>136</v>
      </c>
      <c r="F42" s="12" t="str">
        <f t="shared" si="1"/>
        <v>2009</v>
      </c>
      <c r="G42" s="13">
        <v>39949.0</v>
      </c>
      <c r="H42" s="14">
        <v>0.2916666666666667</v>
      </c>
      <c r="I42" t="s">
        <v>48</v>
      </c>
      <c r="J42" s="15"/>
      <c r="L42" t="s">
        <v>49</v>
      </c>
      <c r="M42" s="15">
        <v>16.6</v>
      </c>
      <c r="N42" s="16">
        <v>8.91</v>
      </c>
      <c r="O42" s="16">
        <v>91.1</v>
      </c>
      <c r="P42" s="17"/>
      <c r="Q42" s="18"/>
      <c r="S42" s="17"/>
      <c r="V42" s="19"/>
      <c r="W42" s="19">
        <v>235.9</v>
      </c>
      <c r="AF42" t="s">
        <v>108</v>
      </c>
      <c r="AG42" t="s">
        <v>86</v>
      </c>
      <c r="AH42" t="s">
        <v>86</v>
      </c>
      <c r="AI42">
        <v>11.11</v>
      </c>
      <c r="AJ42" t="s">
        <v>61</v>
      </c>
      <c r="AM42" t="s">
        <v>54</v>
      </c>
      <c r="AN42" t="s">
        <v>65</v>
      </c>
      <c r="AQ42" t="s">
        <v>51</v>
      </c>
      <c r="AR42" t="s">
        <v>137</v>
      </c>
    </row>
    <row r="43" ht="15.75" customHeight="1">
      <c r="A43" t="s">
        <v>44</v>
      </c>
      <c r="B43" s="20" t="s">
        <v>104</v>
      </c>
      <c r="C43" s="11" t="s">
        <v>134</v>
      </c>
      <c r="D43" s="11" t="s">
        <v>135</v>
      </c>
      <c r="E43" s="11" t="s">
        <v>136</v>
      </c>
      <c r="F43" s="12" t="str">
        <f t="shared" si="1"/>
        <v>2009</v>
      </c>
      <c r="G43" s="13">
        <v>39963.0</v>
      </c>
      <c r="H43" s="14">
        <v>0.2986111111111111</v>
      </c>
      <c r="I43" t="s">
        <v>48</v>
      </c>
      <c r="J43" s="15"/>
      <c r="L43" t="s">
        <v>58</v>
      </c>
      <c r="M43" s="15">
        <v>12.4</v>
      </c>
      <c r="N43" s="16">
        <v>9.1</v>
      </c>
      <c r="O43" s="16">
        <v>85.0</v>
      </c>
      <c r="P43" s="17"/>
      <c r="Q43" s="18"/>
      <c r="S43" s="17"/>
      <c r="V43" s="19"/>
      <c r="W43" s="19">
        <v>1119.85</v>
      </c>
      <c r="AF43" t="s">
        <v>108</v>
      </c>
      <c r="AG43" t="s">
        <v>59</v>
      </c>
      <c r="AH43" t="s">
        <v>60</v>
      </c>
      <c r="AI43">
        <v>12.0</v>
      </c>
      <c r="AJ43" t="s">
        <v>61</v>
      </c>
      <c r="AN43" t="s">
        <v>65</v>
      </c>
      <c r="AQ43" t="s">
        <v>51</v>
      </c>
      <c r="AR43" t="s">
        <v>138</v>
      </c>
    </row>
    <row r="44" ht="15.75" customHeight="1">
      <c r="A44" t="s">
        <v>44</v>
      </c>
      <c r="B44" s="20" t="s">
        <v>104</v>
      </c>
      <c r="C44" s="11" t="s">
        <v>134</v>
      </c>
      <c r="D44" s="11" t="s">
        <v>135</v>
      </c>
      <c r="E44" s="11" t="s">
        <v>136</v>
      </c>
      <c r="F44" s="12" t="str">
        <f t="shared" si="1"/>
        <v>2009</v>
      </c>
      <c r="G44" s="13">
        <v>39977.0</v>
      </c>
      <c r="H44" s="14">
        <v>0.2986111111111111</v>
      </c>
      <c r="I44" t="s">
        <v>48</v>
      </c>
      <c r="J44" s="15"/>
      <c r="M44" s="15">
        <v>15.7</v>
      </c>
      <c r="N44" s="16">
        <v>9.03</v>
      </c>
      <c r="O44" s="16">
        <v>90.8</v>
      </c>
      <c r="P44" s="17"/>
      <c r="Q44" s="18"/>
      <c r="S44" s="17"/>
      <c r="V44" s="19"/>
      <c r="W44" s="19" t="s">
        <v>111</v>
      </c>
      <c r="AF44" t="s">
        <v>108</v>
      </c>
      <c r="AG44" t="s">
        <v>51</v>
      </c>
      <c r="AH44" t="s">
        <v>126</v>
      </c>
      <c r="AI44">
        <v>13.33</v>
      </c>
      <c r="AJ44" t="s">
        <v>61</v>
      </c>
      <c r="AM44" t="s">
        <v>54</v>
      </c>
      <c r="AQ44" t="s">
        <v>56</v>
      </c>
      <c r="AR44" t="s">
        <v>139</v>
      </c>
    </row>
    <row r="45" ht="15.75" customHeight="1">
      <c r="A45" t="s">
        <v>44</v>
      </c>
      <c r="B45" s="20" t="s">
        <v>104</v>
      </c>
      <c r="C45" s="11" t="s">
        <v>134</v>
      </c>
      <c r="D45" s="11" t="s">
        <v>135</v>
      </c>
      <c r="E45" s="11" t="s">
        <v>136</v>
      </c>
      <c r="F45" s="12" t="str">
        <f t="shared" si="1"/>
        <v>2009</v>
      </c>
      <c r="G45" s="13">
        <v>39991.0</v>
      </c>
      <c r="H45" s="14"/>
      <c r="I45" t="s">
        <v>48</v>
      </c>
      <c r="J45" s="15"/>
      <c r="M45" s="15"/>
      <c r="N45" s="16"/>
      <c r="O45" s="16"/>
      <c r="P45" s="17"/>
      <c r="Q45" s="18"/>
      <c r="S45" s="17"/>
      <c r="V45" s="19"/>
      <c r="W45" s="19">
        <v>224.7</v>
      </c>
      <c r="AF45" t="s">
        <v>108</v>
      </c>
      <c r="AG45" t="s">
        <v>59</v>
      </c>
      <c r="AH45" t="s">
        <v>112</v>
      </c>
      <c r="AI45">
        <v>17.22</v>
      </c>
      <c r="AJ45" t="s">
        <v>61</v>
      </c>
      <c r="AR45" t="s">
        <v>140</v>
      </c>
    </row>
    <row r="46" ht="15.75" customHeight="1">
      <c r="A46" t="s">
        <v>44</v>
      </c>
      <c r="B46" s="20" t="s">
        <v>104</v>
      </c>
      <c r="C46" s="11" t="s">
        <v>134</v>
      </c>
      <c r="D46" s="11" t="s">
        <v>135</v>
      </c>
      <c r="E46" s="11" t="s">
        <v>136</v>
      </c>
      <c r="F46" s="12" t="str">
        <f t="shared" si="1"/>
        <v>2009</v>
      </c>
      <c r="G46" s="13">
        <v>39991.0</v>
      </c>
      <c r="H46" s="14"/>
      <c r="I46" t="s">
        <v>95</v>
      </c>
      <c r="J46" s="15"/>
      <c r="M46" s="15"/>
      <c r="N46" s="16"/>
      <c r="O46" s="16"/>
      <c r="P46" s="17"/>
      <c r="Q46" s="18"/>
      <c r="S46" s="17"/>
      <c r="V46" s="19"/>
      <c r="W46" s="19">
        <v>248.9</v>
      </c>
      <c r="AF46" t="s">
        <v>108</v>
      </c>
      <c r="AR46" t="s">
        <v>140</v>
      </c>
    </row>
    <row r="47" ht="15.75" customHeight="1">
      <c r="A47" t="s">
        <v>44</v>
      </c>
      <c r="B47" s="20" t="s">
        <v>104</v>
      </c>
      <c r="C47" s="11" t="s">
        <v>134</v>
      </c>
      <c r="D47" s="11" t="s">
        <v>135</v>
      </c>
      <c r="E47" s="11" t="s">
        <v>136</v>
      </c>
      <c r="F47" s="12" t="str">
        <f t="shared" si="1"/>
        <v>2009</v>
      </c>
      <c r="G47" s="13">
        <v>40005.0</v>
      </c>
      <c r="H47" s="14">
        <v>0.3194444444444444</v>
      </c>
      <c r="I47" t="s">
        <v>48</v>
      </c>
      <c r="J47" s="15"/>
      <c r="L47" t="s">
        <v>49</v>
      </c>
      <c r="M47" s="15">
        <v>19.0</v>
      </c>
      <c r="N47" s="16">
        <v>8.4</v>
      </c>
      <c r="O47" s="16">
        <v>91.0</v>
      </c>
      <c r="P47" s="17"/>
      <c r="Q47" s="18"/>
      <c r="S47" s="17"/>
      <c r="V47" s="19"/>
      <c r="W47" s="19">
        <v>88.2</v>
      </c>
      <c r="AF47" t="s">
        <v>108</v>
      </c>
      <c r="AG47" t="s">
        <v>51</v>
      </c>
      <c r="AH47" t="s">
        <v>115</v>
      </c>
      <c r="AI47">
        <v>13.33</v>
      </c>
      <c r="AJ47" t="s">
        <v>61</v>
      </c>
      <c r="AM47" t="s">
        <v>54</v>
      </c>
      <c r="AN47" t="s">
        <v>65</v>
      </c>
      <c r="AQ47" t="s">
        <v>56</v>
      </c>
      <c r="AR47" t="s">
        <v>141</v>
      </c>
    </row>
    <row r="48" ht="15.75" customHeight="1">
      <c r="A48" t="s">
        <v>44</v>
      </c>
      <c r="B48" s="20" t="s">
        <v>104</v>
      </c>
      <c r="C48" s="11" t="s">
        <v>134</v>
      </c>
      <c r="D48" s="11" t="s">
        <v>135</v>
      </c>
      <c r="E48" s="11" t="s">
        <v>136</v>
      </c>
      <c r="F48" s="12" t="str">
        <f t="shared" si="1"/>
        <v>2009</v>
      </c>
      <c r="G48" s="13">
        <v>40019.0</v>
      </c>
      <c r="H48" s="14">
        <v>0.3194444444444444</v>
      </c>
      <c r="I48" t="s">
        <v>48</v>
      </c>
      <c r="J48" s="15"/>
      <c r="L48" t="s">
        <v>49</v>
      </c>
      <c r="M48" s="15">
        <v>18.1</v>
      </c>
      <c r="N48" s="16">
        <v>8.36</v>
      </c>
      <c r="O48" s="16">
        <v>88.2</v>
      </c>
      <c r="P48" s="17"/>
      <c r="Q48" s="18"/>
      <c r="S48" s="17"/>
      <c r="V48" s="19"/>
      <c r="W48" s="19" t="s">
        <v>111</v>
      </c>
      <c r="AF48" t="s">
        <v>108</v>
      </c>
      <c r="AG48" t="s">
        <v>59</v>
      </c>
      <c r="AH48" t="s">
        <v>130</v>
      </c>
      <c r="AI48">
        <v>16.11</v>
      </c>
      <c r="AJ48" t="s">
        <v>61</v>
      </c>
      <c r="AK48" t="s">
        <v>119</v>
      </c>
      <c r="AM48" t="s">
        <v>62</v>
      </c>
      <c r="AN48" t="s">
        <v>65</v>
      </c>
      <c r="AQ48" t="s">
        <v>56</v>
      </c>
      <c r="AR48" t="s">
        <v>142</v>
      </c>
    </row>
    <row r="49" ht="15.75" customHeight="1">
      <c r="A49" t="s">
        <v>44</v>
      </c>
      <c r="B49" s="20" t="s">
        <v>104</v>
      </c>
      <c r="C49" s="11" t="s">
        <v>134</v>
      </c>
      <c r="D49" s="11" t="s">
        <v>135</v>
      </c>
      <c r="E49" s="11" t="s">
        <v>136</v>
      </c>
      <c r="F49" s="12" t="str">
        <f t="shared" si="1"/>
        <v>2009</v>
      </c>
      <c r="G49" s="13">
        <v>40033.0</v>
      </c>
      <c r="H49" s="14">
        <v>0.3194444444444444</v>
      </c>
      <c r="I49" t="s">
        <v>48</v>
      </c>
      <c r="J49" s="15"/>
      <c r="L49" t="s">
        <v>49</v>
      </c>
      <c r="M49" s="15">
        <v>18.8</v>
      </c>
      <c r="N49" s="16">
        <v>8.63</v>
      </c>
      <c r="O49" s="16">
        <v>92.5</v>
      </c>
      <c r="P49" s="17"/>
      <c r="Q49" s="18"/>
      <c r="S49" s="17"/>
      <c r="V49" s="19"/>
      <c r="W49" s="19">
        <v>727.0</v>
      </c>
      <c r="AF49" t="s">
        <v>108</v>
      </c>
      <c r="AG49" t="s">
        <v>51</v>
      </c>
      <c r="AH49" t="s">
        <v>112</v>
      </c>
      <c r="AI49">
        <v>12.78</v>
      </c>
      <c r="AJ49" t="s">
        <v>61</v>
      </c>
      <c r="AK49" t="s">
        <v>119</v>
      </c>
      <c r="AM49" t="s">
        <v>88</v>
      </c>
      <c r="AN49" t="s">
        <v>65</v>
      </c>
      <c r="AQ49" t="s">
        <v>51</v>
      </c>
      <c r="AR49" t="s">
        <v>143</v>
      </c>
    </row>
    <row r="50" ht="15.75" customHeight="1">
      <c r="A50" t="s">
        <v>44</v>
      </c>
      <c r="B50" s="20" t="s">
        <v>104</v>
      </c>
      <c r="C50" s="11" t="s">
        <v>134</v>
      </c>
      <c r="D50" s="11" t="s">
        <v>135</v>
      </c>
      <c r="E50" s="11" t="s">
        <v>136</v>
      </c>
      <c r="F50" s="12" t="str">
        <f t="shared" si="1"/>
        <v>2009</v>
      </c>
      <c r="G50" s="13">
        <v>40033.0</v>
      </c>
      <c r="H50" s="14">
        <v>0.3194444444444444</v>
      </c>
      <c r="I50" t="s">
        <v>95</v>
      </c>
      <c r="J50" s="15"/>
      <c r="M50" s="15"/>
      <c r="N50" s="16"/>
      <c r="O50" s="16"/>
      <c r="P50" s="17"/>
      <c r="Q50" s="18"/>
      <c r="S50" s="17"/>
      <c r="V50" s="19"/>
      <c r="W50" s="19">
        <v>648.8</v>
      </c>
      <c r="AF50" t="s">
        <v>108</v>
      </c>
      <c r="AK50" t="s">
        <v>119</v>
      </c>
      <c r="AR50" t="s">
        <v>143</v>
      </c>
    </row>
    <row r="51" ht="15.75" customHeight="1">
      <c r="A51" t="s">
        <v>44</v>
      </c>
      <c r="B51" s="20" t="s">
        <v>104</v>
      </c>
      <c r="C51" s="11" t="s">
        <v>134</v>
      </c>
      <c r="D51" s="11" t="s">
        <v>135</v>
      </c>
      <c r="E51" s="11" t="s">
        <v>136</v>
      </c>
      <c r="F51" s="12" t="str">
        <f t="shared" si="1"/>
        <v>2009</v>
      </c>
      <c r="G51" s="13">
        <v>40047.0</v>
      </c>
      <c r="H51" s="14">
        <v>0.3194444444444444</v>
      </c>
      <c r="I51" t="s">
        <v>48</v>
      </c>
      <c r="J51" s="15"/>
      <c r="L51" t="s">
        <v>49</v>
      </c>
      <c r="M51" s="15">
        <v>22.8</v>
      </c>
      <c r="N51" s="16">
        <v>7.02</v>
      </c>
      <c r="O51" s="16">
        <v>81.6</v>
      </c>
      <c r="P51" s="17"/>
      <c r="Q51" s="18"/>
      <c r="S51" s="17"/>
      <c r="V51" s="19"/>
      <c r="W51" s="19" t="s">
        <v>111</v>
      </c>
      <c r="AF51" t="s">
        <v>108</v>
      </c>
      <c r="AG51" t="s">
        <v>51</v>
      </c>
      <c r="AH51" t="s">
        <v>118</v>
      </c>
      <c r="AI51">
        <v>20.56</v>
      </c>
      <c r="AJ51" t="s">
        <v>61</v>
      </c>
      <c r="AK51" t="s">
        <v>119</v>
      </c>
      <c r="AM51" t="s">
        <v>88</v>
      </c>
      <c r="AN51" t="s">
        <v>65</v>
      </c>
      <c r="AQ51" t="s">
        <v>51</v>
      </c>
      <c r="AR51" t="s">
        <v>144</v>
      </c>
    </row>
    <row r="52" ht="15.75" customHeight="1">
      <c r="A52" t="s">
        <v>44</v>
      </c>
      <c r="B52" s="20" t="s">
        <v>104</v>
      </c>
      <c r="C52" s="11" t="s">
        <v>145</v>
      </c>
      <c r="D52" s="11" t="s">
        <v>146</v>
      </c>
      <c r="E52" s="11" t="s">
        <v>147</v>
      </c>
      <c r="F52" s="12" t="str">
        <f t="shared" si="1"/>
        <v>2009</v>
      </c>
      <c r="G52" s="13">
        <v>39949.0</v>
      </c>
      <c r="H52" s="14">
        <v>0.26805555555555555</v>
      </c>
      <c r="I52" t="s">
        <v>48</v>
      </c>
      <c r="J52" s="15"/>
      <c r="L52" t="s">
        <v>49</v>
      </c>
      <c r="M52" s="15">
        <v>15.1</v>
      </c>
      <c r="N52" s="16">
        <v>9.3</v>
      </c>
      <c r="O52" s="16">
        <v>102.0</v>
      </c>
      <c r="P52" s="17"/>
      <c r="Q52" s="18"/>
      <c r="S52" s="17"/>
      <c r="V52" s="19"/>
      <c r="W52" s="19">
        <v>365.4</v>
      </c>
      <c r="AF52" t="s">
        <v>76</v>
      </c>
      <c r="AK52" t="s">
        <v>97</v>
      </c>
      <c r="AM52" t="s">
        <v>54</v>
      </c>
      <c r="AN52" t="s">
        <v>65</v>
      </c>
      <c r="AQ52" t="s">
        <v>56</v>
      </c>
      <c r="AR52" t="s">
        <v>148</v>
      </c>
    </row>
    <row r="53" ht="15.75" customHeight="1">
      <c r="A53" t="s">
        <v>44</v>
      </c>
      <c r="B53" s="20" t="s">
        <v>104</v>
      </c>
      <c r="C53" s="11" t="s">
        <v>145</v>
      </c>
      <c r="D53" s="11" t="s">
        <v>146</v>
      </c>
      <c r="E53" s="11" t="s">
        <v>147</v>
      </c>
      <c r="F53" s="12" t="str">
        <f t="shared" si="1"/>
        <v>2009</v>
      </c>
      <c r="G53" s="13">
        <v>39963.0</v>
      </c>
      <c r="H53" s="14">
        <v>0.2791666666666667</v>
      </c>
      <c r="I53" t="s">
        <v>48</v>
      </c>
      <c r="J53" s="15"/>
      <c r="L53" t="s">
        <v>58</v>
      </c>
      <c r="M53" s="15">
        <v>11.7</v>
      </c>
      <c r="N53" s="16">
        <v>9.19</v>
      </c>
      <c r="O53" s="16">
        <v>86.7</v>
      </c>
      <c r="P53" s="17"/>
      <c r="Q53" s="18"/>
      <c r="S53" s="17"/>
      <c r="V53" s="19"/>
      <c r="W53" s="19">
        <v>2419.17</v>
      </c>
      <c r="AF53" t="s">
        <v>76</v>
      </c>
      <c r="AG53" t="s">
        <v>59</v>
      </c>
      <c r="AH53" t="s">
        <v>77</v>
      </c>
      <c r="AJ53" t="s">
        <v>61</v>
      </c>
      <c r="AK53" t="s">
        <v>53</v>
      </c>
      <c r="AM53" t="s">
        <v>62</v>
      </c>
      <c r="AN53" t="s">
        <v>55</v>
      </c>
      <c r="AQ53" t="s">
        <v>56</v>
      </c>
      <c r="AR53" t="s">
        <v>148</v>
      </c>
    </row>
    <row r="54" ht="15.75" customHeight="1">
      <c r="A54" t="s">
        <v>44</v>
      </c>
      <c r="B54" s="20" t="s">
        <v>104</v>
      </c>
      <c r="C54" s="11" t="s">
        <v>145</v>
      </c>
      <c r="D54" s="11" t="s">
        <v>146</v>
      </c>
      <c r="E54" s="11" t="s">
        <v>147</v>
      </c>
      <c r="F54" s="12" t="str">
        <f t="shared" si="1"/>
        <v>2009</v>
      </c>
      <c r="G54" s="13">
        <v>39977.0</v>
      </c>
      <c r="H54" s="14">
        <v>0.27291666666666664</v>
      </c>
      <c r="I54" t="s">
        <v>48</v>
      </c>
      <c r="J54" s="15"/>
      <c r="L54" t="s">
        <v>58</v>
      </c>
      <c r="M54" s="15">
        <v>14.8</v>
      </c>
      <c r="N54" s="16">
        <v>8.6</v>
      </c>
      <c r="O54" s="16">
        <v>83.7</v>
      </c>
      <c r="P54" s="17"/>
      <c r="Q54" s="18"/>
      <c r="S54" s="17"/>
      <c r="V54" s="19"/>
      <c r="W54" s="19" t="s">
        <v>149</v>
      </c>
      <c r="AF54" t="s">
        <v>76</v>
      </c>
      <c r="AG54" t="s">
        <v>51</v>
      </c>
      <c r="AH54" t="s">
        <v>60</v>
      </c>
      <c r="AI54">
        <v>21.7</v>
      </c>
      <c r="AJ54" t="s">
        <v>61</v>
      </c>
      <c r="AK54" t="s">
        <v>53</v>
      </c>
      <c r="AM54" t="s">
        <v>62</v>
      </c>
      <c r="AN54" t="s">
        <v>65</v>
      </c>
      <c r="AQ54" t="s">
        <v>70</v>
      </c>
      <c r="AR54" t="s">
        <v>63</v>
      </c>
    </row>
    <row r="55" ht="15.75" customHeight="1">
      <c r="A55" t="s">
        <v>44</v>
      </c>
      <c r="B55" s="20" t="s">
        <v>104</v>
      </c>
      <c r="C55" s="11" t="s">
        <v>145</v>
      </c>
      <c r="D55" s="11" t="s">
        <v>146</v>
      </c>
      <c r="E55" s="11" t="s">
        <v>147</v>
      </c>
      <c r="F55" s="12" t="str">
        <f t="shared" si="1"/>
        <v>2009</v>
      </c>
      <c r="G55" s="13">
        <v>39991.0</v>
      </c>
      <c r="H55" s="14">
        <v>0.25972222222222224</v>
      </c>
      <c r="I55" t="s">
        <v>48</v>
      </c>
      <c r="J55" s="15"/>
      <c r="M55" s="15">
        <v>19.2</v>
      </c>
      <c r="N55" s="16">
        <v>5.4</v>
      </c>
      <c r="O55" s="16">
        <v>62.4</v>
      </c>
      <c r="P55" s="17"/>
      <c r="Q55" s="18"/>
      <c r="S55" s="17"/>
      <c r="V55" s="19"/>
      <c r="W55" s="19">
        <v>488.4</v>
      </c>
      <c r="AF55" t="s">
        <v>76</v>
      </c>
      <c r="AG55" t="s">
        <v>59</v>
      </c>
      <c r="AH55" t="s">
        <v>81</v>
      </c>
      <c r="AI55">
        <v>20.0</v>
      </c>
      <c r="AJ55" t="s">
        <v>61</v>
      </c>
      <c r="AK55" t="s">
        <v>53</v>
      </c>
      <c r="AR55" t="s">
        <v>150</v>
      </c>
    </row>
    <row r="56" ht="15.75" customHeight="1">
      <c r="A56" t="s">
        <v>44</v>
      </c>
      <c r="B56" s="20" t="s">
        <v>104</v>
      </c>
      <c r="C56" s="11" t="s">
        <v>145</v>
      </c>
      <c r="D56" s="11" t="s">
        <v>146</v>
      </c>
      <c r="E56" s="11" t="s">
        <v>147</v>
      </c>
      <c r="F56" s="12" t="str">
        <f t="shared" si="1"/>
        <v>2009</v>
      </c>
      <c r="G56" s="13">
        <v>40005.0</v>
      </c>
      <c r="H56" s="14">
        <v>0.24583333333333332</v>
      </c>
      <c r="I56" t="s">
        <v>48</v>
      </c>
      <c r="J56" s="15"/>
      <c r="L56" t="s">
        <v>49</v>
      </c>
      <c r="M56" s="15"/>
      <c r="N56" s="16"/>
      <c r="O56" s="16"/>
      <c r="P56" s="17"/>
      <c r="Q56" s="18"/>
      <c r="S56" s="17"/>
      <c r="V56" s="19"/>
      <c r="W56" s="19">
        <v>172.5</v>
      </c>
      <c r="AF56" t="s">
        <v>76</v>
      </c>
      <c r="AG56" t="s">
        <v>51</v>
      </c>
      <c r="AH56" t="s">
        <v>51</v>
      </c>
      <c r="AJ56" t="s">
        <v>61</v>
      </c>
      <c r="AM56" t="s">
        <v>62</v>
      </c>
      <c r="AN56" t="s">
        <v>55</v>
      </c>
      <c r="AQ56" t="s">
        <v>56</v>
      </c>
      <c r="AR56" t="s">
        <v>151</v>
      </c>
    </row>
    <row r="57" ht="15.75" customHeight="1">
      <c r="A57" t="s">
        <v>44</v>
      </c>
      <c r="B57" s="20" t="s">
        <v>104</v>
      </c>
      <c r="C57" s="11" t="s">
        <v>145</v>
      </c>
      <c r="D57" s="11" t="s">
        <v>146</v>
      </c>
      <c r="E57" s="11" t="s">
        <v>147</v>
      </c>
      <c r="F57" s="12" t="str">
        <f t="shared" si="1"/>
        <v>2009</v>
      </c>
      <c r="G57" s="13">
        <v>40019.0</v>
      </c>
      <c r="H57" s="14">
        <v>0.25833333333333336</v>
      </c>
      <c r="I57" t="s">
        <v>48</v>
      </c>
      <c r="J57" s="15"/>
      <c r="L57" t="s">
        <v>58</v>
      </c>
      <c r="M57" s="15">
        <v>16.6</v>
      </c>
      <c r="N57" s="16">
        <v>10.4</v>
      </c>
      <c r="O57" s="16">
        <v>103.3</v>
      </c>
      <c r="P57" s="17"/>
      <c r="Q57" s="18"/>
      <c r="S57" s="17"/>
      <c r="V57" s="19"/>
      <c r="W57" s="19" t="s">
        <v>149</v>
      </c>
      <c r="AF57" t="s">
        <v>76</v>
      </c>
      <c r="AG57" t="s">
        <v>84</v>
      </c>
      <c r="AH57" t="s">
        <v>85</v>
      </c>
      <c r="AJ57" t="s">
        <v>61</v>
      </c>
      <c r="AK57" t="s">
        <v>119</v>
      </c>
      <c r="AM57" t="s">
        <v>62</v>
      </c>
      <c r="AN57" t="s">
        <v>55</v>
      </c>
      <c r="AQ57" t="s">
        <v>70</v>
      </c>
      <c r="AR57" t="s">
        <v>152</v>
      </c>
    </row>
    <row r="58" ht="15.75" customHeight="1">
      <c r="A58" t="s">
        <v>44</v>
      </c>
      <c r="B58" s="20" t="s">
        <v>104</v>
      </c>
      <c r="C58" s="11" t="s">
        <v>145</v>
      </c>
      <c r="D58" s="11" t="s">
        <v>146</v>
      </c>
      <c r="E58" s="11" t="s">
        <v>147</v>
      </c>
      <c r="F58" s="12" t="str">
        <f t="shared" si="1"/>
        <v>2009</v>
      </c>
      <c r="G58" s="13">
        <v>40033.0</v>
      </c>
      <c r="H58" s="14">
        <v>0.2625</v>
      </c>
      <c r="I58" t="s">
        <v>48</v>
      </c>
      <c r="J58" s="15"/>
      <c r="L58" t="s">
        <v>49</v>
      </c>
      <c r="M58" s="15">
        <v>17.3</v>
      </c>
      <c r="N58" s="16">
        <v>6.1</v>
      </c>
      <c r="O58" s="16">
        <v>64.3</v>
      </c>
      <c r="P58" s="17"/>
      <c r="Q58" s="18"/>
      <c r="S58" s="17"/>
      <c r="V58" s="19"/>
      <c r="W58" s="19"/>
      <c r="AF58" t="s">
        <v>76</v>
      </c>
      <c r="AG58" t="s">
        <v>86</v>
      </c>
      <c r="AH58" t="s">
        <v>87</v>
      </c>
      <c r="AK58" t="s">
        <v>53</v>
      </c>
      <c r="AM58" t="s">
        <v>88</v>
      </c>
      <c r="AN58" t="s">
        <v>65</v>
      </c>
      <c r="AO58" t="s">
        <v>88</v>
      </c>
      <c r="AQ58" t="s">
        <v>56</v>
      </c>
      <c r="AR58" t="s">
        <v>153</v>
      </c>
    </row>
    <row r="59" ht="15.75" customHeight="1">
      <c r="A59" t="s">
        <v>44</v>
      </c>
      <c r="B59" s="20" t="s">
        <v>104</v>
      </c>
      <c r="C59" s="11" t="s">
        <v>145</v>
      </c>
      <c r="D59" s="11" t="s">
        <v>146</v>
      </c>
      <c r="E59" s="11" t="s">
        <v>147</v>
      </c>
      <c r="F59" s="12" t="str">
        <f t="shared" si="1"/>
        <v>2009</v>
      </c>
      <c r="G59" s="13">
        <v>40047.0</v>
      </c>
      <c r="H59" s="14">
        <v>0.2743055555555556</v>
      </c>
      <c r="I59" t="s">
        <v>48</v>
      </c>
      <c r="J59" s="15"/>
      <c r="L59" t="s">
        <v>49</v>
      </c>
      <c r="M59" s="15">
        <v>21.5</v>
      </c>
      <c r="N59" s="16">
        <v>5.9</v>
      </c>
      <c r="O59" s="16">
        <v>66.6</v>
      </c>
      <c r="P59" s="17"/>
      <c r="Q59" s="18"/>
      <c r="S59" s="17"/>
      <c r="V59" s="19"/>
      <c r="W59" s="19"/>
      <c r="AF59" t="s">
        <v>76</v>
      </c>
      <c r="AG59" t="s">
        <v>51</v>
      </c>
      <c r="AH59" t="s">
        <v>85</v>
      </c>
      <c r="AJ59" t="s">
        <v>61</v>
      </c>
      <c r="AK59" t="s">
        <v>53</v>
      </c>
      <c r="AM59" t="s">
        <v>54</v>
      </c>
      <c r="AN59" t="s">
        <v>65</v>
      </c>
      <c r="AQ59" t="s">
        <v>70</v>
      </c>
      <c r="AR59" t="s">
        <v>153</v>
      </c>
    </row>
    <row r="60" ht="15.75" customHeight="1">
      <c r="A60" t="s">
        <v>44</v>
      </c>
      <c r="B60" s="20" t="s">
        <v>154</v>
      </c>
      <c r="C60" s="11" t="s">
        <v>155</v>
      </c>
      <c r="D60" s="11" t="s">
        <v>156</v>
      </c>
      <c r="E60" s="11" t="s">
        <v>157</v>
      </c>
      <c r="F60" s="12" t="str">
        <f t="shared" si="1"/>
        <v>2009</v>
      </c>
      <c r="G60" s="13">
        <v>39963.0</v>
      </c>
      <c r="H60" s="14">
        <v>0.3194444444444444</v>
      </c>
      <c r="I60" t="s">
        <v>48</v>
      </c>
      <c r="J60" s="15"/>
      <c r="L60" t="s">
        <v>49</v>
      </c>
      <c r="M60" s="15">
        <v>12.5</v>
      </c>
      <c r="N60" s="16">
        <v>10.6</v>
      </c>
      <c r="O60" s="16">
        <v>99.5</v>
      </c>
      <c r="P60" s="17"/>
      <c r="Q60" s="18"/>
      <c r="S60" s="17"/>
      <c r="V60" s="19"/>
      <c r="W60" s="19">
        <v>313.0</v>
      </c>
      <c r="AF60" t="s">
        <v>158</v>
      </c>
      <c r="AG60" t="s">
        <v>72</v>
      </c>
      <c r="AH60" t="s">
        <v>72</v>
      </c>
      <c r="AI60">
        <v>16.11</v>
      </c>
      <c r="AJ60" t="s">
        <v>61</v>
      </c>
      <c r="AM60" t="s">
        <v>54</v>
      </c>
      <c r="AN60" t="s">
        <v>55</v>
      </c>
      <c r="AQ60" t="s">
        <v>51</v>
      </c>
      <c r="AR60" t="s">
        <v>159</v>
      </c>
    </row>
    <row r="61" ht="15.75" customHeight="1">
      <c r="A61" t="s">
        <v>44</v>
      </c>
      <c r="B61" s="20" t="s">
        <v>154</v>
      </c>
      <c r="C61" s="11" t="s">
        <v>155</v>
      </c>
      <c r="D61" s="11" t="s">
        <v>156</v>
      </c>
      <c r="E61" s="11" t="s">
        <v>157</v>
      </c>
      <c r="F61" s="12" t="str">
        <f t="shared" si="1"/>
        <v>2009</v>
      </c>
      <c r="G61" s="13">
        <v>39977.0</v>
      </c>
      <c r="H61" s="14">
        <v>0.3194444444444444</v>
      </c>
      <c r="I61" t="s">
        <v>48</v>
      </c>
      <c r="J61" s="15"/>
      <c r="M61" s="15">
        <v>16.3</v>
      </c>
      <c r="N61" s="16">
        <v>8.8</v>
      </c>
      <c r="O61" s="16">
        <v>89.9</v>
      </c>
      <c r="P61" s="17"/>
      <c r="Q61" s="18"/>
      <c r="S61" s="17"/>
      <c r="V61" s="19"/>
      <c r="W61" s="19">
        <v>1232.87</v>
      </c>
      <c r="AF61" t="s">
        <v>160</v>
      </c>
      <c r="AG61" t="s">
        <v>51</v>
      </c>
      <c r="AH61" t="s">
        <v>161</v>
      </c>
      <c r="AM61" t="s">
        <v>54</v>
      </c>
      <c r="AN61" t="s">
        <v>65</v>
      </c>
      <c r="AQ61" t="s">
        <v>94</v>
      </c>
      <c r="AR61" t="s">
        <v>71</v>
      </c>
    </row>
    <row r="62" ht="15.75" customHeight="1">
      <c r="A62" t="s">
        <v>44</v>
      </c>
      <c r="B62" s="20" t="s">
        <v>154</v>
      </c>
      <c r="C62" s="11" t="s">
        <v>155</v>
      </c>
      <c r="D62" s="11" t="s">
        <v>156</v>
      </c>
      <c r="E62" s="11" t="s">
        <v>157</v>
      </c>
      <c r="F62" s="12" t="str">
        <f t="shared" si="1"/>
        <v>2009</v>
      </c>
      <c r="G62" s="13">
        <v>39991.0</v>
      </c>
      <c r="H62" s="14">
        <v>0.3055555555555556</v>
      </c>
      <c r="I62" t="s">
        <v>48</v>
      </c>
      <c r="J62" s="15"/>
      <c r="L62" t="s">
        <v>49</v>
      </c>
      <c r="M62" s="15">
        <v>19.3</v>
      </c>
      <c r="N62" s="16">
        <v>8.9</v>
      </c>
      <c r="O62" s="16">
        <v>96.4</v>
      </c>
      <c r="P62" s="17"/>
      <c r="Q62" s="18"/>
      <c r="S62" s="17"/>
      <c r="V62" s="19"/>
      <c r="W62" s="19">
        <v>65.0</v>
      </c>
      <c r="AF62" t="s">
        <v>160</v>
      </c>
      <c r="AG62" t="s">
        <v>59</v>
      </c>
      <c r="AH62" t="s">
        <v>72</v>
      </c>
      <c r="AI62">
        <v>17.22</v>
      </c>
      <c r="AJ62" t="s">
        <v>61</v>
      </c>
      <c r="AK62" t="s">
        <v>53</v>
      </c>
      <c r="AM62" t="s">
        <v>62</v>
      </c>
      <c r="AN62" t="s">
        <v>65</v>
      </c>
      <c r="AQ62" t="s">
        <v>51</v>
      </c>
      <c r="AR62" t="s">
        <v>152</v>
      </c>
    </row>
    <row r="63" ht="15.75" customHeight="1">
      <c r="A63" t="s">
        <v>44</v>
      </c>
      <c r="B63" s="20" t="s">
        <v>154</v>
      </c>
      <c r="C63" s="11" t="s">
        <v>155</v>
      </c>
      <c r="D63" s="11" t="s">
        <v>156</v>
      </c>
      <c r="E63" s="11" t="s">
        <v>157</v>
      </c>
      <c r="F63" s="12" t="str">
        <f t="shared" si="1"/>
        <v>2009</v>
      </c>
      <c r="G63" s="13">
        <v>40019.0</v>
      </c>
      <c r="H63" s="14">
        <v>0.3402777777777778</v>
      </c>
      <c r="I63" t="s">
        <v>48</v>
      </c>
      <c r="J63" s="15"/>
      <c r="L63" t="s">
        <v>58</v>
      </c>
      <c r="M63" s="15">
        <v>18.8</v>
      </c>
      <c r="N63" s="16">
        <v>8.89</v>
      </c>
      <c r="O63" s="16">
        <v>96.0</v>
      </c>
      <c r="P63" s="17"/>
      <c r="Q63" s="18"/>
      <c r="S63" s="17"/>
      <c r="V63" s="19"/>
      <c r="W63" s="19" t="s">
        <v>111</v>
      </c>
      <c r="AF63" t="s">
        <v>160</v>
      </c>
      <c r="AG63" t="s">
        <v>59</v>
      </c>
      <c r="AH63" t="s">
        <v>85</v>
      </c>
      <c r="AI63">
        <v>17.7</v>
      </c>
      <c r="AJ63" t="s">
        <v>61</v>
      </c>
      <c r="AK63" t="s">
        <v>119</v>
      </c>
      <c r="AM63" t="s">
        <v>62</v>
      </c>
      <c r="AN63" t="s">
        <v>65</v>
      </c>
      <c r="AQ63" t="s">
        <v>56</v>
      </c>
      <c r="AR63" t="s">
        <v>152</v>
      </c>
    </row>
    <row r="64" ht="15.75" customHeight="1">
      <c r="A64" t="s">
        <v>44</v>
      </c>
      <c r="B64" s="20" t="s">
        <v>154</v>
      </c>
      <c r="C64" s="11" t="s">
        <v>155</v>
      </c>
      <c r="D64" s="11" t="s">
        <v>156</v>
      </c>
      <c r="E64" s="11" t="s">
        <v>157</v>
      </c>
      <c r="F64" s="12" t="str">
        <f t="shared" si="1"/>
        <v>2009</v>
      </c>
      <c r="G64" s="13">
        <v>40033.0</v>
      </c>
      <c r="H64" s="14">
        <v>0.2798611111111111</v>
      </c>
      <c r="I64" t="s">
        <v>48</v>
      </c>
      <c r="J64" s="15"/>
      <c r="L64" t="s">
        <v>49</v>
      </c>
      <c r="M64" s="15">
        <v>22.5</v>
      </c>
      <c r="N64" s="16">
        <v>7.2</v>
      </c>
      <c r="O64" s="16">
        <v>83.4</v>
      </c>
      <c r="P64" s="17"/>
      <c r="Q64" s="18"/>
      <c r="S64" s="17"/>
      <c r="V64" s="19"/>
      <c r="W64" s="19">
        <v>34.5</v>
      </c>
      <c r="AF64" t="s">
        <v>162</v>
      </c>
      <c r="AG64" t="s">
        <v>51</v>
      </c>
      <c r="AH64" t="s">
        <v>51</v>
      </c>
      <c r="AI64">
        <v>10.0</v>
      </c>
      <c r="AJ64" t="s">
        <v>61</v>
      </c>
      <c r="AK64" t="s">
        <v>119</v>
      </c>
      <c r="AM64" t="s">
        <v>54</v>
      </c>
      <c r="AN64" t="s">
        <v>55</v>
      </c>
      <c r="AQ64" t="s">
        <v>51</v>
      </c>
      <c r="AR64" t="s">
        <v>131</v>
      </c>
    </row>
    <row r="65" ht="15.75" customHeight="1">
      <c r="A65" t="s">
        <v>44</v>
      </c>
      <c r="B65" s="20" t="s">
        <v>154</v>
      </c>
      <c r="C65" s="11" t="s">
        <v>155</v>
      </c>
      <c r="D65" s="11" t="s">
        <v>156</v>
      </c>
      <c r="E65" s="11" t="s">
        <v>157</v>
      </c>
      <c r="F65" s="12" t="str">
        <f t="shared" si="1"/>
        <v>2009</v>
      </c>
      <c r="G65" s="13">
        <v>40047.0</v>
      </c>
      <c r="H65" s="14">
        <v>0.29097222222222224</v>
      </c>
      <c r="I65" t="s">
        <v>48</v>
      </c>
      <c r="J65" s="15"/>
      <c r="L65" t="s">
        <v>49</v>
      </c>
      <c r="M65" s="15">
        <v>26.3</v>
      </c>
      <c r="N65" s="16">
        <v>7.25</v>
      </c>
      <c r="O65" s="16">
        <v>89.5</v>
      </c>
      <c r="P65" s="17"/>
      <c r="Q65" s="18"/>
      <c r="S65" s="17"/>
      <c r="V65" s="19"/>
      <c r="W65" s="19"/>
      <c r="AF65" t="s">
        <v>162</v>
      </c>
      <c r="AG65" t="s">
        <v>51</v>
      </c>
      <c r="AH65" t="s">
        <v>85</v>
      </c>
      <c r="AI65">
        <v>20.56</v>
      </c>
      <c r="AJ65" t="s">
        <v>61</v>
      </c>
      <c r="AK65" t="s">
        <v>119</v>
      </c>
      <c r="AM65" t="s">
        <v>88</v>
      </c>
      <c r="AN65" t="s">
        <v>55</v>
      </c>
      <c r="AQ65" t="s">
        <v>51</v>
      </c>
      <c r="AR65" t="s">
        <v>131</v>
      </c>
    </row>
    <row r="66" ht="15.75" customHeight="1">
      <c r="A66" t="s">
        <v>44</v>
      </c>
      <c r="B66" s="20" t="s">
        <v>154</v>
      </c>
      <c r="C66" s="11" t="s">
        <v>163</v>
      </c>
      <c r="D66" s="11" t="s">
        <v>164</v>
      </c>
      <c r="E66" s="11" t="s">
        <v>165</v>
      </c>
      <c r="F66" s="12" t="str">
        <f t="shared" si="1"/>
        <v>2009</v>
      </c>
      <c r="G66" s="13">
        <v>39949.0</v>
      </c>
      <c r="H66" s="14">
        <v>0.26875</v>
      </c>
      <c r="I66" t="s">
        <v>48</v>
      </c>
      <c r="J66" s="15"/>
      <c r="M66" s="15">
        <v>13.1</v>
      </c>
      <c r="N66" s="16">
        <v>10.49</v>
      </c>
      <c r="O66" s="16">
        <v>99.8</v>
      </c>
      <c r="P66" s="17"/>
      <c r="Q66" s="18"/>
      <c r="S66" s="17"/>
      <c r="V66" s="19"/>
      <c r="W66" s="19">
        <v>35.0</v>
      </c>
      <c r="AF66" t="s">
        <v>166</v>
      </c>
      <c r="AG66" t="s">
        <v>51</v>
      </c>
      <c r="AH66" t="s">
        <v>51</v>
      </c>
      <c r="AI66">
        <v>12.78</v>
      </c>
      <c r="AJ66" t="s">
        <v>61</v>
      </c>
      <c r="AK66" t="s">
        <v>53</v>
      </c>
      <c r="AM66" t="s">
        <v>62</v>
      </c>
      <c r="AQ66" t="s">
        <v>51</v>
      </c>
      <c r="AR66" t="s">
        <v>167</v>
      </c>
    </row>
    <row r="67" ht="15.75" customHeight="1">
      <c r="A67" t="s">
        <v>44</v>
      </c>
      <c r="B67" s="20" t="s">
        <v>154</v>
      </c>
      <c r="C67" s="11" t="s">
        <v>163</v>
      </c>
      <c r="D67" s="11" t="s">
        <v>164</v>
      </c>
      <c r="E67" s="11" t="s">
        <v>165</v>
      </c>
      <c r="F67" s="12" t="str">
        <f t="shared" si="1"/>
        <v>2009</v>
      </c>
      <c r="G67" s="13">
        <v>39963.0</v>
      </c>
      <c r="H67" s="14">
        <v>0.2569444444444444</v>
      </c>
      <c r="I67" t="s">
        <v>48</v>
      </c>
      <c r="J67" s="15"/>
      <c r="M67" s="15">
        <v>13.5</v>
      </c>
      <c r="N67" s="16">
        <v>10.57</v>
      </c>
      <c r="O67" s="16">
        <v>101.9</v>
      </c>
      <c r="P67" s="17"/>
      <c r="Q67" s="18"/>
      <c r="S67" s="17"/>
      <c r="V67" s="19"/>
      <c r="W67" s="19">
        <v>261.3</v>
      </c>
      <c r="AF67" t="s">
        <v>166</v>
      </c>
      <c r="AG67" t="s">
        <v>51</v>
      </c>
      <c r="AH67" t="s">
        <v>168</v>
      </c>
      <c r="AJ67" t="s">
        <v>61</v>
      </c>
      <c r="AK67" t="s">
        <v>53</v>
      </c>
      <c r="AM67" t="s">
        <v>54</v>
      </c>
      <c r="AN67" t="s">
        <v>65</v>
      </c>
      <c r="AQ67" t="s">
        <v>51</v>
      </c>
      <c r="AR67" t="s">
        <v>169</v>
      </c>
    </row>
    <row r="68" ht="15.75" customHeight="1">
      <c r="A68" t="s">
        <v>44</v>
      </c>
      <c r="B68" s="20" t="s">
        <v>154</v>
      </c>
      <c r="C68" s="11" t="s">
        <v>163</v>
      </c>
      <c r="D68" s="11" t="s">
        <v>164</v>
      </c>
      <c r="E68" s="11" t="s">
        <v>165</v>
      </c>
      <c r="F68" s="12" t="str">
        <f t="shared" si="1"/>
        <v>2009</v>
      </c>
      <c r="G68" s="13">
        <v>39977.0</v>
      </c>
      <c r="H68" s="14">
        <v>0.2569444444444444</v>
      </c>
      <c r="I68" t="s">
        <v>48</v>
      </c>
      <c r="J68" s="15"/>
      <c r="M68" s="15">
        <v>16.7</v>
      </c>
      <c r="N68" s="16">
        <v>10.68</v>
      </c>
      <c r="O68" s="16">
        <v>109.9</v>
      </c>
      <c r="P68" s="17"/>
      <c r="Q68" s="18"/>
      <c r="S68" s="17"/>
      <c r="V68" s="19"/>
      <c r="W68" s="19" t="s">
        <v>111</v>
      </c>
      <c r="AF68" t="s">
        <v>166</v>
      </c>
      <c r="AG68" t="s">
        <v>51</v>
      </c>
      <c r="AH68" t="s">
        <v>60</v>
      </c>
      <c r="AJ68" t="s">
        <v>61</v>
      </c>
      <c r="AK68" t="s">
        <v>53</v>
      </c>
      <c r="AM68" t="s">
        <v>54</v>
      </c>
      <c r="AQ68" t="s">
        <v>70</v>
      </c>
      <c r="AR68" t="s">
        <v>170</v>
      </c>
    </row>
    <row r="69" ht="15.75" customHeight="1">
      <c r="A69" t="s">
        <v>44</v>
      </c>
      <c r="B69" s="20" t="s">
        <v>154</v>
      </c>
      <c r="C69" s="11" t="s">
        <v>163</v>
      </c>
      <c r="D69" s="11" t="s">
        <v>164</v>
      </c>
      <c r="E69" s="11" t="s">
        <v>165</v>
      </c>
      <c r="F69" s="12" t="str">
        <f t="shared" si="1"/>
        <v>2009</v>
      </c>
      <c r="G69" s="13">
        <v>39991.0</v>
      </c>
      <c r="H69" s="14">
        <v>0.2513888888888889</v>
      </c>
      <c r="I69" t="s">
        <v>48</v>
      </c>
      <c r="J69" s="15"/>
      <c r="L69" t="s">
        <v>58</v>
      </c>
      <c r="M69" s="15">
        <v>18.8</v>
      </c>
      <c r="N69" s="16">
        <v>9.52</v>
      </c>
      <c r="O69" s="16">
        <v>101.4</v>
      </c>
      <c r="P69" s="17"/>
      <c r="Q69" s="18"/>
      <c r="S69" s="17"/>
      <c r="V69" s="19"/>
      <c r="W69" s="19">
        <v>214.3</v>
      </c>
      <c r="AF69" t="s">
        <v>166</v>
      </c>
      <c r="AG69" t="s">
        <v>51</v>
      </c>
      <c r="AH69" t="s">
        <v>51</v>
      </c>
      <c r="AI69">
        <v>16.11</v>
      </c>
      <c r="AJ69" t="s">
        <v>61</v>
      </c>
      <c r="AK69" t="s">
        <v>53</v>
      </c>
      <c r="AM69" t="s">
        <v>62</v>
      </c>
      <c r="AN69" t="s">
        <v>65</v>
      </c>
      <c r="AQ69" t="s">
        <v>171</v>
      </c>
      <c r="AR69" t="s">
        <v>172</v>
      </c>
    </row>
    <row r="70" ht="15.75" customHeight="1">
      <c r="A70" t="s">
        <v>44</v>
      </c>
      <c r="B70" s="20" t="s">
        <v>154</v>
      </c>
      <c r="C70" s="11" t="s">
        <v>163</v>
      </c>
      <c r="D70" s="11" t="s">
        <v>164</v>
      </c>
      <c r="E70" s="11" t="s">
        <v>165</v>
      </c>
      <c r="F70" s="12" t="str">
        <f t="shared" si="1"/>
        <v>2009</v>
      </c>
      <c r="G70" s="13">
        <v>40033.0</v>
      </c>
      <c r="H70" s="14">
        <v>0.28958333333333336</v>
      </c>
      <c r="I70" t="s">
        <v>48</v>
      </c>
      <c r="J70" s="15"/>
      <c r="L70" t="s">
        <v>49</v>
      </c>
      <c r="M70" s="15">
        <v>23.4</v>
      </c>
      <c r="N70" s="16">
        <v>9.02</v>
      </c>
      <c r="O70" s="16">
        <v>102.7</v>
      </c>
      <c r="P70" s="17"/>
      <c r="Q70" s="18"/>
      <c r="S70" s="17"/>
      <c r="V70" s="19"/>
      <c r="W70" s="19">
        <v>70.6</v>
      </c>
      <c r="AF70" t="s">
        <v>166</v>
      </c>
      <c r="AG70" t="s">
        <v>51</v>
      </c>
      <c r="AH70" t="s">
        <v>51</v>
      </c>
      <c r="AI70">
        <v>12.78</v>
      </c>
      <c r="AJ70" t="s">
        <v>61</v>
      </c>
      <c r="AK70" t="s">
        <v>53</v>
      </c>
      <c r="AM70" t="s">
        <v>54</v>
      </c>
      <c r="AN70" t="s">
        <v>55</v>
      </c>
      <c r="AQ70" t="s">
        <v>51</v>
      </c>
      <c r="AR70" t="s">
        <v>173</v>
      </c>
    </row>
    <row r="71" ht="15.75" customHeight="1">
      <c r="A71" t="s">
        <v>44</v>
      </c>
      <c r="B71" s="20" t="s">
        <v>154</v>
      </c>
      <c r="C71" s="11" t="s">
        <v>163</v>
      </c>
      <c r="D71" s="11" t="s">
        <v>164</v>
      </c>
      <c r="E71" s="11" t="s">
        <v>165</v>
      </c>
      <c r="F71" s="12" t="str">
        <f t="shared" si="1"/>
        <v>2009</v>
      </c>
      <c r="G71" s="13">
        <v>40033.0</v>
      </c>
      <c r="H71" s="14">
        <v>0.28958333333333336</v>
      </c>
      <c r="I71" t="s">
        <v>95</v>
      </c>
      <c r="J71" s="15"/>
      <c r="M71" s="15"/>
      <c r="N71" s="16"/>
      <c r="O71" s="16"/>
      <c r="P71" s="17"/>
      <c r="Q71" s="18"/>
      <c r="S71" s="17"/>
      <c r="V71" s="19"/>
      <c r="W71" s="19">
        <v>57.1</v>
      </c>
      <c r="AF71" t="s">
        <v>166</v>
      </c>
      <c r="AK71" t="s">
        <v>53</v>
      </c>
      <c r="AR71" t="s">
        <v>173</v>
      </c>
    </row>
    <row r="72" ht="15.75" customHeight="1">
      <c r="A72" t="s">
        <v>44</v>
      </c>
      <c r="B72" s="20" t="s">
        <v>154</v>
      </c>
      <c r="C72" s="11" t="s">
        <v>163</v>
      </c>
      <c r="D72" s="11" t="s">
        <v>164</v>
      </c>
      <c r="E72" s="11" t="s">
        <v>165</v>
      </c>
      <c r="F72" s="12" t="str">
        <f t="shared" si="1"/>
        <v>2009</v>
      </c>
      <c r="G72" s="13">
        <v>40047.0</v>
      </c>
      <c r="H72" s="14">
        <v>0.2916666666666667</v>
      </c>
      <c r="I72" t="s">
        <v>48</v>
      </c>
      <c r="J72" s="15"/>
      <c r="L72" t="s">
        <v>49</v>
      </c>
      <c r="M72" s="15">
        <v>27.0</v>
      </c>
      <c r="N72" s="16">
        <v>8.45</v>
      </c>
      <c r="O72" s="16">
        <v>106.3</v>
      </c>
      <c r="P72" s="17"/>
      <c r="Q72" s="18"/>
      <c r="S72" s="17"/>
      <c r="V72" s="19"/>
      <c r="W72" s="19"/>
      <c r="AF72" t="s">
        <v>166</v>
      </c>
      <c r="AG72" t="s">
        <v>51</v>
      </c>
      <c r="AH72" t="s">
        <v>85</v>
      </c>
      <c r="AI72">
        <v>21.67</v>
      </c>
      <c r="AK72" t="s">
        <v>53</v>
      </c>
      <c r="AM72" t="s">
        <v>54</v>
      </c>
      <c r="AN72" t="s">
        <v>65</v>
      </c>
      <c r="AQ72" t="s">
        <v>51</v>
      </c>
      <c r="AR72" s="21" t="s">
        <v>174</v>
      </c>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row>
    <row r="73" ht="15.75" customHeight="1">
      <c r="A73" t="s">
        <v>44</v>
      </c>
      <c r="B73" s="20" t="s">
        <v>154</v>
      </c>
      <c r="C73" s="11" t="s">
        <v>175</v>
      </c>
      <c r="D73" s="11" t="s">
        <v>176</v>
      </c>
      <c r="E73" s="11" t="s">
        <v>177</v>
      </c>
      <c r="F73" s="12" t="str">
        <f t="shared" si="1"/>
        <v>2009</v>
      </c>
      <c r="G73" s="13">
        <v>39949.0</v>
      </c>
      <c r="H73" s="14">
        <v>0.2743055555555556</v>
      </c>
      <c r="I73" t="s">
        <v>48</v>
      </c>
      <c r="J73" s="15"/>
      <c r="M73" s="15">
        <v>13.1</v>
      </c>
      <c r="N73" s="16">
        <v>10.55</v>
      </c>
      <c r="O73" s="16">
        <v>100.2</v>
      </c>
      <c r="P73" s="17"/>
      <c r="Q73" s="18"/>
      <c r="S73" s="17"/>
      <c r="V73" s="19"/>
      <c r="W73" s="19">
        <v>21.1</v>
      </c>
      <c r="AF73" t="s">
        <v>166</v>
      </c>
      <c r="AG73" t="s">
        <v>51</v>
      </c>
      <c r="AH73" t="s">
        <v>51</v>
      </c>
      <c r="AI73">
        <v>12.78</v>
      </c>
      <c r="AJ73" t="s">
        <v>61</v>
      </c>
      <c r="AK73" t="s">
        <v>53</v>
      </c>
      <c r="AM73" t="s">
        <v>62</v>
      </c>
      <c r="AQ73" t="s">
        <v>51</v>
      </c>
      <c r="AR73" s="21" t="s">
        <v>178</v>
      </c>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row>
    <row r="74" ht="15.75" customHeight="1">
      <c r="A74" t="s">
        <v>44</v>
      </c>
      <c r="B74" s="20" t="s">
        <v>154</v>
      </c>
      <c r="C74" s="11" t="s">
        <v>175</v>
      </c>
      <c r="D74" s="11" t="s">
        <v>176</v>
      </c>
      <c r="E74" s="11" t="s">
        <v>177</v>
      </c>
      <c r="F74" s="12" t="str">
        <f t="shared" si="1"/>
        <v>2009</v>
      </c>
      <c r="G74" s="13">
        <v>39963.0</v>
      </c>
      <c r="H74" s="14">
        <v>0.2625</v>
      </c>
      <c r="I74" t="s">
        <v>48</v>
      </c>
      <c r="J74" s="15"/>
      <c r="M74" s="15">
        <v>13.5</v>
      </c>
      <c r="N74" s="16">
        <v>10.31</v>
      </c>
      <c r="O74" s="16">
        <v>101.1</v>
      </c>
      <c r="P74" s="17"/>
      <c r="Q74" s="18"/>
      <c r="S74" s="17"/>
      <c r="V74" s="19"/>
      <c r="W74" s="19">
        <v>133.3</v>
      </c>
      <c r="AF74" t="s">
        <v>166</v>
      </c>
      <c r="AG74" t="s">
        <v>51</v>
      </c>
      <c r="AH74" t="s">
        <v>168</v>
      </c>
      <c r="AJ74" t="s">
        <v>61</v>
      </c>
      <c r="AK74" t="s">
        <v>53</v>
      </c>
      <c r="AM74" t="s">
        <v>54</v>
      </c>
      <c r="AN74" t="s">
        <v>65</v>
      </c>
      <c r="AQ74" t="s">
        <v>51</v>
      </c>
      <c r="AR74" s="21" t="s">
        <v>179</v>
      </c>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row>
    <row r="75" ht="15.75" customHeight="1">
      <c r="A75" t="s">
        <v>44</v>
      </c>
      <c r="B75" s="20" t="s">
        <v>154</v>
      </c>
      <c r="C75" s="11" t="s">
        <v>175</v>
      </c>
      <c r="D75" s="11" t="s">
        <v>176</v>
      </c>
      <c r="E75" s="11" t="s">
        <v>177</v>
      </c>
      <c r="F75" s="12" t="str">
        <f t="shared" si="1"/>
        <v>2009</v>
      </c>
      <c r="G75" s="13">
        <v>39977.0</v>
      </c>
      <c r="H75" s="14">
        <v>0.2625</v>
      </c>
      <c r="I75" t="s">
        <v>48</v>
      </c>
      <c r="J75" s="15"/>
      <c r="M75" s="15">
        <v>16.7</v>
      </c>
      <c r="N75" s="16">
        <v>10.66</v>
      </c>
      <c r="O75" s="16">
        <v>109.5</v>
      </c>
      <c r="P75" s="17"/>
      <c r="Q75" s="18"/>
      <c r="S75" s="17"/>
      <c r="V75" s="19"/>
      <c r="W75" s="19" t="s">
        <v>111</v>
      </c>
      <c r="AF75" t="s">
        <v>166</v>
      </c>
      <c r="AG75" t="s">
        <v>51</v>
      </c>
      <c r="AH75" t="s">
        <v>60</v>
      </c>
      <c r="AJ75" t="s">
        <v>61</v>
      </c>
      <c r="AK75" t="s">
        <v>53</v>
      </c>
      <c r="AM75" t="s">
        <v>54</v>
      </c>
      <c r="AQ75" t="s">
        <v>70</v>
      </c>
      <c r="AR75" t="s">
        <v>180</v>
      </c>
    </row>
    <row r="76" ht="15.75" customHeight="1">
      <c r="A76" t="s">
        <v>44</v>
      </c>
      <c r="B76" s="20" t="s">
        <v>154</v>
      </c>
      <c r="C76" s="11" t="s">
        <v>175</v>
      </c>
      <c r="D76" s="11" t="s">
        <v>176</v>
      </c>
      <c r="E76" s="11" t="s">
        <v>177</v>
      </c>
      <c r="F76" s="12" t="str">
        <f t="shared" si="1"/>
        <v>2009</v>
      </c>
      <c r="G76" s="13">
        <v>39991.0</v>
      </c>
      <c r="H76" s="14">
        <v>0.2569444444444444</v>
      </c>
      <c r="I76" t="s">
        <v>48</v>
      </c>
      <c r="J76" s="15"/>
      <c r="L76" t="s">
        <v>58</v>
      </c>
      <c r="M76" s="15">
        <v>18.7</v>
      </c>
      <c r="N76" s="16">
        <v>9.45</v>
      </c>
      <c r="O76" s="16">
        <v>100.4</v>
      </c>
      <c r="P76" s="17"/>
      <c r="Q76" s="18"/>
      <c r="S76" s="17"/>
      <c r="V76" s="19"/>
      <c r="W76" s="19">
        <v>290.9</v>
      </c>
      <c r="AF76" t="s">
        <v>166</v>
      </c>
      <c r="AG76" t="s">
        <v>51</v>
      </c>
      <c r="AH76" t="s">
        <v>51</v>
      </c>
      <c r="AI76">
        <v>16.11</v>
      </c>
      <c r="AJ76" t="s">
        <v>61</v>
      </c>
      <c r="AK76" t="s">
        <v>53</v>
      </c>
      <c r="AM76" t="s">
        <v>62</v>
      </c>
      <c r="AN76" t="s">
        <v>65</v>
      </c>
      <c r="AQ76" t="s">
        <v>171</v>
      </c>
      <c r="AR76" t="s">
        <v>181</v>
      </c>
    </row>
    <row r="77" ht="15.75" customHeight="1">
      <c r="A77" t="s">
        <v>44</v>
      </c>
      <c r="B77" s="20" t="s">
        <v>154</v>
      </c>
      <c r="C77" s="11" t="s">
        <v>175</v>
      </c>
      <c r="D77" s="11" t="s">
        <v>176</v>
      </c>
      <c r="E77" s="11" t="s">
        <v>177</v>
      </c>
      <c r="F77" s="12" t="str">
        <f t="shared" si="1"/>
        <v>2009</v>
      </c>
      <c r="G77" s="13">
        <v>39991.0</v>
      </c>
      <c r="H77" s="14">
        <v>0.2569444444444444</v>
      </c>
      <c r="I77" t="s">
        <v>95</v>
      </c>
      <c r="J77" s="15"/>
      <c r="M77" s="15"/>
      <c r="N77" s="16"/>
      <c r="O77" s="16"/>
      <c r="P77" s="17"/>
      <c r="Q77" s="18"/>
      <c r="S77" s="17"/>
      <c r="V77" s="19"/>
      <c r="W77" s="19">
        <v>272.3</v>
      </c>
      <c r="AF77" t="s">
        <v>166</v>
      </c>
      <c r="AK77" t="s">
        <v>53</v>
      </c>
      <c r="AR77" t="s">
        <v>181</v>
      </c>
    </row>
    <row r="78" ht="15.75" customHeight="1">
      <c r="A78" t="s">
        <v>44</v>
      </c>
      <c r="B78" s="20" t="s">
        <v>154</v>
      </c>
      <c r="C78" s="11" t="s">
        <v>175</v>
      </c>
      <c r="D78" s="11" t="s">
        <v>176</v>
      </c>
      <c r="E78" s="11" t="s">
        <v>177</v>
      </c>
      <c r="F78" s="12" t="str">
        <f t="shared" si="1"/>
        <v>2009</v>
      </c>
      <c r="G78" s="13">
        <v>40033.0</v>
      </c>
      <c r="H78" s="14">
        <v>0.2972222222222222</v>
      </c>
      <c r="I78" t="s">
        <v>48</v>
      </c>
      <c r="J78" s="15"/>
      <c r="L78" t="s">
        <v>49</v>
      </c>
      <c r="M78" s="15">
        <v>23.3</v>
      </c>
      <c r="N78" s="16">
        <v>8.85</v>
      </c>
      <c r="O78" s="16">
        <v>104.3</v>
      </c>
      <c r="P78" s="17"/>
      <c r="Q78" s="18"/>
      <c r="S78" s="17"/>
      <c r="V78" s="19"/>
      <c r="W78" s="19">
        <v>33.5</v>
      </c>
      <c r="AF78" t="s">
        <v>182</v>
      </c>
      <c r="AG78" t="s">
        <v>51</v>
      </c>
      <c r="AH78" t="s">
        <v>51</v>
      </c>
      <c r="AI78">
        <v>12.78</v>
      </c>
      <c r="AJ78" t="s">
        <v>61</v>
      </c>
      <c r="AK78" t="s">
        <v>53</v>
      </c>
      <c r="AM78" t="s">
        <v>54</v>
      </c>
      <c r="AN78" t="s">
        <v>55</v>
      </c>
      <c r="AQ78" t="s">
        <v>51</v>
      </c>
      <c r="AR78" t="s">
        <v>173</v>
      </c>
    </row>
    <row r="79" ht="15.75" customHeight="1">
      <c r="A79" t="s">
        <v>44</v>
      </c>
      <c r="B79" s="20" t="s">
        <v>154</v>
      </c>
      <c r="C79" s="11" t="s">
        <v>175</v>
      </c>
      <c r="D79" s="11" t="s">
        <v>176</v>
      </c>
      <c r="E79" s="11" t="s">
        <v>177</v>
      </c>
      <c r="F79" s="12" t="str">
        <f t="shared" si="1"/>
        <v>2009</v>
      </c>
      <c r="G79" s="13">
        <v>40047.0</v>
      </c>
      <c r="H79" s="14">
        <v>0.2951388888888889</v>
      </c>
      <c r="I79" t="s">
        <v>48</v>
      </c>
      <c r="J79" s="15"/>
      <c r="L79" t="s">
        <v>49</v>
      </c>
      <c r="M79" s="15">
        <v>27.0</v>
      </c>
      <c r="N79" s="16">
        <v>8.47</v>
      </c>
      <c r="O79" s="16">
        <v>106.6</v>
      </c>
      <c r="P79" s="17"/>
      <c r="Q79" s="18"/>
      <c r="S79" s="17"/>
      <c r="V79" s="19"/>
      <c r="W79" s="19">
        <v>148.3</v>
      </c>
      <c r="AF79" t="s">
        <v>166</v>
      </c>
      <c r="AG79" t="s">
        <v>51</v>
      </c>
      <c r="AH79" t="s">
        <v>85</v>
      </c>
      <c r="AI79">
        <v>21.67</v>
      </c>
      <c r="AK79" t="s">
        <v>53</v>
      </c>
      <c r="AM79" t="s">
        <v>54</v>
      </c>
      <c r="AN79" t="s">
        <v>65</v>
      </c>
      <c r="AQ79" t="s">
        <v>51</v>
      </c>
      <c r="AR79" t="s">
        <v>183</v>
      </c>
    </row>
    <row r="80" ht="15.75" customHeight="1">
      <c r="A80" t="s">
        <v>44</v>
      </c>
      <c r="B80" s="20" t="s">
        <v>154</v>
      </c>
      <c r="C80" s="11" t="s">
        <v>184</v>
      </c>
      <c r="D80" s="11" t="s">
        <v>185</v>
      </c>
      <c r="E80" s="11" t="s">
        <v>186</v>
      </c>
      <c r="F80" s="12" t="str">
        <f t="shared" si="1"/>
        <v>2009</v>
      </c>
      <c r="G80" s="13">
        <v>39949.0</v>
      </c>
      <c r="H80" s="14">
        <v>0.27152777777777776</v>
      </c>
      <c r="I80" t="s">
        <v>48</v>
      </c>
      <c r="J80" s="15"/>
      <c r="L80" t="s">
        <v>49</v>
      </c>
      <c r="M80" s="15">
        <v>13.0</v>
      </c>
      <c r="N80" s="16">
        <v>9.13</v>
      </c>
      <c r="O80" s="16">
        <v>86.9</v>
      </c>
      <c r="P80" s="17"/>
      <c r="Q80" s="18"/>
      <c r="S80" s="17"/>
      <c r="V80" s="19"/>
      <c r="W80" s="19">
        <v>6.3</v>
      </c>
      <c r="AF80" t="s">
        <v>187</v>
      </c>
      <c r="AG80" t="s">
        <v>86</v>
      </c>
      <c r="AH80" t="s">
        <v>86</v>
      </c>
      <c r="AI80">
        <v>11.11</v>
      </c>
      <c r="AJ80" t="s">
        <v>52</v>
      </c>
      <c r="AK80" t="s">
        <v>53</v>
      </c>
      <c r="AM80" t="s">
        <v>54</v>
      </c>
      <c r="AN80" t="s">
        <v>65</v>
      </c>
      <c r="AQ80" t="s">
        <v>51</v>
      </c>
      <c r="AR80" t="s">
        <v>188</v>
      </c>
    </row>
    <row r="81" ht="15.75" customHeight="1">
      <c r="A81" t="s">
        <v>44</v>
      </c>
      <c r="B81" s="20" t="s">
        <v>154</v>
      </c>
      <c r="C81" s="11" t="s">
        <v>184</v>
      </c>
      <c r="D81" s="11" t="s">
        <v>185</v>
      </c>
      <c r="E81" s="11" t="s">
        <v>186</v>
      </c>
      <c r="F81" s="12" t="str">
        <f t="shared" si="1"/>
        <v>2009</v>
      </c>
      <c r="G81" s="13">
        <v>39963.0</v>
      </c>
      <c r="H81" s="14">
        <v>0.2972222222222222</v>
      </c>
      <c r="I81" t="s">
        <v>48</v>
      </c>
      <c r="J81" s="15"/>
      <c r="L81" t="s">
        <v>49</v>
      </c>
      <c r="M81" s="15">
        <v>13.9</v>
      </c>
      <c r="N81" s="16">
        <v>8.08</v>
      </c>
      <c r="O81" s="16">
        <v>78.4</v>
      </c>
      <c r="P81" s="17"/>
      <c r="Q81" s="18"/>
      <c r="S81" s="17"/>
      <c r="V81" s="19"/>
      <c r="W81" s="19">
        <v>17.1</v>
      </c>
      <c r="AF81" t="s">
        <v>187</v>
      </c>
      <c r="AG81" t="s">
        <v>59</v>
      </c>
      <c r="AH81" t="s">
        <v>189</v>
      </c>
      <c r="AI81">
        <v>20.0</v>
      </c>
      <c r="AJ81" t="s">
        <v>61</v>
      </c>
      <c r="AK81" t="s">
        <v>53</v>
      </c>
      <c r="AM81" t="s">
        <v>54</v>
      </c>
      <c r="AN81" t="s">
        <v>65</v>
      </c>
      <c r="AQ81" t="s">
        <v>51</v>
      </c>
      <c r="AR81" t="s">
        <v>190</v>
      </c>
    </row>
    <row r="82" ht="15.75" customHeight="1">
      <c r="A82" t="s">
        <v>44</v>
      </c>
      <c r="B82" s="20" t="s">
        <v>154</v>
      </c>
      <c r="C82" s="11" t="s">
        <v>184</v>
      </c>
      <c r="D82" s="11" t="s">
        <v>185</v>
      </c>
      <c r="E82" s="11" t="s">
        <v>186</v>
      </c>
      <c r="F82" s="12" t="str">
        <f t="shared" si="1"/>
        <v>2009</v>
      </c>
      <c r="G82" s="13">
        <v>39977.0</v>
      </c>
      <c r="H82" s="14">
        <v>0.2722222222222222</v>
      </c>
      <c r="I82" t="s">
        <v>48</v>
      </c>
      <c r="J82" s="15"/>
      <c r="M82" s="15">
        <v>17.3</v>
      </c>
      <c r="N82" s="16">
        <v>7.41</v>
      </c>
      <c r="O82" s="16">
        <v>77.3</v>
      </c>
      <c r="P82" s="17"/>
      <c r="Q82" s="18"/>
      <c r="S82" s="17"/>
      <c r="V82" s="19"/>
      <c r="W82" s="19">
        <v>24.0</v>
      </c>
      <c r="AF82" t="s">
        <v>187</v>
      </c>
      <c r="AG82" t="s">
        <v>51</v>
      </c>
      <c r="AH82" t="s">
        <v>126</v>
      </c>
      <c r="AI82">
        <v>12.22</v>
      </c>
      <c r="AJ82" t="s">
        <v>61</v>
      </c>
      <c r="AK82" t="s">
        <v>53</v>
      </c>
      <c r="AM82" t="s">
        <v>54</v>
      </c>
      <c r="AN82" t="s">
        <v>65</v>
      </c>
      <c r="AQ82" t="s">
        <v>51</v>
      </c>
      <c r="AR82" t="s">
        <v>191</v>
      </c>
    </row>
    <row r="83" ht="15.75" customHeight="1">
      <c r="A83" t="s">
        <v>44</v>
      </c>
      <c r="B83" s="20" t="s">
        <v>154</v>
      </c>
      <c r="C83" s="11" t="s">
        <v>184</v>
      </c>
      <c r="D83" s="11" t="s">
        <v>185</v>
      </c>
      <c r="E83" s="11" t="s">
        <v>186</v>
      </c>
      <c r="F83" s="12" t="str">
        <f t="shared" si="1"/>
        <v>2009</v>
      </c>
      <c r="G83" s="13">
        <v>39991.0</v>
      </c>
      <c r="H83" s="14">
        <v>0.25833333333333336</v>
      </c>
      <c r="I83" t="s">
        <v>48</v>
      </c>
      <c r="J83" s="15"/>
      <c r="L83" t="s">
        <v>49</v>
      </c>
      <c r="M83" s="15">
        <v>19.1</v>
      </c>
      <c r="N83" s="16">
        <v>8.37</v>
      </c>
      <c r="O83" s="16">
        <v>89.9</v>
      </c>
      <c r="P83" s="17"/>
      <c r="Q83" s="18"/>
      <c r="S83" s="17"/>
      <c r="V83" s="19"/>
      <c r="W83" s="19">
        <v>11.0</v>
      </c>
      <c r="AF83" t="s">
        <v>187</v>
      </c>
      <c r="AG83" t="s">
        <v>59</v>
      </c>
      <c r="AH83" t="s">
        <v>112</v>
      </c>
      <c r="AI83">
        <v>16.11</v>
      </c>
      <c r="AJ83" t="s">
        <v>61</v>
      </c>
      <c r="AK83" t="s">
        <v>53</v>
      </c>
      <c r="AM83" t="s">
        <v>62</v>
      </c>
      <c r="AN83" t="s">
        <v>55</v>
      </c>
      <c r="AQ83" t="s">
        <v>51</v>
      </c>
      <c r="AR83" t="s">
        <v>152</v>
      </c>
    </row>
    <row r="84" ht="15.75" customHeight="1">
      <c r="A84" t="s">
        <v>44</v>
      </c>
      <c r="B84" s="20" t="s">
        <v>154</v>
      </c>
      <c r="C84" s="11" t="s">
        <v>184</v>
      </c>
      <c r="D84" s="11" t="s">
        <v>185</v>
      </c>
      <c r="E84" s="11" t="s">
        <v>186</v>
      </c>
      <c r="F84" s="12" t="str">
        <f t="shared" si="1"/>
        <v>2009</v>
      </c>
      <c r="G84" s="13">
        <v>40005.0</v>
      </c>
      <c r="H84" s="14">
        <v>0.32083333333333336</v>
      </c>
      <c r="I84" t="s">
        <v>48</v>
      </c>
      <c r="J84" s="15"/>
      <c r="L84" t="s">
        <v>49</v>
      </c>
      <c r="M84" s="15">
        <v>19.3</v>
      </c>
      <c r="N84" s="16">
        <v>9.75</v>
      </c>
      <c r="O84" s="16">
        <v>104.7</v>
      </c>
      <c r="P84" s="17"/>
      <c r="Q84" s="18"/>
      <c r="S84" s="17"/>
      <c r="V84" s="19"/>
      <c r="W84" s="19">
        <v>7.4</v>
      </c>
      <c r="AF84" t="s">
        <v>187</v>
      </c>
      <c r="AG84" t="s">
        <v>51</v>
      </c>
      <c r="AH84" t="s">
        <v>51</v>
      </c>
      <c r="AJ84" t="s">
        <v>61</v>
      </c>
      <c r="AK84" t="s">
        <v>53</v>
      </c>
      <c r="AM84" t="s">
        <v>62</v>
      </c>
      <c r="AN84" t="s">
        <v>55</v>
      </c>
      <c r="AQ84" t="s">
        <v>51</v>
      </c>
      <c r="AR84" t="s">
        <v>192</v>
      </c>
    </row>
    <row r="85" ht="15.75" customHeight="1">
      <c r="A85" t="s">
        <v>44</v>
      </c>
      <c r="B85" s="20" t="s">
        <v>154</v>
      </c>
      <c r="C85" s="11" t="s">
        <v>184</v>
      </c>
      <c r="D85" s="11" t="s">
        <v>185</v>
      </c>
      <c r="E85" s="11" t="s">
        <v>186</v>
      </c>
      <c r="F85" s="12" t="str">
        <f t="shared" si="1"/>
        <v>2009</v>
      </c>
      <c r="G85" s="13">
        <v>40019.0</v>
      </c>
      <c r="H85" s="14">
        <v>0.28125</v>
      </c>
      <c r="I85" t="s">
        <v>48</v>
      </c>
      <c r="J85" s="15"/>
      <c r="L85" t="s">
        <v>58</v>
      </c>
      <c r="M85" s="15">
        <v>21.0</v>
      </c>
      <c r="N85" s="16">
        <v>8.56</v>
      </c>
      <c r="O85" s="16">
        <v>96.1</v>
      </c>
      <c r="P85" s="17"/>
      <c r="Q85" s="18"/>
      <c r="S85" s="17"/>
      <c r="V85" s="19"/>
      <c r="W85" s="19">
        <v>81.6</v>
      </c>
      <c r="AF85" t="s">
        <v>193</v>
      </c>
      <c r="AG85" t="s">
        <v>59</v>
      </c>
      <c r="AH85" t="s">
        <v>85</v>
      </c>
      <c r="AI85">
        <v>15.0</v>
      </c>
      <c r="AJ85" t="s">
        <v>61</v>
      </c>
      <c r="AM85" t="s">
        <v>62</v>
      </c>
      <c r="AN85" t="s">
        <v>55</v>
      </c>
      <c r="AQ85" t="s">
        <v>51</v>
      </c>
      <c r="AR85" t="s">
        <v>194</v>
      </c>
    </row>
    <row r="86" ht="15.75" customHeight="1">
      <c r="A86" t="s">
        <v>44</v>
      </c>
      <c r="B86" s="20" t="s">
        <v>154</v>
      </c>
      <c r="C86" s="11" t="s">
        <v>184</v>
      </c>
      <c r="D86" s="11" t="s">
        <v>185</v>
      </c>
      <c r="E86" s="11" t="s">
        <v>186</v>
      </c>
      <c r="F86" s="12" t="str">
        <f t="shared" si="1"/>
        <v>2009</v>
      </c>
      <c r="G86" s="13">
        <v>40033.0</v>
      </c>
      <c r="H86" s="14">
        <v>0.29444444444444445</v>
      </c>
      <c r="I86" t="s">
        <v>48</v>
      </c>
      <c r="J86" s="15"/>
      <c r="L86" t="s">
        <v>49</v>
      </c>
      <c r="M86" s="15">
        <v>23.8</v>
      </c>
      <c r="N86" s="16">
        <v>7.79</v>
      </c>
      <c r="O86" s="16">
        <v>92.2</v>
      </c>
      <c r="P86" s="17"/>
      <c r="Q86" s="18"/>
      <c r="S86" s="17"/>
      <c r="V86" s="19"/>
      <c r="W86" s="19">
        <v>7.4</v>
      </c>
      <c r="AF86" t="s">
        <v>187</v>
      </c>
      <c r="AG86" t="s">
        <v>51</v>
      </c>
      <c r="AH86" t="s">
        <v>112</v>
      </c>
      <c r="AI86">
        <v>12.22</v>
      </c>
      <c r="AJ86" t="s">
        <v>61</v>
      </c>
      <c r="AK86" t="s">
        <v>53</v>
      </c>
      <c r="AM86" t="s">
        <v>88</v>
      </c>
      <c r="AN86" t="s">
        <v>55</v>
      </c>
      <c r="AQ86" t="s">
        <v>51</v>
      </c>
      <c r="AR86" t="s">
        <v>195</v>
      </c>
    </row>
    <row r="87" ht="15.75" customHeight="1">
      <c r="A87" t="s">
        <v>44</v>
      </c>
      <c r="B87" s="20" t="s">
        <v>154</v>
      </c>
      <c r="C87" s="11" t="s">
        <v>184</v>
      </c>
      <c r="D87" s="11" t="s">
        <v>185</v>
      </c>
      <c r="E87" s="11" t="s">
        <v>186</v>
      </c>
      <c r="F87" s="12" t="str">
        <f t="shared" si="1"/>
        <v>2009</v>
      </c>
      <c r="G87" s="13">
        <v>40033.0</v>
      </c>
      <c r="H87" s="14">
        <v>0.29444444444444445</v>
      </c>
      <c r="I87" t="s">
        <v>95</v>
      </c>
      <c r="J87" s="15"/>
      <c r="M87" s="15"/>
      <c r="N87" s="16"/>
      <c r="O87" s="16"/>
      <c r="P87" s="17"/>
      <c r="Q87" s="18"/>
      <c r="S87" s="17"/>
      <c r="V87" s="19"/>
      <c r="W87" s="19">
        <v>12.0</v>
      </c>
      <c r="AF87" t="s">
        <v>187</v>
      </c>
      <c r="AK87" t="s">
        <v>53</v>
      </c>
      <c r="AR87" t="s">
        <v>195</v>
      </c>
    </row>
    <row r="88" ht="15.75" customHeight="1">
      <c r="A88" t="s">
        <v>44</v>
      </c>
      <c r="B88" s="20" t="s">
        <v>154</v>
      </c>
      <c r="C88" s="11" t="s">
        <v>184</v>
      </c>
      <c r="D88" s="11" t="s">
        <v>185</v>
      </c>
      <c r="E88" s="11" t="s">
        <v>186</v>
      </c>
      <c r="F88" s="12" t="str">
        <f t="shared" si="1"/>
        <v>2009</v>
      </c>
      <c r="G88" s="13">
        <v>40047.0</v>
      </c>
      <c r="H88" s="14">
        <v>0.2972222222222222</v>
      </c>
      <c r="I88" t="s">
        <v>48</v>
      </c>
      <c r="J88" s="15"/>
      <c r="L88" t="s">
        <v>49</v>
      </c>
      <c r="M88" s="15">
        <v>26.7</v>
      </c>
      <c r="N88" s="16">
        <v>7.1</v>
      </c>
      <c r="O88" s="16">
        <v>89.2</v>
      </c>
      <c r="P88" s="17"/>
      <c r="Q88" s="18"/>
      <c r="S88" s="17"/>
      <c r="V88" s="19"/>
      <c r="W88" s="19">
        <v>18.7</v>
      </c>
      <c r="AF88" t="s">
        <v>187</v>
      </c>
      <c r="AG88" t="s">
        <v>51</v>
      </c>
      <c r="AH88" t="s">
        <v>85</v>
      </c>
      <c r="AJ88" t="s">
        <v>61</v>
      </c>
      <c r="AK88" t="s">
        <v>53</v>
      </c>
      <c r="AM88" t="s">
        <v>54</v>
      </c>
      <c r="AN88" t="s">
        <v>55</v>
      </c>
      <c r="AQ88" t="s">
        <v>51</v>
      </c>
      <c r="AR88" t="s">
        <v>196</v>
      </c>
    </row>
    <row r="89" ht="15.75" customHeight="1">
      <c r="A89" t="s">
        <v>44</v>
      </c>
      <c r="B89" s="20" t="s">
        <v>154</v>
      </c>
      <c r="C89" s="11" t="s">
        <v>197</v>
      </c>
      <c r="D89" s="11" t="s">
        <v>198</v>
      </c>
      <c r="E89" s="11" t="s">
        <v>199</v>
      </c>
      <c r="F89" s="12" t="str">
        <f t="shared" si="1"/>
        <v>2009</v>
      </c>
      <c r="G89" s="13">
        <v>39949.0</v>
      </c>
      <c r="H89" s="14">
        <v>0.2548611111111111</v>
      </c>
      <c r="I89" t="s">
        <v>48</v>
      </c>
      <c r="J89" s="15"/>
      <c r="L89" t="s">
        <v>49</v>
      </c>
      <c r="M89" s="15">
        <v>12.4</v>
      </c>
      <c r="N89" s="16">
        <v>9.68</v>
      </c>
      <c r="O89" s="16">
        <v>90.4</v>
      </c>
      <c r="P89" s="17"/>
      <c r="Q89" s="18"/>
      <c r="S89" s="17"/>
      <c r="V89" s="19"/>
      <c r="W89" s="19">
        <v>2.0</v>
      </c>
      <c r="AF89" t="s">
        <v>187</v>
      </c>
      <c r="AG89" t="s">
        <v>86</v>
      </c>
      <c r="AH89" t="s">
        <v>86</v>
      </c>
      <c r="AI89">
        <v>11.11</v>
      </c>
      <c r="AJ89" t="s">
        <v>52</v>
      </c>
      <c r="AK89" t="s">
        <v>53</v>
      </c>
      <c r="AM89" t="s">
        <v>54</v>
      </c>
      <c r="AN89" t="s">
        <v>65</v>
      </c>
      <c r="AQ89" t="s">
        <v>51</v>
      </c>
      <c r="AR89" t="s">
        <v>188</v>
      </c>
    </row>
    <row r="90" ht="15.75" customHeight="1">
      <c r="A90" t="s">
        <v>44</v>
      </c>
      <c r="B90" s="20" t="s">
        <v>154</v>
      </c>
      <c r="C90" s="11" t="s">
        <v>197</v>
      </c>
      <c r="D90" s="11" t="s">
        <v>198</v>
      </c>
      <c r="E90" s="11" t="s">
        <v>199</v>
      </c>
      <c r="F90" s="12" t="str">
        <f t="shared" si="1"/>
        <v>2009</v>
      </c>
      <c r="G90" s="13">
        <v>39963.0</v>
      </c>
      <c r="H90" s="14">
        <v>0.2638888888888889</v>
      </c>
      <c r="I90" t="s">
        <v>48</v>
      </c>
      <c r="J90" s="15"/>
      <c r="L90" t="s">
        <v>49</v>
      </c>
      <c r="M90" s="15">
        <v>14.5</v>
      </c>
      <c r="N90" s="16">
        <v>8.65</v>
      </c>
      <c r="O90" s="16">
        <v>84.8</v>
      </c>
      <c r="P90" s="17"/>
      <c r="Q90" s="18"/>
      <c r="S90" s="17"/>
      <c r="V90" s="19"/>
      <c r="W90" s="19">
        <v>11.0</v>
      </c>
      <c r="AF90" t="s">
        <v>187</v>
      </c>
      <c r="AG90" t="s">
        <v>59</v>
      </c>
      <c r="AH90" t="s">
        <v>189</v>
      </c>
      <c r="AI90">
        <v>14.44</v>
      </c>
      <c r="AJ90" t="s">
        <v>61</v>
      </c>
      <c r="AK90" t="s">
        <v>53</v>
      </c>
      <c r="AM90" t="s">
        <v>54</v>
      </c>
      <c r="AN90" t="s">
        <v>65</v>
      </c>
      <c r="AQ90" t="s">
        <v>51</v>
      </c>
      <c r="AR90" t="s">
        <v>190</v>
      </c>
    </row>
    <row r="91" ht="15.75" customHeight="1">
      <c r="A91" t="s">
        <v>44</v>
      </c>
      <c r="B91" s="20" t="s">
        <v>154</v>
      </c>
      <c r="C91" s="11" t="s">
        <v>197</v>
      </c>
      <c r="D91" s="11" t="s">
        <v>198</v>
      </c>
      <c r="E91" s="11" t="s">
        <v>199</v>
      </c>
      <c r="F91" s="12" t="str">
        <f t="shared" si="1"/>
        <v>2009</v>
      </c>
      <c r="G91" s="13">
        <v>39977.0</v>
      </c>
      <c r="H91" s="14">
        <v>0.2625</v>
      </c>
      <c r="I91" t="s">
        <v>48</v>
      </c>
      <c r="J91" s="15"/>
      <c r="M91" s="15">
        <v>16.8</v>
      </c>
      <c r="N91" s="16">
        <v>7.59</v>
      </c>
      <c r="O91" s="16">
        <v>78.0</v>
      </c>
      <c r="P91" s="17"/>
      <c r="Q91" s="18"/>
      <c r="S91" s="17"/>
      <c r="V91" s="19"/>
      <c r="W91" s="19">
        <v>99.1</v>
      </c>
      <c r="AF91" t="s">
        <v>187</v>
      </c>
      <c r="AG91" t="s">
        <v>51</v>
      </c>
      <c r="AH91" t="s">
        <v>126</v>
      </c>
      <c r="AI91">
        <v>12.22</v>
      </c>
      <c r="AJ91" t="s">
        <v>61</v>
      </c>
      <c r="AK91" t="s">
        <v>53</v>
      </c>
      <c r="AM91" t="s">
        <v>54</v>
      </c>
      <c r="AN91" t="s">
        <v>65</v>
      </c>
      <c r="AQ91" t="s">
        <v>51</v>
      </c>
      <c r="AR91" t="s">
        <v>200</v>
      </c>
    </row>
    <row r="92" ht="15.75" customHeight="1">
      <c r="A92" t="s">
        <v>44</v>
      </c>
      <c r="B92" s="20" t="s">
        <v>154</v>
      </c>
      <c r="C92" s="11" t="s">
        <v>197</v>
      </c>
      <c r="D92" s="11" t="s">
        <v>198</v>
      </c>
      <c r="E92" s="11" t="s">
        <v>199</v>
      </c>
      <c r="F92" s="12" t="str">
        <f t="shared" si="1"/>
        <v>2009</v>
      </c>
      <c r="G92" s="13">
        <v>39991.0</v>
      </c>
      <c r="H92" s="14">
        <v>0.2465277777777778</v>
      </c>
      <c r="I92" t="s">
        <v>48</v>
      </c>
      <c r="J92" s="15"/>
      <c r="L92" t="s">
        <v>49</v>
      </c>
      <c r="M92" s="15">
        <v>19.2</v>
      </c>
      <c r="N92" s="16">
        <v>8.35</v>
      </c>
      <c r="O92" s="16">
        <v>90.6</v>
      </c>
      <c r="P92" s="17"/>
      <c r="Q92" s="18"/>
      <c r="S92" s="17"/>
      <c r="V92" s="19"/>
      <c r="W92" s="19">
        <v>61.3</v>
      </c>
      <c r="AF92" t="s">
        <v>187</v>
      </c>
      <c r="AG92" t="s">
        <v>59</v>
      </c>
      <c r="AH92" t="s">
        <v>112</v>
      </c>
      <c r="AI92">
        <v>16.11</v>
      </c>
      <c r="AJ92" t="s">
        <v>61</v>
      </c>
      <c r="AK92" t="s">
        <v>53</v>
      </c>
      <c r="AM92" t="s">
        <v>62</v>
      </c>
      <c r="AN92" t="s">
        <v>55</v>
      </c>
      <c r="AQ92" t="s">
        <v>51</v>
      </c>
      <c r="AR92" t="s">
        <v>152</v>
      </c>
    </row>
    <row r="93" ht="15.75" customHeight="1">
      <c r="A93" t="s">
        <v>44</v>
      </c>
      <c r="B93" s="20" t="s">
        <v>154</v>
      </c>
      <c r="C93" s="11" t="s">
        <v>197</v>
      </c>
      <c r="D93" s="11" t="s">
        <v>198</v>
      </c>
      <c r="E93" s="11" t="s">
        <v>199</v>
      </c>
      <c r="F93" s="12" t="str">
        <f t="shared" si="1"/>
        <v>2009</v>
      </c>
      <c r="G93" s="13">
        <v>40005.0</v>
      </c>
      <c r="H93" s="14">
        <v>0.3055555555555556</v>
      </c>
      <c r="I93" t="s">
        <v>48</v>
      </c>
      <c r="J93" s="15"/>
      <c r="L93" t="s">
        <v>49</v>
      </c>
      <c r="M93" s="15">
        <v>19.2</v>
      </c>
      <c r="N93" s="16">
        <v>9.72</v>
      </c>
      <c r="O93" s="16">
        <v>104.8</v>
      </c>
      <c r="P93" s="17"/>
      <c r="Q93" s="18"/>
      <c r="S93" s="17"/>
      <c r="V93" s="19"/>
      <c r="W93" s="19">
        <v>10.9</v>
      </c>
      <c r="AF93" t="s">
        <v>187</v>
      </c>
      <c r="AG93" t="s">
        <v>51</v>
      </c>
      <c r="AH93" t="s">
        <v>51</v>
      </c>
      <c r="AJ93" t="s">
        <v>61</v>
      </c>
      <c r="AK93" t="s">
        <v>53</v>
      </c>
      <c r="AM93" t="s">
        <v>62</v>
      </c>
      <c r="AN93" t="s">
        <v>55</v>
      </c>
      <c r="AQ93" t="s">
        <v>51</v>
      </c>
      <c r="AR93" t="s">
        <v>201</v>
      </c>
    </row>
    <row r="94" ht="15.75" customHeight="1">
      <c r="A94" t="s">
        <v>44</v>
      </c>
      <c r="B94" s="20" t="s">
        <v>154</v>
      </c>
      <c r="C94" s="11" t="s">
        <v>197</v>
      </c>
      <c r="D94" s="11" t="s">
        <v>198</v>
      </c>
      <c r="E94" s="11" t="s">
        <v>199</v>
      </c>
      <c r="F94" s="12" t="str">
        <f t="shared" si="1"/>
        <v>2009</v>
      </c>
      <c r="G94" s="13">
        <v>40033.0</v>
      </c>
      <c r="H94" s="14">
        <v>0.28125</v>
      </c>
      <c r="I94" t="s">
        <v>48</v>
      </c>
      <c r="J94" s="15"/>
      <c r="L94" t="s">
        <v>49</v>
      </c>
      <c r="M94" s="15">
        <v>23.2</v>
      </c>
      <c r="N94" s="16">
        <v>7.89</v>
      </c>
      <c r="O94" s="16">
        <v>92.4</v>
      </c>
      <c r="P94" s="17"/>
      <c r="Q94" s="18"/>
      <c r="S94" s="17"/>
      <c r="V94" s="19"/>
      <c r="W94" s="19"/>
      <c r="AF94" t="s">
        <v>187</v>
      </c>
      <c r="AG94" t="s">
        <v>51</v>
      </c>
      <c r="AH94" t="s">
        <v>112</v>
      </c>
      <c r="AI94">
        <v>12.22</v>
      </c>
      <c r="AJ94" t="s">
        <v>61</v>
      </c>
      <c r="AK94" t="s">
        <v>53</v>
      </c>
      <c r="AM94" t="s">
        <v>88</v>
      </c>
      <c r="AN94" t="s">
        <v>55</v>
      </c>
      <c r="AQ94" t="s">
        <v>51</v>
      </c>
      <c r="AR94" t="s">
        <v>202</v>
      </c>
    </row>
    <row r="95" ht="15.75" customHeight="1">
      <c r="A95" t="s">
        <v>44</v>
      </c>
      <c r="B95" s="20" t="s">
        <v>154</v>
      </c>
      <c r="C95" s="11" t="s">
        <v>197</v>
      </c>
      <c r="D95" s="11" t="s">
        <v>198</v>
      </c>
      <c r="E95" s="11" t="s">
        <v>199</v>
      </c>
      <c r="F95" s="12" t="str">
        <f t="shared" si="1"/>
        <v>2009</v>
      </c>
      <c r="G95" s="13">
        <v>40047.0</v>
      </c>
      <c r="H95" s="14">
        <v>0.28125</v>
      </c>
      <c r="I95" t="s">
        <v>48</v>
      </c>
      <c r="J95" s="15"/>
      <c r="L95" t="s">
        <v>49</v>
      </c>
      <c r="M95" s="15">
        <v>26.5</v>
      </c>
      <c r="N95" s="16">
        <v>7.25</v>
      </c>
      <c r="O95" s="16">
        <v>90.3</v>
      </c>
      <c r="P95" s="17"/>
      <c r="Q95" s="18"/>
      <c r="S95" s="17"/>
      <c r="V95" s="19"/>
      <c r="W95" s="19">
        <v>107.6</v>
      </c>
      <c r="AF95" t="s">
        <v>187</v>
      </c>
      <c r="AG95" t="s">
        <v>51</v>
      </c>
      <c r="AH95" t="s">
        <v>85</v>
      </c>
      <c r="AJ95" t="s">
        <v>61</v>
      </c>
      <c r="AK95" t="s">
        <v>53</v>
      </c>
      <c r="AM95" t="s">
        <v>54</v>
      </c>
      <c r="AN95" t="s">
        <v>55</v>
      </c>
      <c r="AQ95" t="s">
        <v>51</v>
      </c>
      <c r="AR95" t="s">
        <v>131</v>
      </c>
    </row>
    <row r="96" ht="15.75" customHeight="1">
      <c r="A96" t="s">
        <v>44</v>
      </c>
      <c r="B96" s="20" t="s">
        <v>154</v>
      </c>
      <c r="C96" s="11" t="s">
        <v>203</v>
      </c>
      <c r="D96" s="11" t="s">
        <v>204</v>
      </c>
      <c r="E96" s="11" t="s">
        <v>205</v>
      </c>
      <c r="F96" s="12" t="str">
        <f t="shared" si="1"/>
        <v>2009</v>
      </c>
      <c r="G96" s="13">
        <v>39949.0</v>
      </c>
      <c r="H96" s="14">
        <v>0.23958333333333334</v>
      </c>
      <c r="I96" t="s">
        <v>48</v>
      </c>
      <c r="J96" s="15"/>
      <c r="L96" t="s">
        <v>49</v>
      </c>
      <c r="M96" s="15">
        <v>12.2</v>
      </c>
      <c r="N96" s="16">
        <v>10.12</v>
      </c>
      <c r="O96" s="16">
        <v>94.9</v>
      </c>
      <c r="P96" s="17"/>
      <c r="Q96" s="18"/>
      <c r="S96" s="17"/>
      <c r="V96" s="19"/>
      <c r="W96" s="19">
        <v>7.4</v>
      </c>
      <c r="AF96" t="s">
        <v>187</v>
      </c>
      <c r="AG96" t="s">
        <v>86</v>
      </c>
      <c r="AH96" t="s">
        <v>86</v>
      </c>
      <c r="AI96">
        <v>11.11</v>
      </c>
      <c r="AJ96" t="s">
        <v>52</v>
      </c>
      <c r="AK96" t="s">
        <v>53</v>
      </c>
      <c r="AM96" t="s">
        <v>54</v>
      </c>
      <c r="AN96" t="s">
        <v>65</v>
      </c>
      <c r="AQ96" t="s">
        <v>51</v>
      </c>
      <c r="AR96" t="s">
        <v>188</v>
      </c>
    </row>
    <row r="97" ht="15.75" customHeight="1">
      <c r="A97" t="s">
        <v>44</v>
      </c>
      <c r="B97" s="20" t="s">
        <v>154</v>
      </c>
      <c r="C97" s="11" t="s">
        <v>203</v>
      </c>
      <c r="D97" s="11" t="s">
        <v>204</v>
      </c>
      <c r="E97" s="11" t="s">
        <v>205</v>
      </c>
      <c r="F97" s="12" t="str">
        <f t="shared" si="1"/>
        <v>2009</v>
      </c>
      <c r="G97" s="13">
        <v>39963.0</v>
      </c>
      <c r="H97" s="14">
        <v>0.2534722222222222</v>
      </c>
      <c r="I97" t="s">
        <v>48</v>
      </c>
      <c r="J97" s="15"/>
      <c r="L97" t="s">
        <v>49</v>
      </c>
      <c r="M97" s="15">
        <v>13.2</v>
      </c>
      <c r="N97" s="16">
        <v>8.45</v>
      </c>
      <c r="O97" s="16">
        <v>81.4</v>
      </c>
      <c r="P97" s="17"/>
      <c r="Q97" s="18"/>
      <c r="S97" s="17"/>
      <c r="V97" s="19"/>
      <c r="W97" s="19">
        <v>16.0</v>
      </c>
      <c r="AF97" t="s">
        <v>187</v>
      </c>
      <c r="AG97" t="s">
        <v>59</v>
      </c>
      <c r="AH97" t="s">
        <v>189</v>
      </c>
      <c r="AI97">
        <v>20.0</v>
      </c>
      <c r="AJ97" t="s">
        <v>61</v>
      </c>
      <c r="AK97" t="s">
        <v>53</v>
      </c>
      <c r="AM97" t="s">
        <v>54</v>
      </c>
      <c r="AN97" t="s">
        <v>65</v>
      </c>
      <c r="AQ97" t="s">
        <v>51</v>
      </c>
      <c r="AR97" t="s">
        <v>190</v>
      </c>
    </row>
    <row r="98" ht="15.75" customHeight="1">
      <c r="A98" t="s">
        <v>44</v>
      </c>
      <c r="B98" s="20" t="s">
        <v>154</v>
      </c>
      <c r="C98" s="11" t="s">
        <v>203</v>
      </c>
      <c r="D98" s="11" t="s">
        <v>204</v>
      </c>
      <c r="E98" s="11" t="s">
        <v>205</v>
      </c>
      <c r="F98" s="12" t="str">
        <f t="shared" si="1"/>
        <v>2009</v>
      </c>
      <c r="G98" s="13">
        <v>39963.0</v>
      </c>
      <c r="H98" s="14">
        <v>0.2534722222222222</v>
      </c>
      <c r="I98" t="s">
        <v>95</v>
      </c>
      <c r="J98" s="15"/>
      <c r="M98" s="15"/>
      <c r="N98" s="16"/>
      <c r="O98" s="16"/>
      <c r="P98" s="17"/>
      <c r="Q98" s="18"/>
      <c r="S98" s="17"/>
      <c r="V98" s="19"/>
      <c r="W98" s="19">
        <v>8.6</v>
      </c>
      <c r="AF98" t="s">
        <v>187</v>
      </c>
      <c r="AK98" t="s">
        <v>53</v>
      </c>
      <c r="AR98" t="s">
        <v>190</v>
      </c>
    </row>
    <row r="99" ht="15.75" customHeight="1">
      <c r="A99" t="s">
        <v>44</v>
      </c>
      <c r="B99" s="20" t="s">
        <v>154</v>
      </c>
      <c r="C99" s="11" t="s">
        <v>203</v>
      </c>
      <c r="D99" s="11" t="s">
        <v>204</v>
      </c>
      <c r="E99" s="11" t="s">
        <v>205</v>
      </c>
      <c r="F99" s="12" t="str">
        <f t="shared" si="1"/>
        <v>2009</v>
      </c>
      <c r="G99" s="13">
        <v>39977.0</v>
      </c>
      <c r="H99" s="14">
        <v>0.25</v>
      </c>
      <c r="I99" t="s">
        <v>48</v>
      </c>
      <c r="J99" s="15"/>
      <c r="L99" t="s">
        <v>49</v>
      </c>
      <c r="M99" s="15">
        <v>16.5</v>
      </c>
      <c r="N99" s="16">
        <v>7.97</v>
      </c>
      <c r="O99" s="16">
        <v>82.0</v>
      </c>
      <c r="P99" s="17"/>
      <c r="Q99" s="18"/>
      <c r="S99" s="17"/>
      <c r="V99" s="19"/>
      <c r="W99" s="19">
        <v>81.6</v>
      </c>
      <c r="AF99" t="s">
        <v>187</v>
      </c>
      <c r="AG99" t="s">
        <v>51</v>
      </c>
      <c r="AH99" t="s">
        <v>126</v>
      </c>
      <c r="AI99">
        <v>12.22</v>
      </c>
      <c r="AJ99" t="s">
        <v>61</v>
      </c>
      <c r="AK99" t="s">
        <v>53</v>
      </c>
      <c r="AM99" t="s">
        <v>54</v>
      </c>
      <c r="AN99" t="s">
        <v>65</v>
      </c>
      <c r="AQ99" t="s">
        <v>51</v>
      </c>
      <c r="AR99" t="s">
        <v>206</v>
      </c>
    </row>
    <row r="100" ht="15.75" customHeight="1">
      <c r="A100" t="s">
        <v>44</v>
      </c>
      <c r="B100" s="20" t="s">
        <v>154</v>
      </c>
      <c r="C100" s="11" t="s">
        <v>203</v>
      </c>
      <c r="D100" s="11" t="s">
        <v>204</v>
      </c>
      <c r="E100" s="11" t="s">
        <v>205</v>
      </c>
      <c r="F100" s="12" t="str">
        <f t="shared" si="1"/>
        <v>2009</v>
      </c>
      <c r="G100" s="13">
        <v>39991.0</v>
      </c>
      <c r="H100" s="14">
        <v>0.23541666666666666</v>
      </c>
      <c r="I100" t="s">
        <v>48</v>
      </c>
      <c r="J100" s="15"/>
      <c r="L100" t="s">
        <v>49</v>
      </c>
      <c r="M100" s="15">
        <v>19.2</v>
      </c>
      <c r="N100" s="16">
        <v>8.21</v>
      </c>
      <c r="O100" s="16">
        <v>89.1</v>
      </c>
      <c r="P100" s="17"/>
      <c r="Q100" s="18"/>
      <c r="S100" s="17"/>
      <c r="V100" s="19"/>
      <c r="W100" s="19">
        <v>307.6</v>
      </c>
      <c r="AF100" t="s">
        <v>187</v>
      </c>
      <c r="AG100" t="s">
        <v>59</v>
      </c>
      <c r="AH100" t="s">
        <v>112</v>
      </c>
      <c r="AI100">
        <v>16.11</v>
      </c>
      <c r="AJ100" t="s">
        <v>61</v>
      </c>
      <c r="AK100" t="s">
        <v>53</v>
      </c>
      <c r="AM100" t="s">
        <v>62</v>
      </c>
      <c r="AN100" t="s">
        <v>55</v>
      </c>
      <c r="AQ100" t="s">
        <v>51</v>
      </c>
      <c r="AR100" t="s">
        <v>152</v>
      </c>
    </row>
    <row r="101" ht="15.75" customHeight="1">
      <c r="A101" t="s">
        <v>44</v>
      </c>
      <c r="B101" s="20" t="s">
        <v>154</v>
      </c>
      <c r="C101" s="11" t="s">
        <v>203</v>
      </c>
      <c r="D101" s="11" t="s">
        <v>204</v>
      </c>
      <c r="E101" s="11" t="s">
        <v>205</v>
      </c>
      <c r="F101" s="12" t="str">
        <f t="shared" si="1"/>
        <v>2009</v>
      </c>
      <c r="G101" s="13">
        <v>40005.0</v>
      </c>
      <c r="H101" s="14">
        <v>0.28402777777777777</v>
      </c>
      <c r="I101" t="s">
        <v>48</v>
      </c>
      <c r="J101" s="15"/>
      <c r="L101" t="s">
        <v>49</v>
      </c>
      <c r="M101" s="15">
        <v>18.8</v>
      </c>
      <c r="N101" s="16">
        <v>9.62</v>
      </c>
      <c r="O101" s="16">
        <v>103.1</v>
      </c>
      <c r="P101" s="17"/>
      <c r="Q101" s="18"/>
      <c r="S101" s="17"/>
      <c r="V101" s="19"/>
      <c r="W101" s="19">
        <v>21.3</v>
      </c>
      <c r="AF101" t="s">
        <v>187</v>
      </c>
      <c r="AG101" t="s">
        <v>51</v>
      </c>
      <c r="AH101" t="s">
        <v>51</v>
      </c>
      <c r="AJ101" t="s">
        <v>61</v>
      </c>
      <c r="AK101" t="s">
        <v>53</v>
      </c>
      <c r="AM101" t="s">
        <v>62</v>
      </c>
      <c r="AN101" t="s">
        <v>55</v>
      </c>
      <c r="AQ101" t="s">
        <v>51</v>
      </c>
      <c r="AR101" t="s">
        <v>207</v>
      </c>
    </row>
    <row r="102" ht="15.75" customHeight="1">
      <c r="A102" t="s">
        <v>44</v>
      </c>
      <c r="B102" s="20" t="s">
        <v>154</v>
      </c>
      <c r="C102" s="11" t="s">
        <v>203</v>
      </c>
      <c r="D102" s="11" t="s">
        <v>204</v>
      </c>
      <c r="E102" s="11" t="s">
        <v>205</v>
      </c>
      <c r="F102" s="12" t="str">
        <f t="shared" si="1"/>
        <v>2009</v>
      </c>
      <c r="G102" s="13">
        <v>40019.0</v>
      </c>
      <c r="H102" s="14">
        <v>0.2708333333333333</v>
      </c>
      <c r="I102" t="s">
        <v>48</v>
      </c>
      <c r="J102" s="15"/>
      <c r="L102" t="s">
        <v>58</v>
      </c>
      <c r="M102" s="15">
        <v>20.7</v>
      </c>
      <c r="N102" s="16">
        <v>8.88</v>
      </c>
      <c r="O102" s="16">
        <v>98.0</v>
      </c>
      <c r="P102" s="17"/>
      <c r="Q102" s="18"/>
      <c r="S102" s="17"/>
      <c r="V102" s="19"/>
      <c r="W102" s="19">
        <v>21.3</v>
      </c>
      <c r="AF102" t="s">
        <v>193</v>
      </c>
      <c r="AG102" t="s">
        <v>59</v>
      </c>
      <c r="AH102" t="s">
        <v>85</v>
      </c>
      <c r="AI102">
        <v>15.0</v>
      </c>
      <c r="AJ102" t="s">
        <v>61</v>
      </c>
      <c r="AM102" t="s">
        <v>62</v>
      </c>
      <c r="AN102" t="s">
        <v>65</v>
      </c>
      <c r="AQ102" t="s">
        <v>51</v>
      </c>
      <c r="AR102" t="s">
        <v>71</v>
      </c>
    </row>
    <row r="103" ht="15.75" customHeight="1">
      <c r="A103" t="s">
        <v>44</v>
      </c>
      <c r="B103" s="20" t="s">
        <v>154</v>
      </c>
      <c r="C103" s="11" t="s">
        <v>203</v>
      </c>
      <c r="D103" s="11" t="s">
        <v>204</v>
      </c>
      <c r="E103" s="11" t="s">
        <v>205</v>
      </c>
      <c r="F103" s="12" t="str">
        <f t="shared" si="1"/>
        <v>2009</v>
      </c>
      <c r="G103" s="13">
        <v>40033.0</v>
      </c>
      <c r="H103" s="14">
        <v>0.2708333333333333</v>
      </c>
      <c r="I103" t="s">
        <v>48</v>
      </c>
      <c r="J103" s="15"/>
      <c r="L103" t="s">
        <v>49</v>
      </c>
      <c r="M103" s="15">
        <v>23.3</v>
      </c>
      <c r="N103" s="16">
        <v>8.43</v>
      </c>
      <c r="O103" s="16">
        <v>98.9</v>
      </c>
      <c r="P103" s="17"/>
      <c r="Q103" s="18"/>
      <c r="S103" s="17"/>
      <c r="V103" s="19"/>
      <c r="W103" s="19">
        <v>22.6</v>
      </c>
      <c r="AF103" t="s">
        <v>187</v>
      </c>
      <c r="AG103" t="s">
        <v>51</v>
      </c>
      <c r="AH103" t="s">
        <v>112</v>
      </c>
      <c r="AI103">
        <v>12.22</v>
      </c>
      <c r="AJ103" t="s">
        <v>61</v>
      </c>
      <c r="AK103" t="s">
        <v>53</v>
      </c>
      <c r="AM103" t="s">
        <v>88</v>
      </c>
      <c r="AN103" t="s">
        <v>55</v>
      </c>
      <c r="AQ103" t="s">
        <v>51</v>
      </c>
      <c r="AR103" t="s">
        <v>202</v>
      </c>
    </row>
    <row r="104" ht="15.75" customHeight="1">
      <c r="A104" t="s">
        <v>44</v>
      </c>
      <c r="B104" s="20" t="s">
        <v>154</v>
      </c>
      <c r="C104" s="11" t="s">
        <v>203</v>
      </c>
      <c r="D104" s="11" t="s">
        <v>204</v>
      </c>
      <c r="E104" s="11" t="s">
        <v>205</v>
      </c>
      <c r="F104" s="12" t="str">
        <f t="shared" si="1"/>
        <v>2009</v>
      </c>
      <c r="G104" s="13">
        <v>40047.0</v>
      </c>
      <c r="H104" s="14">
        <v>0.2708333333333333</v>
      </c>
      <c r="I104" t="s">
        <v>48</v>
      </c>
      <c r="J104" s="15"/>
      <c r="L104" t="s">
        <v>49</v>
      </c>
      <c r="M104" s="15">
        <v>26.6</v>
      </c>
      <c r="N104" s="16">
        <v>7.46</v>
      </c>
      <c r="O104" s="16">
        <v>93.5</v>
      </c>
      <c r="P104" s="17"/>
      <c r="Q104" s="18"/>
      <c r="S104" s="17"/>
      <c r="V104" s="19"/>
      <c r="W104" s="19">
        <v>80.9</v>
      </c>
      <c r="AF104" t="s">
        <v>187</v>
      </c>
      <c r="AG104" t="s">
        <v>51</v>
      </c>
      <c r="AH104" t="s">
        <v>85</v>
      </c>
      <c r="AJ104" t="s">
        <v>61</v>
      </c>
      <c r="AK104" t="s">
        <v>53</v>
      </c>
      <c r="AM104" t="s">
        <v>54</v>
      </c>
      <c r="AN104" t="s">
        <v>55</v>
      </c>
      <c r="AQ104" t="s">
        <v>51</v>
      </c>
      <c r="AR104" t="s">
        <v>131</v>
      </c>
    </row>
    <row r="105" ht="15.75" customHeight="1">
      <c r="A105" t="s">
        <v>44</v>
      </c>
      <c r="B105" s="20" t="s">
        <v>154</v>
      </c>
      <c r="C105" s="11" t="s">
        <v>208</v>
      </c>
      <c r="D105" s="11" t="s">
        <v>209</v>
      </c>
      <c r="E105" s="11" t="s">
        <v>210</v>
      </c>
      <c r="F105" s="12" t="str">
        <f t="shared" si="1"/>
        <v>2009</v>
      </c>
      <c r="G105" s="13">
        <v>39949.0</v>
      </c>
      <c r="H105" s="14">
        <v>0.2916666666666667</v>
      </c>
      <c r="I105" t="s">
        <v>48</v>
      </c>
      <c r="J105" s="15"/>
      <c r="L105" t="s">
        <v>49</v>
      </c>
      <c r="M105" s="15">
        <v>13.5</v>
      </c>
      <c r="N105" s="16">
        <v>10.9</v>
      </c>
      <c r="O105" s="16">
        <v>100.3</v>
      </c>
      <c r="P105" s="17"/>
      <c r="Q105" s="18"/>
      <c r="S105" s="17"/>
      <c r="V105" s="19"/>
      <c r="W105" s="19">
        <v>6.3</v>
      </c>
      <c r="AF105" t="s">
        <v>50</v>
      </c>
      <c r="AG105" t="s">
        <v>51</v>
      </c>
      <c r="AH105" t="s">
        <v>51</v>
      </c>
      <c r="AI105">
        <v>8.89</v>
      </c>
      <c r="AJ105" t="s">
        <v>52</v>
      </c>
      <c r="AM105" t="s">
        <v>88</v>
      </c>
      <c r="AN105" t="s">
        <v>55</v>
      </c>
      <c r="AQ105" t="s">
        <v>51</v>
      </c>
      <c r="AR105" t="s">
        <v>192</v>
      </c>
    </row>
    <row r="106" ht="15.75" customHeight="1">
      <c r="A106" t="s">
        <v>44</v>
      </c>
      <c r="B106" s="20" t="s">
        <v>154</v>
      </c>
      <c r="C106" s="11" t="s">
        <v>208</v>
      </c>
      <c r="D106" s="11" t="s">
        <v>209</v>
      </c>
      <c r="E106" s="11" t="s">
        <v>210</v>
      </c>
      <c r="F106" s="12" t="str">
        <f t="shared" si="1"/>
        <v>2009</v>
      </c>
      <c r="G106" s="13">
        <v>39963.0</v>
      </c>
      <c r="H106" s="14">
        <v>0.2708333333333333</v>
      </c>
      <c r="I106" t="s">
        <v>48</v>
      </c>
      <c r="J106" s="15"/>
      <c r="L106" t="s">
        <v>58</v>
      </c>
      <c r="M106" s="15">
        <v>12.7</v>
      </c>
      <c r="N106" s="16">
        <v>10.8</v>
      </c>
      <c r="O106" s="16">
        <v>100.3</v>
      </c>
      <c r="P106" s="17"/>
      <c r="Q106" s="18"/>
      <c r="S106" s="17"/>
      <c r="V106" s="19"/>
      <c r="W106" s="19">
        <v>3.1</v>
      </c>
      <c r="AF106" t="s">
        <v>50</v>
      </c>
      <c r="AG106" t="s">
        <v>59</v>
      </c>
      <c r="AH106" t="s">
        <v>60</v>
      </c>
      <c r="AJ106" t="s">
        <v>61</v>
      </c>
      <c r="AK106" t="s">
        <v>53</v>
      </c>
      <c r="AM106" t="s">
        <v>62</v>
      </c>
      <c r="AN106" t="s">
        <v>55</v>
      </c>
      <c r="AQ106" t="s">
        <v>51</v>
      </c>
      <c r="AR106" t="s">
        <v>207</v>
      </c>
    </row>
    <row r="107" ht="15.75" customHeight="1">
      <c r="A107" t="s">
        <v>44</v>
      </c>
      <c r="B107" s="20" t="s">
        <v>154</v>
      </c>
      <c r="C107" s="11" t="s">
        <v>208</v>
      </c>
      <c r="D107" s="11" t="s">
        <v>209</v>
      </c>
      <c r="E107" s="11" t="s">
        <v>210</v>
      </c>
      <c r="F107" s="12" t="str">
        <f t="shared" si="1"/>
        <v>2009</v>
      </c>
      <c r="G107" s="13">
        <v>39977.0</v>
      </c>
      <c r="H107" s="14">
        <v>0.2986111111111111</v>
      </c>
      <c r="I107" t="s">
        <v>48</v>
      </c>
      <c r="J107" s="15"/>
      <c r="L107" t="s">
        <v>49</v>
      </c>
      <c r="M107" s="15">
        <v>16.8</v>
      </c>
      <c r="N107" s="16">
        <v>9.4</v>
      </c>
      <c r="O107" s="16">
        <v>95.2</v>
      </c>
      <c r="P107" s="17"/>
      <c r="Q107" s="18"/>
      <c r="S107" s="17"/>
      <c r="V107" s="19"/>
      <c r="W107" s="19">
        <v>10.2</v>
      </c>
      <c r="AF107" t="s">
        <v>50</v>
      </c>
      <c r="AG107" t="s">
        <v>51</v>
      </c>
      <c r="AH107" t="s">
        <v>64</v>
      </c>
      <c r="AI107">
        <v>10.0</v>
      </c>
      <c r="AK107" t="s">
        <v>53</v>
      </c>
      <c r="AM107" t="s">
        <v>88</v>
      </c>
      <c r="AN107" t="s">
        <v>55</v>
      </c>
      <c r="AQ107" t="s">
        <v>51</v>
      </c>
      <c r="AR107" t="s">
        <v>211</v>
      </c>
    </row>
    <row r="108" ht="15.75" customHeight="1">
      <c r="A108" t="s">
        <v>44</v>
      </c>
      <c r="B108" s="20" t="s">
        <v>154</v>
      </c>
      <c r="C108" s="11" t="s">
        <v>208</v>
      </c>
      <c r="D108" s="11" t="s">
        <v>209</v>
      </c>
      <c r="E108" s="11" t="s">
        <v>210</v>
      </c>
      <c r="F108" s="12" t="str">
        <f t="shared" si="1"/>
        <v>2009</v>
      </c>
      <c r="G108" s="13">
        <v>39991.0</v>
      </c>
      <c r="H108" s="14">
        <v>0.3020833333333333</v>
      </c>
      <c r="I108" t="s">
        <v>48</v>
      </c>
      <c r="J108" s="15"/>
      <c r="L108" t="s">
        <v>58</v>
      </c>
      <c r="M108" s="15">
        <v>18.8</v>
      </c>
      <c r="N108" s="16">
        <v>9.3</v>
      </c>
      <c r="O108" s="16">
        <v>99.3</v>
      </c>
      <c r="P108" s="17"/>
      <c r="Q108" s="18"/>
      <c r="S108" s="17"/>
      <c r="V108" s="19"/>
      <c r="W108" s="19">
        <v>12.1</v>
      </c>
      <c r="AF108" t="s">
        <v>50</v>
      </c>
      <c r="AG108" t="s">
        <v>59</v>
      </c>
      <c r="AH108" t="s">
        <v>67</v>
      </c>
      <c r="AI108">
        <v>21.11</v>
      </c>
      <c r="AM108" t="s">
        <v>62</v>
      </c>
      <c r="AN108" t="s">
        <v>212</v>
      </c>
      <c r="AQ108" t="s">
        <v>51</v>
      </c>
      <c r="AR108" t="s">
        <v>213</v>
      </c>
    </row>
    <row r="109" ht="15.75" customHeight="1">
      <c r="A109" t="s">
        <v>44</v>
      </c>
      <c r="B109" s="20" t="s">
        <v>154</v>
      </c>
      <c r="C109" s="11" t="s">
        <v>208</v>
      </c>
      <c r="D109" s="11" t="s">
        <v>209</v>
      </c>
      <c r="E109" s="11" t="s">
        <v>210</v>
      </c>
      <c r="F109" s="12" t="str">
        <f t="shared" si="1"/>
        <v>2009</v>
      </c>
      <c r="G109" s="13">
        <v>40019.0</v>
      </c>
      <c r="H109" s="14">
        <v>0.2916666666666667</v>
      </c>
      <c r="I109" t="s">
        <v>48</v>
      </c>
      <c r="J109" s="15"/>
      <c r="L109" t="s">
        <v>58</v>
      </c>
      <c r="M109" s="15">
        <v>19.4</v>
      </c>
      <c r="N109" s="16">
        <v>8.0</v>
      </c>
      <c r="O109" s="16">
        <v>88.0</v>
      </c>
      <c r="P109" s="17"/>
      <c r="Q109" s="18"/>
      <c r="S109" s="17"/>
      <c r="V109" s="19"/>
      <c r="W109" s="19">
        <v>12.1</v>
      </c>
      <c r="AF109" t="s">
        <v>50</v>
      </c>
      <c r="AG109" t="s">
        <v>59</v>
      </c>
      <c r="AH109" t="s">
        <v>69</v>
      </c>
      <c r="AI109">
        <v>15.0</v>
      </c>
      <c r="AJ109" t="s">
        <v>61</v>
      </c>
      <c r="AM109" t="s">
        <v>62</v>
      </c>
      <c r="AN109" t="s">
        <v>212</v>
      </c>
      <c r="AQ109" t="s">
        <v>51</v>
      </c>
      <c r="AR109" t="s">
        <v>214</v>
      </c>
    </row>
    <row r="110" ht="15.75" customHeight="1">
      <c r="A110" t="s">
        <v>44</v>
      </c>
      <c r="B110" s="20" t="s">
        <v>154</v>
      </c>
      <c r="C110" s="11" t="s">
        <v>208</v>
      </c>
      <c r="D110" s="11" t="s">
        <v>209</v>
      </c>
      <c r="E110" s="11" t="s">
        <v>210</v>
      </c>
      <c r="F110" s="12" t="str">
        <f t="shared" si="1"/>
        <v>2009</v>
      </c>
      <c r="G110" s="13">
        <v>40033.0</v>
      </c>
      <c r="H110" s="14">
        <v>0.2777777777777778</v>
      </c>
      <c r="I110" t="s">
        <v>48</v>
      </c>
      <c r="J110" s="15"/>
      <c r="L110" t="s">
        <v>49</v>
      </c>
      <c r="M110" s="15">
        <v>22.4</v>
      </c>
      <c r="N110" s="16">
        <v>6.5</v>
      </c>
      <c r="O110" s="16">
        <v>79.0</v>
      </c>
      <c r="P110" s="17"/>
      <c r="Q110" s="18"/>
      <c r="S110" s="17"/>
      <c r="V110" s="19"/>
      <c r="W110" s="19">
        <v>7.4</v>
      </c>
      <c r="AF110" t="s">
        <v>50</v>
      </c>
      <c r="AG110" t="s">
        <v>51</v>
      </c>
      <c r="AH110" t="s">
        <v>72</v>
      </c>
      <c r="AI110">
        <v>8.89</v>
      </c>
      <c r="AJ110" t="s">
        <v>61</v>
      </c>
      <c r="AM110" t="s">
        <v>88</v>
      </c>
      <c r="AN110" t="s">
        <v>65</v>
      </c>
      <c r="AQ110" t="s">
        <v>51</v>
      </c>
      <c r="AR110" t="s">
        <v>215</v>
      </c>
    </row>
    <row r="111" ht="15.75" customHeight="1">
      <c r="A111" t="s">
        <v>44</v>
      </c>
      <c r="B111" s="20" t="s">
        <v>154</v>
      </c>
      <c r="C111" s="11" t="s">
        <v>208</v>
      </c>
      <c r="D111" s="11" t="s">
        <v>209</v>
      </c>
      <c r="E111" s="11" t="s">
        <v>210</v>
      </c>
      <c r="F111" s="12" t="str">
        <f t="shared" si="1"/>
        <v>2009</v>
      </c>
      <c r="G111" s="13">
        <v>40033.0</v>
      </c>
      <c r="H111" s="14">
        <v>0.2777777777777778</v>
      </c>
      <c r="I111" t="s">
        <v>95</v>
      </c>
      <c r="J111" s="15"/>
      <c r="M111" s="15"/>
      <c r="N111" s="16"/>
      <c r="O111" s="16"/>
      <c r="P111" s="17"/>
      <c r="Q111" s="18"/>
      <c r="S111" s="17"/>
      <c r="V111" s="19"/>
      <c r="W111" s="19">
        <v>8.6</v>
      </c>
      <c r="AF111" t="s">
        <v>50</v>
      </c>
      <c r="AR111" t="s">
        <v>215</v>
      </c>
    </row>
    <row r="112" ht="15.75" customHeight="1">
      <c r="A112" t="s">
        <v>44</v>
      </c>
      <c r="C112" s="11" t="s">
        <v>45</v>
      </c>
      <c r="D112" s="11" t="s">
        <v>46</v>
      </c>
      <c r="E112" s="11" t="s">
        <v>47</v>
      </c>
      <c r="F112" s="12" t="str">
        <f t="shared" si="1"/>
        <v>2010</v>
      </c>
      <c r="G112" s="13">
        <v>40348.0</v>
      </c>
      <c r="H112" s="14">
        <v>0.25</v>
      </c>
      <c r="I112" t="s">
        <v>48</v>
      </c>
      <c r="J112" s="15"/>
      <c r="L112" t="s">
        <v>49</v>
      </c>
      <c r="M112" s="15">
        <v>15.9</v>
      </c>
      <c r="N112" s="16"/>
      <c r="O112" s="16"/>
      <c r="P112" s="17"/>
      <c r="Q112" s="18"/>
      <c r="S112" s="17"/>
      <c r="V112" s="19"/>
      <c r="W112" s="19">
        <v>75.9</v>
      </c>
      <c r="AF112" t="s">
        <v>50</v>
      </c>
      <c r="AG112" t="s">
        <v>51</v>
      </c>
      <c r="AH112" t="s">
        <v>51</v>
      </c>
      <c r="AI112">
        <v>10.0</v>
      </c>
      <c r="AJ112" t="s">
        <v>61</v>
      </c>
      <c r="AK112" t="s">
        <v>119</v>
      </c>
      <c r="AM112" t="s">
        <v>88</v>
      </c>
      <c r="AN112" t="s">
        <v>65</v>
      </c>
      <c r="AQ112" t="s">
        <v>56</v>
      </c>
      <c r="AR112" t="s">
        <v>216</v>
      </c>
    </row>
    <row r="113" ht="15.75" customHeight="1">
      <c r="A113" t="s">
        <v>44</v>
      </c>
      <c r="C113" s="11" t="s">
        <v>45</v>
      </c>
      <c r="D113" s="11" t="s">
        <v>46</v>
      </c>
      <c r="E113" s="11" t="s">
        <v>47</v>
      </c>
      <c r="F113" s="12" t="str">
        <f t="shared" si="1"/>
        <v>2010</v>
      </c>
      <c r="G113" s="13">
        <v>40362.0</v>
      </c>
      <c r="H113" s="14">
        <v>0.29444444444444445</v>
      </c>
      <c r="I113" t="s">
        <v>48</v>
      </c>
      <c r="J113" s="15"/>
      <c r="L113" t="s">
        <v>49</v>
      </c>
      <c r="M113" s="15">
        <v>15.5</v>
      </c>
      <c r="N113" s="16">
        <v>9.6</v>
      </c>
      <c r="O113" s="16">
        <v>96.5</v>
      </c>
      <c r="P113" s="17"/>
      <c r="Q113" s="18"/>
      <c r="S113" s="17"/>
      <c r="V113" s="19"/>
      <c r="W113" s="19">
        <v>74.9</v>
      </c>
      <c r="AF113" t="s">
        <v>217</v>
      </c>
      <c r="AG113" t="s">
        <v>86</v>
      </c>
      <c r="AH113" t="s">
        <v>115</v>
      </c>
      <c r="AI113">
        <v>11.67</v>
      </c>
      <c r="AJ113" t="s">
        <v>61</v>
      </c>
      <c r="AK113" t="s">
        <v>53</v>
      </c>
      <c r="AM113" t="s">
        <v>54</v>
      </c>
      <c r="AN113" t="s">
        <v>55</v>
      </c>
      <c r="AQ113" t="s">
        <v>56</v>
      </c>
      <c r="AR113" t="s">
        <v>218</v>
      </c>
    </row>
    <row r="114" ht="15.75" customHeight="1">
      <c r="A114" t="s">
        <v>44</v>
      </c>
      <c r="C114" s="11" t="s">
        <v>45</v>
      </c>
      <c r="D114" s="11" t="s">
        <v>46</v>
      </c>
      <c r="E114" s="11" t="s">
        <v>47</v>
      </c>
      <c r="F114" s="12" t="str">
        <f t="shared" si="1"/>
        <v>2010</v>
      </c>
      <c r="G114" s="13">
        <v>40376.0</v>
      </c>
      <c r="H114" s="14"/>
      <c r="I114" t="s">
        <v>48</v>
      </c>
      <c r="J114" s="15"/>
      <c r="L114" t="s">
        <v>49</v>
      </c>
      <c r="M114" s="15">
        <v>20.7</v>
      </c>
      <c r="N114" s="16">
        <v>7.16</v>
      </c>
      <c r="O114" s="16">
        <v>79.0</v>
      </c>
      <c r="P114" s="17"/>
      <c r="Q114" s="18"/>
      <c r="S114" s="17"/>
      <c r="V114" s="19"/>
      <c r="W114" s="19">
        <v>172.0</v>
      </c>
      <c r="AF114" t="s">
        <v>217</v>
      </c>
      <c r="AG114" t="s">
        <v>51</v>
      </c>
      <c r="AH114" t="s">
        <v>51</v>
      </c>
      <c r="AI114">
        <v>21.67</v>
      </c>
      <c r="AJ114" t="s">
        <v>61</v>
      </c>
      <c r="AK114" t="s">
        <v>53</v>
      </c>
      <c r="AM114" t="s">
        <v>54</v>
      </c>
      <c r="AN114" t="s">
        <v>55</v>
      </c>
      <c r="AQ114" t="s">
        <v>56</v>
      </c>
      <c r="AR114" t="s">
        <v>219</v>
      </c>
    </row>
    <row r="115" ht="15.75" customHeight="1">
      <c r="A115" t="s">
        <v>44</v>
      </c>
      <c r="C115" s="11" t="s">
        <v>45</v>
      </c>
      <c r="D115" s="11" t="s">
        <v>46</v>
      </c>
      <c r="E115" s="11" t="s">
        <v>47</v>
      </c>
      <c r="F115" s="12" t="str">
        <f t="shared" si="1"/>
        <v>2010</v>
      </c>
      <c r="G115" s="13">
        <v>40390.0</v>
      </c>
      <c r="H115" s="14">
        <v>0.2722222222222222</v>
      </c>
      <c r="I115" t="s">
        <v>48</v>
      </c>
      <c r="J115" s="15"/>
      <c r="L115" t="s">
        <v>49</v>
      </c>
      <c r="M115" s="15">
        <v>15.5</v>
      </c>
      <c r="N115" s="16">
        <v>8.87</v>
      </c>
      <c r="O115" s="16">
        <v>89.2</v>
      </c>
      <c r="P115" s="17"/>
      <c r="Q115" s="18"/>
      <c r="S115" s="17"/>
      <c r="V115" s="19"/>
      <c r="W115" s="19">
        <v>119.0</v>
      </c>
      <c r="AF115" t="s">
        <v>217</v>
      </c>
      <c r="AG115" t="s">
        <v>51</v>
      </c>
      <c r="AH115" t="s">
        <v>51</v>
      </c>
      <c r="AI115">
        <v>13.33</v>
      </c>
      <c r="AJ115" t="s">
        <v>61</v>
      </c>
      <c r="AK115" t="s">
        <v>53</v>
      </c>
      <c r="AM115" t="s">
        <v>54</v>
      </c>
      <c r="AN115" t="s">
        <v>55</v>
      </c>
      <c r="AQ115" t="s">
        <v>56</v>
      </c>
      <c r="AR115" t="s">
        <v>218</v>
      </c>
    </row>
    <row r="116" ht="15.75" customHeight="1">
      <c r="A116" t="s">
        <v>44</v>
      </c>
      <c r="C116" s="11" t="s">
        <v>45</v>
      </c>
      <c r="D116" s="11" t="s">
        <v>46</v>
      </c>
      <c r="E116" s="11" t="s">
        <v>47</v>
      </c>
      <c r="F116" s="12" t="str">
        <f t="shared" si="1"/>
        <v>2010</v>
      </c>
      <c r="G116" s="13">
        <v>40404.0</v>
      </c>
      <c r="H116" s="14">
        <v>0.2986111111111111</v>
      </c>
      <c r="I116" t="s">
        <v>48</v>
      </c>
      <c r="J116" s="15"/>
      <c r="L116" t="s">
        <v>49</v>
      </c>
      <c r="M116" s="15">
        <v>17.0</v>
      </c>
      <c r="N116" s="16">
        <v>9.18</v>
      </c>
      <c r="O116" s="16">
        <v>95.0</v>
      </c>
      <c r="P116" s="17"/>
      <c r="Q116" s="18"/>
      <c r="S116" s="17"/>
      <c r="V116" s="19"/>
      <c r="W116" s="19">
        <v>201.4</v>
      </c>
      <c r="AF116" t="s">
        <v>220</v>
      </c>
      <c r="AG116" t="s">
        <v>51</v>
      </c>
      <c r="AH116" t="s">
        <v>51</v>
      </c>
      <c r="AI116">
        <v>19.0</v>
      </c>
      <c r="AJ116" t="s">
        <v>61</v>
      </c>
      <c r="AK116" t="s">
        <v>53</v>
      </c>
      <c r="AM116" t="s">
        <v>54</v>
      </c>
      <c r="AN116" t="s">
        <v>55</v>
      </c>
      <c r="AQ116" t="s">
        <v>51</v>
      </c>
      <c r="AR116" t="s">
        <v>218</v>
      </c>
    </row>
    <row r="117" ht="15.75" customHeight="1">
      <c r="A117" t="s">
        <v>44</v>
      </c>
      <c r="C117" s="11" t="s">
        <v>45</v>
      </c>
      <c r="D117" s="11" t="s">
        <v>46</v>
      </c>
      <c r="E117" s="11" t="s">
        <v>47</v>
      </c>
      <c r="F117" s="12" t="str">
        <f t="shared" si="1"/>
        <v>2010</v>
      </c>
      <c r="G117" s="13">
        <v>40418.0</v>
      </c>
      <c r="H117" s="14">
        <v>0.2708333333333333</v>
      </c>
      <c r="I117" t="s">
        <v>48</v>
      </c>
      <c r="J117" s="15"/>
      <c r="L117" t="s">
        <v>49</v>
      </c>
      <c r="M117" s="15">
        <v>14.1</v>
      </c>
      <c r="N117" s="16">
        <v>6.94</v>
      </c>
      <c r="O117" s="16">
        <v>67.4</v>
      </c>
      <c r="P117" s="17"/>
      <c r="Q117" s="18"/>
      <c r="S117" s="17"/>
      <c r="V117" s="19"/>
      <c r="W117" s="19">
        <v>365.0</v>
      </c>
      <c r="AF117" t="s">
        <v>221</v>
      </c>
      <c r="AG117" t="s">
        <v>51</v>
      </c>
      <c r="AH117" t="s">
        <v>51</v>
      </c>
      <c r="AI117">
        <v>13.89</v>
      </c>
      <c r="AJ117" t="s">
        <v>61</v>
      </c>
      <c r="AK117" t="s">
        <v>53</v>
      </c>
      <c r="AM117" t="s">
        <v>88</v>
      </c>
      <c r="AN117" t="s">
        <v>55</v>
      </c>
      <c r="AQ117" t="s">
        <v>56</v>
      </c>
      <c r="AR117" t="s">
        <v>218</v>
      </c>
    </row>
    <row r="118" ht="15.75" customHeight="1">
      <c r="A118" t="s">
        <v>44</v>
      </c>
      <c r="C118" s="11" t="s">
        <v>45</v>
      </c>
      <c r="D118" s="11" t="s">
        <v>46</v>
      </c>
      <c r="E118" s="11" t="s">
        <v>47</v>
      </c>
      <c r="F118" s="12" t="str">
        <f t="shared" si="1"/>
        <v>2010</v>
      </c>
      <c r="G118" s="13">
        <v>40432.0</v>
      </c>
      <c r="H118" s="14">
        <v>0.2604166666666667</v>
      </c>
      <c r="I118" t="s">
        <v>48</v>
      </c>
      <c r="J118" s="15"/>
      <c r="L118" t="s">
        <v>49</v>
      </c>
      <c r="M118" s="15"/>
      <c r="N118" s="16">
        <v>7.0</v>
      </c>
      <c r="O118" s="16"/>
      <c r="P118" s="17"/>
      <c r="Q118" s="18"/>
      <c r="S118" s="17"/>
      <c r="V118" s="19"/>
      <c r="W118" s="19">
        <v>260.0</v>
      </c>
      <c r="AF118" t="s">
        <v>221</v>
      </c>
      <c r="AG118" t="s">
        <v>86</v>
      </c>
      <c r="AH118" t="s">
        <v>86</v>
      </c>
      <c r="AI118">
        <v>13.33</v>
      </c>
      <c r="AJ118" t="s">
        <v>61</v>
      </c>
      <c r="AK118" t="s">
        <v>53</v>
      </c>
      <c r="AM118" t="s">
        <v>88</v>
      </c>
      <c r="AN118" t="s">
        <v>65</v>
      </c>
      <c r="AQ118" t="s">
        <v>56</v>
      </c>
      <c r="AR118" t="s">
        <v>222</v>
      </c>
    </row>
    <row r="119" ht="15.75" customHeight="1">
      <c r="A119" t="s">
        <v>44</v>
      </c>
      <c r="C119" s="11" t="s">
        <v>73</v>
      </c>
      <c r="D119" s="11" t="s">
        <v>74</v>
      </c>
      <c r="E119" s="11" t="s">
        <v>75</v>
      </c>
      <c r="F119" s="12" t="str">
        <f t="shared" si="1"/>
        <v>2010</v>
      </c>
      <c r="G119" s="13">
        <v>40348.0</v>
      </c>
      <c r="H119" s="14">
        <v>0.2513888888888889</v>
      </c>
      <c r="I119" t="s">
        <v>48</v>
      </c>
      <c r="J119" s="15"/>
      <c r="L119" t="s">
        <v>49</v>
      </c>
      <c r="M119" s="15">
        <v>16.4</v>
      </c>
      <c r="N119" s="16">
        <v>9.32</v>
      </c>
      <c r="O119" s="16">
        <v>96.9</v>
      </c>
      <c r="P119" s="17"/>
      <c r="Q119" s="18"/>
      <c r="S119" s="17"/>
      <c r="V119" s="19"/>
      <c r="W119" s="19">
        <v>49.6</v>
      </c>
      <c r="AF119" t="s">
        <v>76</v>
      </c>
      <c r="AG119" t="s">
        <v>223</v>
      </c>
      <c r="AH119" t="s">
        <v>223</v>
      </c>
      <c r="AI119">
        <v>17.6</v>
      </c>
      <c r="AJ119" t="s">
        <v>61</v>
      </c>
      <c r="AK119" t="s">
        <v>53</v>
      </c>
      <c r="AM119" t="s">
        <v>88</v>
      </c>
      <c r="AN119" t="s">
        <v>55</v>
      </c>
      <c r="AQ119" t="s">
        <v>51</v>
      </c>
      <c r="AR119" t="s">
        <v>218</v>
      </c>
    </row>
    <row r="120" ht="15.75" customHeight="1">
      <c r="A120" t="s">
        <v>44</v>
      </c>
      <c r="C120" s="11" t="s">
        <v>73</v>
      </c>
      <c r="D120" s="11" t="s">
        <v>74</v>
      </c>
      <c r="E120" s="11" t="s">
        <v>75</v>
      </c>
      <c r="F120" s="12" t="str">
        <f t="shared" si="1"/>
        <v>2010</v>
      </c>
      <c r="G120" s="13">
        <v>40362.0</v>
      </c>
      <c r="H120" s="14">
        <v>0.25069444444444444</v>
      </c>
      <c r="I120" t="s">
        <v>48</v>
      </c>
      <c r="J120" s="15"/>
      <c r="L120" t="s">
        <v>49</v>
      </c>
      <c r="M120" s="15">
        <v>20.3</v>
      </c>
      <c r="N120" s="16">
        <v>8.5</v>
      </c>
      <c r="O120" s="16">
        <v>94.7</v>
      </c>
      <c r="P120" s="17"/>
      <c r="Q120" s="18"/>
      <c r="S120" s="17"/>
      <c r="V120" s="19"/>
      <c r="W120" s="19">
        <v>65.0</v>
      </c>
      <c r="AF120" t="s">
        <v>76</v>
      </c>
      <c r="AG120" t="s">
        <v>224</v>
      </c>
      <c r="AH120" t="s">
        <v>225</v>
      </c>
      <c r="AI120">
        <v>12.0</v>
      </c>
      <c r="AJ120" t="s">
        <v>61</v>
      </c>
      <c r="AK120" t="s">
        <v>53</v>
      </c>
      <c r="AM120" t="s">
        <v>88</v>
      </c>
      <c r="AN120" t="s">
        <v>55</v>
      </c>
      <c r="AQ120" t="s">
        <v>51</v>
      </c>
      <c r="AR120" t="s">
        <v>226</v>
      </c>
    </row>
    <row r="121" ht="15.75" customHeight="1">
      <c r="A121" t="s">
        <v>44</v>
      </c>
      <c r="C121" s="11" t="s">
        <v>73</v>
      </c>
      <c r="D121" s="11" t="s">
        <v>74</v>
      </c>
      <c r="E121" s="11" t="s">
        <v>75</v>
      </c>
      <c r="F121" s="12" t="str">
        <f t="shared" si="1"/>
        <v>2010</v>
      </c>
      <c r="G121" s="13">
        <v>40376.0</v>
      </c>
      <c r="H121" s="14">
        <v>0.25555555555555554</v>
      </c>
      <c r="I121" t="s">
        <v>48</v>
      </c>
      <c r="J121" s="15"/>
      <c r="L121" t="s">
        <v>49</v>
      </c>
      <c r="M121" s="15">
        <v>27.4</v>
      </c>
      <c r="N121" s="16">
        <v>8.6</v>
      </c>
      <c r="O121" s="16">
        <v>99.5</v>
      </c>
      <c r="P121" s="17"/>
      <c r="Q121" s="18"/>
      <c r="S121" s="17"/>
      <c r="V121" s="19"/>
      <c r="W121" s="19">
        <v>172.0</v>
      </c>
      <c r="AF121" t="s">
        <v>76</v>
      </c>
      <c r="AG121" t="s">
        <v>223</v>
      </c>
      <c r="AH121" t="s">
        <v>72</v>
      </c>
      <c r="AK121" t="s">
        <v>53</v>
      </c>
      <c r="AM121" t="s">
        <v>88</v>
      </c>
      <c r="AN121" t="s">
        <v>55</v>
      </c>
      <c r="AQ121" t="s">
        <v>51</v>
      </c>
      <c r="AR121" t="s">
        <v>218</v>
      </c>
    </row>
    <row r="122" ht="15.75" customHeight="1">
      <c r="A122" t="s">
        <v>44</v>
      </c>
      <c r="C122" s="11" t="s">
        <v>73</v>
      </c>
      <c r="D122" s="11" t="s">
        <v>74</v>
      </c>
      <c r="E122" s="11" t="s">
        <v>75</v>
      </c>
      <c r="F122" s="12" t="str">
        <f t="shared" si="1"/>
        <v>2010</v>
      </c>
      <c r="G122" s="13">
        <v>40390.0</v>
      </c>
      <c r="H122" s="14">
        <v>0.26180555555555557</v>
      </c>
      <c r="I122" t="s">
        <v>48</v>
      </c>
      <c r="J122" s="15"/>
      <c r="L122" t="s">
        <v>49</v>
      </c>
      <c r="M122" s="15">
        <v>18.3</v>
      </c>
      <c r="N122" s="16">
        <v>10.5</v>
      </c>
      <c r="O122" s="16">
        <v>111.8</v>
      </c>
      <c r="P122" s="17"/>
      <c r="Q122" s="18"/>
      <c r="S122" s="17"/>
      <c r="V122" s="19"/>
      <c r="W122" s="19">
        <v>47.0</v>
      </c>
      <c r="AF122" t="s">
        <v>76</v>
      </c>
      <c r="AG122" t="s">
        <v>51</v>
      </c>
      <c r="AH122" t="s">
        <v>51</v>
      </c>
      <c r="AI122">
        <v>13.3</v>
      </c>
      <c r="AK122" t="s">
        <v>53</v>
      </c>
      <c r="AN122" t="s">
        <v>65</v>
      </c>
      <c r="AQ122" t="s">
        <v>51</v>
      </c>
      <c r="AR122" t="s">
        <v>218</v>
      </c>
    </row>
    <row r="123" ht="15.75" customHeight="1">
      <c r="A123" t="s">
        <v>44</v>
      </c>
      <c r="C123" s="11" t="s">
        <v>73</v>
      </c>
      <c r="D123" s="11" t="s">
        <v>74</v>
      </c>
      <c r="E123" s="11" t="s">
        <v>75</v>
      </c>
      <c r="F123" s="12" t="str">
        <f t="shared" si="1"/>
        <v>2010</v>
      </c>
      <c r="G123" s="13">
        <v>40404.0</v>
      </c>
      <c r="H123" s="14">
        <v>0.3284722222222222</v>
      </c>
      <c r="I123" t="s">
        <v>48</v>
      </c>
      <c r="J123" s="15"/>
      <c r="L123" t="s">
        <v>49</v>
      </c>
      <c r="M123" s="15">
        <v>18.7</v>
      </c>
      <c r="N123" s="16">
        <v>8.9</v>
      </c>
      <c r="O123" s="16">
        <v>95.3</v>
      </c>
      <c r="P123" s="17"/>
      <c r="Q123" s="18"/>
      <c r="S123" s="17"/>
      <c r="V123" s="19"/>
      <c r="W123" s="19">
        <v>105.4</v>
      </c>
      <c r="AF123" t="s">
        <v>76</v>
      </c>
      <c r="AG123" t="s">
        <v>51</v>
      </c>
      <c r="AH123" t="s">
        <v>51</v>
      </c>
      <c r="AI123">
        <v>12.0</v>
      </c>
      <c r="AK123" t="s">
        <v>53</v>
      </c>
      <c r="AM123" t="s">
        <v>88</v>
      </c>
      <c r="AN123" t="s">
        <v>65</v>
      </c>
      <c r="AQ123" t="s">
        <v>51</v>
      </c>
      <c r="AR123" t="s">
        <v>227</v>
      </c>
    </row>
    <row r="124" ht="15.75" customHeight="1">
      <c r="A124" t="s">
        <v>44</v>
      </c>
      <c r="C124" s="11" t="s">
        <v>73</v>
      </c>
      <c r="D124" s="11" t="s">
        <v>74</v>
      </c>
      <c r="E124" s="11" t="s">
        <v>75</v>
      </c>
      <c r="F124" s="12" t="str">
        <f t="shared" si="1"/>
        <v>2010</v>
      </c>
      <c r="G124" s="13">
        <v>40418.0</v>
      </c>
      <c r="H124" s="14">
        <v>0.2791666666666667</v>
      </c>
      <c r="I124" t="s">
        <v>48</v>
      </c>
      <c r="J124" s="15"/>
      <c r="L124" t="s">
        <v>49</v>
      </c>
      <c r="M124" s="15">
        <v>16.9</v>
      </c>
      <c r="N124" s="16">
        <v>9.2</v>
      </c>
      <c r="O124" s="16">
        <v>95.7</v>
      </c>
      <c r="P124" s="17"/>
      <c r="Q124" s="18"/>
      <c r="S124" s="17"/>
      <c r="V124" s="19"/>
      <c r="W124" s="19">
        <v>109.0</v>
      </c>
      <c r="AF124" t="s">
        <v>76</v>
      </c>
      <c r="AG124" t="s">
        <v>223</v>
      </c>
      <c r="AH124" t="s">
        <v>51</v>
      </c>
      <c r="AI124">
        <v>10.0</v>
      </c>
      <c r="AJ124" t="s">
        <v>61</v>
      </c>
      <c r="AK124" t="s">
        <v>53</v>
      </c>
      <c r="AM124" t="s">
        <v>88</v>
      </c>
      <c r="AN124" t="s">
        <v>65</v>
      </c>
      <c r="AQ124" t="s">
        <v>51</v>
      </c>
      <c r="AR124" t="s">
        <v>218</v>
      </c>
    </row>
    <row r="125" ht="15.75" customHeight="1">
      <c r="A125" t="s">
        <v>44</v>
      </c>
      <c r="C125" s="11" t="s">
        <v>73</v>
      </c>
      <c r="D125" s="11" t="s">
        <v>74</v>
      </c>
      <c r="E125" s="11" t="s">
        <v>75</v>
      </c>
      <c r="F125" s="12" t="str">
        <f t="shared" si="1"/>
        <v>2010</v>
      </c>
      <c r="G125" s="13">
        <v>40432.0</v>
      </c>
      <c r="H125" s="14">
        <v>0.28125</v>
      </c>
      <c r="I125" t="s">
        <v>48</v>
      </c>
      <c r="J125" s="15"/>
      <c r="L125" t="s">
        <v>49</v>
      </c>
      <c r="M125" s="15">
        <v>16.9</v>
      </c>
      <c r="N125" s="16">
        <v>9.2</v>
      </c>
      <c r="O125" s="16">
        <v>95.6</v>
      </c>
      <c r="P125" s="17"/>
      <c r="Q125" s="18"/>
      <c r="S125" s="17"/>
      <c r="V125" s="19"/>
      <c r="W125" s="19">
        <v>61.0</v>
      </c>
      <c r="AF125" t="s">
        <v>76</v>
      </c>
      <c r="AG125" t="s">
        <v>51</v>
      </c>
      <c r="AI125">
        <v>13.33</v>
      </c>
      <c r="AJ125" t="s">
        <v>61</v>
      </c>
      <c r="AK125" t="s">
        <v>119</v>
      </c>
      <c r="AM125" t="s">
        <v>88</v>
      </c>
      <c r="AN125" t="s">
        <v>65</v>
      </c>
      <c r="AQ125" t="s">
        <v>51</v>
      </c>
      <c r="AR125" t="s">
        <v>228</v>
      </c>
    </row>
    <row r="126" ht="15.75" customHeight="1">
      <c r="A126" t="s">
        <v>44</v>
      </c>
      <c r="C126" s="11" t="s">
        <v>91</v>
      </c>
      <c r="D126" s="11" t="s">
        <v>92</v>
      </c>
      <c r="E126" s="11" t="s">
        <v>93</v>
      </c>
      <c r="F126" s="12" t="str">
        <f t="shared" si="1"/>
        <v>2010</v>
      </c>
      <c r="G126" s="13">
        <v>40348.0</v>
      </c>
      <c r="H126" s="14">
        <v>0.22152777777777777</v>
      </c>
      <c r="I126" t="s">
        <v>48</v>
      </c>
      <c r="J126" s="15"/>
      <c r="L126" t="s">
        <v>49</v>
      </c>
      <c r="M126" s="15">
        <v>16.3</v>
      </c>
      <c r="N126" s="16">
        <v>4.2</v>
      </c>
      <c r="O126" s="16">
        <v>43.3</v>
      </c>
      <c r="P126" s="17"/>
      <c r="Q126" s="18"/>
      <c r="S126" s="17"/>
      <c r="V126" s="19"/>
      <c r="W126" s="19">
        <v>129.6</v>
      </c>
      <c r="AF126" t="s">
        <v>76</v>
      </c>
      <c r="AG126" t="s">
        <v>223</v>
      </c>
      <c r="AH126" t="s">
        <v>223</v>
      </c>
      <c r="AI126">
        <v>17.6</v>
      </c>
      <c r="AJ126" t="s">
        <v>61</v>
      </c>
      <c r="AK126" t="s">
        <v>53</v>
      </c>
      <c r="AM126" t="s">
        <v>88</v>
      </c>
      <c r="AN126" t="s">
        <v>65</v>
      </c>
      <c r="AQ126" t="s">
        <v>51</v>
      </c>
      <c r="AR126" t="s">
        <v>218</v>
      </c>
    </row>
    <row r="127" ht="15.75" customHeight="1">
      <c r="A127" t="s">
        <v>44</v>
      </c>
      <c r="C127" s="11" t="s">
        <v>91</v>
      </c>
      <c r="D127" s="11" t="s">
        <v>92</v>
      </c>
      <c r="E127" s="11" t="s">
        <v>93</v>
      </c>
      <c r="F127" s="12" t="str">
        <f t="shared" si="1"/>
        <v>2010</v>
      </c>
      <c r="G127" s="13">
        <v>40362.0</v>
      </c>
      <c r="H127" s="14">
        <v>0.23125</v>
      </c>
      <c r="I127" t="s">
        <v>48</v>
      </c>
      <c r="J127" s="15"/>
      <c r="L127" t="s">
        <v>49</v>
      </c>
      <c r="M127" s="15">
        <v>16.4</v>
      </c>
      <c r="N127" s="16">
        <v>3.9</v>
      </c>
      <c r="O127" s="16">
        <v>40.7</v>
      </c>
      <c r="P127" s="17"/>
      <c r="Q127" s="18"/>
      <c r="S127" s="17"/>
      <c r="V127" s="19"/>
      <c r="W127" s="19">
        <v>127.4</v>
      </c>
      <c r="AF127" t="s">
        <v>76</v>
      </c>
      <c r="AG127" t="s">
        <v>224</v>
      </c>
      <c r="AH127" t="s">
        <v>225</v>
      </c>
      <c r="AI127">
        <v>11.67</v>
      </c>
      <c r="AK127" t="s">
        <v>100</v>
      </c>
      <c r="AM127" t="s">
        <v>88</v>
      </c>
      <c r="AN127" t="s">
        <v>65</v>
      </c>
      <c r="AQ127" t="s">
        <v>51</v>
      </c>
      <c r="AR127" t="s">
        <v>226</v>
      </c>
    </row>
    <row r="128" ht="15.75" customHeight="1">
      <c r="A128" t="s">
        <v>44</v>
      </c>
      <c r="C128" s="11" t="s">
        <v>91</v>
      </c>
      <c r="D128" s="11" t="s">
        <v>92</v>
      </c>
      <c r="E128" s="11" t="s">
        <v>93</v>
      </c>
      <c r="F128" s="12" t="str">
        <f t="shared" si="1"/>
        <v>2010</v>
      </c>
      <c r="G128" s="13">
        <v>40376.0</v>
      </c>
      <c r="H128" s="14">
        <v>0.23472222222222222</v>
      </c>
      <c r="I128" t="s">
        <v>48</v>
      </c>
      <c r="J128" s="15"/>
      <c r="L128" t="s">
        <v>49</v>
      </c>
      <c r="M128" s="15">
        <v>21.2</v>
      </c>
      <c r="N128" s="16">
        <v>2.3</v>
      </c>
      <c r="O128" s="16">
        <v>25.8</v>
      </c>
      <c r="P128" s="17"/>
      <c r="Q128" s="18"/>
      <c r="S128" s="17"/>
      <c r="V128" s="19"/>
      <c r="W128" s="19">
        <v>119.0</v>
      </c>
      <c r="AF128" t="s">
        <v>76</v>
      </c>
      <c r="AG128" t="s">
        <v>223</v>
      </c>
      <c r="AH128" t="s">
        <v>72</v>
      </c>
      <c r="AK128" t="s">
        <v>100</v>
      </c>
      <c r="AM128" t="s">
        <v>88</v>
      </c>
      <c r="AN128" t="s">
        <v>65</v>
      </c>
      <c r="AQ128" t="s">
        <v>51</v>
      </c>
      <c r="AR128" t="s">
        <v>229</v>
      </c>
    </row>
    <row r="129" ht="15.75" customHeight="1">
      <c r="A129" t="s">
        <v>44</v>
      </c>
      <c r="C129" s="11" t="s">
        <v>91</v>
      </c>
      <c r="D129" s="11" t="s">
        <v>92</v>
      </c>
      <c r="E129" s="11" t="s">
        <v>93</v>
      </c>
      <c r="F129" s="12" t="str">
        <f t="shared" si="1"/>
        <v>2010</v>
      </c>
      <c r="G129" s="13">
        <v>40376.0</v>
      </c>
      <c r="H129" s="14">
        <v>0.23472222222222222</v>
      </c>
      <c r="I129" t="s">
        <v>95</v>
      </c>
      <c r="J129" s="15"/>
      <c r="M129" s="15">
        <v>21.0</v>
      </c>
      <c r="N129" s="16">
        <v>2.3</v>
      </c>
      <c r="O129" s="16">
        <v>26.6</v>
      </c>
      <c r="P129" s="17"/>
      <c r="Q129" s="18"/>
      <c r="S129" s="17"/>
      <c r="V129" s="19"/>
      <c r="W129" s="19"/>
      <c r="AF129" t="s">
        <v>76</v>
      </c>
      <c r="AK129" t="s">
        <v>100</v>
      </c>
      <c r="AR129" t="s">
        <v>229</v>
      </c>
    </row>
    <row r="130" ht="15.75" customHeight="1">
      <c r="A130" t="s">
        <v>44</v>
      </c>
      <c r="C130" s="11" t="s">
        <v>91</v>
      </c>
      <c r="D130" s="11" t="s">
        <v>92</v>
      </c>
      <c r="E130" s="11" t="s">
        <v>93</v>
      </c>
      <c r="F130" s="12" t="str">
        <f t="shared" si="1"/>
        <v>2010</v>
      </c>
      <c r="G130" s="13">
        <v>40390.0</v>
      </c>
      <c r="H130" s="14">
        <v>0.23402777777777778</v>
      </c>
      <c r="I130" t="s">
        <v>48</v>
      </c>
      <c r="J130" s="15"/>
      <c r="L130" t="s">
        <v>49</v>
      </c>
      <c r="M130" s="15">
        <v>16.3</v>
      </c>
      <c r="N130" s="16">
        <v>3.8</v>
      </c>
      <c r="O130" s="16">
        <v>39.0</v>
      </c>
      <c r="P130" s="17"/>
      <c r="Q130" s="18"/>
      <c r="S130" s="17"/>
      <c r="V130" s="19"/>
      <c r="W130" s="19">
        <v>125.0</v>
      </c>
      <c r="AF130" t="s">
        <v>76</v>
      </c>
      <c r="AG130" t="s">
        <v>51</v>
      </c>
      <c r="AH130" t="s">
        <v>51</v>
      </c>
      <c r="AI130">
        <v>13.3</v>
      </c>
      <c r="AK130" t="s">
        <v>100</v>
      </c>
      <c r="AM130" t="s">
        <v>88</v>
      </c>
      <c r="AN130" t="s">
        <v>65</v>
      </c>
      <c r="AQ130" t="s">
        <v>51</v>
      </c>
      <c r="AR130" t="s">
        <v>230</v>
      </c>
    </row>
    <row r="131" ht="15.75" customHeight="1">
      <c r="A131" t="s">
        <v>44</v>
      </c>
      <c r="C131" s="11" t="s">
        <v>91</v>
      </c>
      <c r="D131" s="11" t="s">
        <v>92</v>
      </c>
      <c r="E131" s="11" t="s">
        <v>93</v>
      </c>
      <c r="F131" s="12" t="str">
        <f t="shared" si="1"/>
        <v>2010</v>
      </c>
      <c r="G131" s="13">
        <v>40404.0</v>
      </c>
      <c r="H131" s="14">
        <v>0.24722222222222223</v>
      </c>
      <c r="I131" t="s">
        <v>48</v>
      </c>
      <c r="J131" s="15"/>
      <c r="L131" t="s">
        <v>49</v>
      </c>
      <c r="M131" s="15">
        <v>16.1</v>
      </c>
      <c r="N131" s="16">
        <v>4.4</v>
      </c>
      <c r="O131" s="16">
        <v>45.0</v>
      </c>
      <c r="P131" s="17"/>
      <c r="Q131" s="18"/>
      <c r="S131" s="17"/>
      <c r="V131" s="19"/>
      <c r="W131" s="19"/>
      <c r="AF131" t="s">
        <v>76</v>
      </c>
      <c r="AG131" t="s">
        <v>51</v>
      </c>
      <c r="AH131" t="s">
        <v>51</v>
      </c>
      <c r="AI131">
        <v>12.0</v>
      </c>
      <c r="AK131" t="s">
        <v>100</v>
      </c>
      <c r="AM131" t="s">
        <v>88</v>
      </c>
      <c r="AN131" t="s">
        <v>65</v>
      </c>
      <c r="AQ131" t="s">
        <v>51</v>
      </c>
      <c r="AR131" t="s">
        <v>218</v>
      </c>
    </row>
    <row r="132" ht="15.75" customHeight="1">
      <c r="A132" t="s">
        <v>44</v>
      </c>
      <c r="C132" s="11" t="s">
        <v>91</v>
      </c>
      <c r="D132" s="11" t="s">
        <v>92</v>
      </c>
      <c r="E132" s="11" t="s">
        <v>93</v>
      </c>
      <c r="F132" s="12" t="str">
        <f t="shared" si="1"/>
        <v>2010</v>
      </c>
      <c r="G132" s="13">
        <v>40418.0</v>
      </c>
      <c r="H132" s="14">
        <v>0.2569444444444444</v>
      </c>
      <c r="I132" t="s">
        <v>48</v>
      </c>
      <c r="J132" s="15"/>
      <c r="L132" t="s">
        <v>49</v>
      </c>
      <c r="M132" s="15">
        <v>15.5</v>
      </c>
      <c r="N132" s="16">
        <v>4.1</v>
      </c>
      <c r="O132" s="16">
        <v>41.4</v>
      </c>
      <c r="P132" s="17"/>
      <c r="Q132" s="18"/>
      <c r="S132" s="17"/>
      <c r="V132" s="19"/>
      <c r="W132" s="19">
        <v>135.0</v>
      </c>
      <c r="AF132" t="s">
        <v>76</v>
      </c>
      <c r="AG132" t="s">
        <v>223</v>
      </c>
      <c r="AH132" t="s">
        <v>51</v>
      </c>
      <c r="AI132">
        <v>10.0</v>
      </c>
      <c r="AJ132" t="s">
        <v>61</v>
      </c>
      <c r="AK132" t="s">
        <v>100</v>
      </c>
      <c r="AM132" t="s">
        <v>88</v>
      </c>
      <c r="AN132" t="s">
        <v>65</v>
      </c>
      <c r="AQ132" t="s">
        <v>51</v>
      </c>
      <c r="AR132" t="s">
        <v>218</v>
      </c>
    </row>
    <row r="133" ht="15.75" customHeight="1">
      <c r="A133" t="s">
        <v>44</v>
      </c>
      <c r="C133" s="11" t="s">
        <v>91</v>
      </c>
      <c r="D133" s="11" t="s">
        <v>92</v>
      </c>
      <c r="E133" s="11" t="s">
        <v>93</v>
      </c>
      <c r="F133" s="12" t="str">
        <f t="shared" si="1"/>
        <v>2010</v>
      </c>
      <c r="G133" s="13">
        <v>40432.0</v>
      </c>
      <c r="H133" s="14">
        <v>0.26180555555555557</v>
      </c>
      <c r="I133" t="s">
        <v>48</v>
      </c>
      <c r="J133" s="15"/>
      <c r="L133" t="s">
        <v>49</v>
      </c>
      <c r="M133" s="15">
        <v>15.7</v>
      </c>
      <c r="N133" s="16">
        <v>2.6</v>
      </c>
      <c r="O133" s="16">
        <v>26.4</v>
      </c>
      <c r="P133" s="17"/>
      <c r="Q133" s="18"/>
      <c r="S133" s="17"/>
      <c r="V133" s="19"/>
      <c r="W133" s="19">
        <v>86.0</v>
      </c>
      <c r="AF133" t="s">
        <v>76</v>
      </c>
      <c r="AG133" t="s">
        <v>51</v>
      </c>
      <c r="AH133" t="s">
        <v>231</v>
      </c>
      <c r="AI133">
        <v>13.33</v>
      </c>
      <c r="AJ133" t="s">
        <v>61</v>
      </c>
      <c r="AK133" t="s">
        <v>100</v>
      </c>
      <c r="AM133" t="s">
        <v>88</v>
      </c>
      <c r="AN133" t="s">
        <v>65</v>
      </c>
      <c r="AQ133" t="s">
        <v>51</v>
      </c>
      <c r="AR133" t="s">
        <v>218</v>
      </c>
    </row>
    <row r="134" ht="15.75" customHeight="1">
      <c r="A134" t="s">
        <v>44</v>
      </c>
      <c r="B134" s="20" t="s">
        <v>104</v>
      </c>
      <c r="C134" s="11" t="s">
        <v>105</v>
      </c>
      <c r="D134" s="11" t="s">
        <v>106</v>
      </c>
      <c r="E134" s="11" t="s">
        <v>107</v>
      </c>
      <c r="F134" s="12" t="str">
        <f t="shared" si="1"/>
        <v>2010</v>
      </c>
      <c r="G134" s="13">
        <v>40348.0</v>
      </c>
      <c r="H134" s="14">
        <v>0.2916666666666667</v>
      </c>
      <c r="I134" t="s">
        <v>48</v>
      </c>
      <c r="J134" s="15"/>
      <c r="L134" t="s">
        <v>49</v>
      </c>
      <c r="M134" s="15">
        <v>17.6</v>
      </c>
      <c r="N134" s="16">
        <v>9.2</v>
      </c>
      <c r="O134" s="16">
        <v>95.9</v>
      </c>
      <c r="P134" s="17"/>
      <c r="Q134" s="18"/>
      <c r="S134" s="17"/>
      <c r="V134" s="19"/>
      <c r="W134" s="19">
        <v>37.4</v>
      </c>
      <c r="AF134" t="s">
        <v>232</v>
      </c>
      <c r="AG134" t="s">
        <v>51</v>
      </c>
      <c r="AH134" t="s">
        <v>51</v>
      </c>
      <c r="AI134">
        <v>16.0</v>
      </c>
      <c r="AJ134" t="s">
        <v>61</v>
      </c>
      <c r="AK134" t="s">
        <v>97</v>
      </c>
      <c r="AM134" t="s">
        <v>54</v>
      </c>
      <c r="AN134" t="s">
        <v>55</v>
      </c>
      <c r="AR134" t="s">
        <v>233</v>
      </c>
    </row>
    <row r="135" ht="15.75" customHeight="1">
      <c r="A135" t="s">
        <v>44</v>
      </c>
      <c r="B135" s="20" t="s">
        <v>104</v>
      </c>
      <c r="C135" s="11" t="s">
        <v>105</v>
      </c>
      <c r="D135" s="11" t="s">
        <v>106</v>
      </c>
      <c r="E135" s="11" t="s">
        <v>107</v>
      </c>
      <c r="F135" s="12" t="str">
        <f t="shared" si="1"/>
        <v>2010</v>
      </c>
      <c r="G135" s="13">
        <v>40362.0</v>
      </c>
      <c r="H135" s="14">
        <v>0.33819444444444446</v>
      </c>
      <c r="I135" t="s">
        <v>48</v>
      </c>
      <c r="J135" s="15"/>
      <c r="L135" t="s">
        <v>49</v>
      </c>
      <c r="M135" s="15">
        <v>19.5</v>
      </c>
      <c r="N135" s="16">
        <v>7.68</v>
      </c>
      <c r="O135" s="16">
        <v>83.8</v>
      </c>
      <c r="P135" s="17"/>
      <c r="Q135" s="18"/>
      <c r="S135" s="17"/>
      <c r="V135" s="19"/>
      <c r="W135" s="19">
        <v>121.9</v>
      </c>
      <c r="AF135" t="s">
        <v>234</v>
      </c>
      <c r="AG135" t="s">
        <v>86</v>
      </c>
      <c r="AH135" t="s">
        <v>51</v>
      </c>
      <c r="AI135">
        <v>11.67</v>
      </c>
      <c r="AJ135" t="s">
        <v>61</v>
      </c>
      <c r="AK135" t="s">
        <v>97</v>
      </c>
      <c r="AM135" t="s">
        <v>54</v>
      </c>
      <c r="AN135" t="s">
        <v>65</v>
      </c>
      <c r="AQ135" t="s">
        <v>51</v>
      </c>
      <c r="AR135" t="s">
        <v>233</v>
      </c>
    </row>
    <row r="136" ht="15.75" customHeight="1">
      <c r="A136" t="s">
        <v>44</v>
      </c>
      <c r="B136" s="20" t="s">
        <v>104</v>
      </c>
      <c r="C136" s="11" t="s">
        <v>105</v>
      </c>
      <c r="D136" s="11" t="s">
        <v>106</v>
      </c>
      <c r="E136" s="11" t="s">
        <v>107</v>
      </c>
      <c r="F136" s="12" t="str">
        <f t="shared" si="1"/>
        <v>2010</v>
      </c>
      <c r="G136" s="13">
        <v>40376.0</v>
      </c>
      <c r="H136" s="14">
        <v>0.29305555555555557</v>
      </c>
      <c r="I136" t="s">
        <v>48</v>
      </c>
      <c r="J136" s="15"/>
      <c r="L136" t="s">
        <v>49</v>
      </c>
      <c r="M136" s="15">
        <v>23.4</v>
      </c>
      <c r="N136" s="16">
        <v>7.3</v>
      </c>
      <c r="O136" s="16">
        <v>87.1</v>
      </c>
      <c r="P136" s="17"/>
      <c r="Q136" s="18"/>
      <c r="S136" s="17"/>
      <c r="V136" s="19"/>
      <c r="W136" s="19">
        <v>46.0</v>
      </c>
      <c r="AF136" t="s">
        <v>234</v>
      </c>
      <c r="AG136" t="s">
        <v>51</v>
      </c>
      <c r="AH136" t="s">
        <v>86</v>
      </c>
      <c r="AK136" t="s">
        <v>97</v>
      </c>
      <c r="AM136" t="s">
        <v>54</v>
      </c>
      <c r="AN136" t="s">
        <v>65</v>
      </c>
      <c r="AQ136" t="s">
        <v>70</v>
      </c>
      <c r="AR136" t="s">
        <v>233</v>
      </c>
    </row>
    <row r="137" ht="15.75" customHeight="1">
      <c r="A137" t="s">
        <v>44</v>
      </c>
      <c r="B137" s="20" t="s">
        <v>104</v>
      </c>
      <c r="C137" s="11" t="s">
        <v>105</v>
      </c>
      <c r="D137" s="11" t="s">
        <v>106</v>
      </c>
      <c r="E137" s="11" t="s">
        <v>107</v>
      </c>
      <c r="F137" s="12" t="str">
        <f t="shared" si="1"/>
        <v>2010</v>
      </c>
      <c r="G137" s="13">
        <v>40404.0</v>
      </c>
      <c r="H137" s="14">
        <v>0.2986111111111111</v>
      </c>
      <c r="I137" t="s">
        <v>48</v>
      </c>
      <c r="J137" s="15"/>
      <c r="L137" t="s">
        <v>49</v>
      </c>
      <c r="M137" s="15">
        <v>21.4</v>
      </c>
      <c r="N137" s="16">
        <v>9.2</v>
      </c>
      <c r="O137" s="16">
        <v>103.6</v>
      </c>
      <c r="P137" s="17"/>
      <c r="Q137" s="18"/>
      <c r="S137" s="17"/>
      <c r="V137" s="19"/>
      <c r="W137" s="19">
        <v>16.1</v>
      </c>
      <c r="AF137" t="s">
        <v>235</v>
      </c>
      <c r="AG137" t="s">
        <v>51</v>
      </c>
      <c r="AH137" t="s">
        <v>236</v>
      </c>
      <c r="AJ137" t="s">
        <v>61</v>
      </c>
      <c r="AK137" t="s">
        <v>97</v>
      </c>
      <c r="AM137" t="s">
        <v>88</v>
      </c>
      <c r="AN137" t="s">
        <v>55</v>
      </c>
      <c r="AQ137" t="s">
        <v>51</v>
      </c>
      <c r="AR137" t="s">
        <v>233</v>
      </c>
    </row>
    <row r="138" ht="15.75" customHeight="1">
      <c r="A138" t="s">
        <v>44</v>
      </c>
      <c r="B138" s="20" t="s">
        <v>104</v>
      </c>
      <c r="C138" s="11" t="s">
        <v>105</v>
      </c>
      <c r="D138" s="11" t="s">
        <v>106</v>
      </c>
      <c r="E138" s="11" t="s">
        <v>107</v>
      </c>
      <c r="F138" s="12" t="str">
        <f t="shared" si="1"/>
        <v>2010</v>
      </c>
      <c r="G138" s="13">
        <v>40418.0</v>
      </c>
      <c r="H138" s="14">
        <v>0.29305555555555557</v>
      </c>
      <c r="I138" t="s">
        <v>48</v>
      </c>
      <c r="J138" s="15"/>
      <c r="L138" t="s">
        <v>49</v>
      </c>
      <c r="M138" s="15">
        <v>18.9</v>
      </c>
      <c r="N138" s="16">
        <v>7.8</v>
      </c>
      <c r="O138" s="16">
        <v>83.3</v>
      </c>
      <c r="P138" s="17"/>
      <c r="Q138" s="18"/>
      <c r="S138" s="17"/>
      <c r="V138" s="19"/>
      <c r="W138" s="19">
        <v>41.0</v>
      </c>
      <c r="AF138" t="s">
        <v>234</v>
      </c>
      <c r="AG138" t="s">
        <v>51</v>
      </c>
      <c r="AH138" t="s">
        <v>86</v>
      </c>
      <c r="AK138" t="s">
        <v>97</v>
      </c>
      <c r="AM138" t="s">
        <v>54</v>
      </c>
      <c r="AN138" t="s">
        <v>65</v>
      </c>
      <c r="AQ138" t="s">
        <v>51</v>
      </c>
      <c r="AR138" t="s">
        <v>233</v>
      </c>
    </row>
    <row r="139" ht="15.75" customHeight="1">
      <c r="A139" t="s">
        <v>44</v>
      </c>
      <c r="B139" s="20" t="s">
        <v>104</v>
      </c>
      <c r="C139" s="11" t="s">
        <v>105</v>
      </c>
      <c r="D139" s="11" t="s">
        <v>106</v>
      </c>
      <c r="E139" s="11" t="s">
        <v>107</v>
      </c>
      <c r="F139" s="12" t="str">
        <f t="shared" si="1"/>
        <v>2010</v>
      </c>
      <c r="G139" s="13">
        <v>40432.0</v>
      </c>
      <c r="H139" s="14"/>
      <c r="I139" t="s">
        <v>48</v>
      </c>
      <c r="J139" s="15"/>
      <c r="L139" t="s">
        <v>49</v>
      </c>
      <c r="M139" s="15"/>
      <c r="N139" s="16"/>
      <c r="O139" s="16"/>
      <c r="P139" s="17"/>
      <c r="Q139" s="18"/>
      <c r="S139" s="17"/>
      <c r="V139" s="19"/>
      <c r="W139" s="19">
        <v>108.0</v>
      </c>
      <c r="AF139" t="s">
        <v>221</v>
      </c>
      <c r="AG139" t="s">
        <v>86</v>
      </c>
      <c r="AH139" t="s">
        <v>86</v>
      </c>
      <c r="AI139">
        <v>13.33</v>
      </c>
      <c r="AJ139" t="s">
        <v>61</v>
      </c>
      <c r="AM139" t="s">
        <v>88</v>
      </c>
      <c r="AN139" t="s">
        <v>65</v>
      </c>
      <c r="AR139" t="s">
        <v>237</v>
      </c>
    </row>
    <row r="140" ht="15.75" customHeight="1">
      <c r="A140" t="s">
        <v>44</v>
      </c>
      <c r="B140" s="20" t="s">
        <v>104</v>
      </c>
      <c r="C140" s="11" t="s">
        <v>121</v>
      </c>
      <c r="D140" s="11" t="s">
        <v>122</v>
      </c>
      <c r="E140" s="11" t="s">
        <v>123</v>
      </c>
      <c r="F140" s="12" t="str">
        <f t="shared" si="1"/>
        <v>2010</v>
      </c>
      <c r="G140" s="13">
        <v>40348.0</v>
      </c>
      <c r="H140" s="14">
        <v>0.3055555555555556</v>
      </c>
      <c r="I140" t="s">
        <v>48</v>
      </c>
      <c r="J140" s="15"/>
      <c r="L140" t="s">
        <v>49</v>
      </c>
      <c r="M140" s="15">
        <v>17.4</v>
      </c>
      <c r="N140" s="16">
        <v>8.8</v>
      </c>
      <c r="O140" s="16">
        <v>92.5</v>
      </c>
      <c r="P140" s="17"/>
      <c r="Q140" s="18"/>
      <c r="S140" s="17"/>
      <c r="V140" s="19"/>
      <c r="W140" s="19">
        <v>325.5</v>
      </c>
      <c r="AF140" t="s">
        <v>232</v>
      </c>
      <c r="AG140" t="s">
        <v>51</v>
      </c>
      <c r="AH140" t="s">
        <v>51</v>
      </c>
      <c r="AI140">
        <v>16.0</v>
      </c>
      <c r="AJ140" t="s">
        <v>61</v>
      </c>
      <c r="AK140" t="s">
        <v>119</v>
      </c>
      <c r="AM140" t="s">
        <v>88</v>
      </c>
      <c r="AN140" t="s">
        <v>65</v>
      </c>
      <c r="AQ140" t="s">
        <v>51</v>
      </c>
      <c r="AR140" t="s">
        <v>238</v>
      </c>
    </row>
    <row r="141" ht="15.75" customHeight="1">
      <c r="A141" t="s">
        <v>44</v>
      </c>
      <c r="B141" s="20" t="s">
        <v>104</v>
      </c>
      <c r="C141" s="11" t="s">
        <v>121</v>
      </c>
      <c r="D141" s="11" t="s">
        <v>122</v>
      </c>
      <c r="E141" s="11" t="s">
        <v>123</v>
      </c>
      <c r="F141" s="12" t="str">
        <f t="shared" si="1"/>
        <v>2010</v>
      </c>
      <c r="G141" s="13">
        <v>40362.0</v>
      </c>
      <c r="H141" s="14">
        <v>0.35</v>
      </c>
      <c r="I141" t="s">
        <v>48</v>
      </c>
      <c r="J141" s="15"/>
      <c r="L141" t="s">
        <v>49</v>
      </c>
      <c r="M141" s="15">
        <v>19.4</v>
      </c>
      <c r="N141" s="16">
        <v>8.34</v>
      </c>
      <c r="O141" s="16">
        <v>91.2</v>
      </c>
      <c r="P141" s="17"/>
      <c r="Q141" s="18"/>
      <c r="S141" s="17"/>
      <c r="V141" s="19"/>
      <c r="W141" s="19">
        <v>70.3</v>
      </c>
      <c r="AF141" t="s">
        <v>234</v>
      </c>
      <c r="AG141" t="s">
        <v>86</v>
      </c>
      <c r="AH141" t="s">
        <v>51</v>
      </c>
      <c r="AI141">
        <v>11.67</v>
      </c>
      <c r="AJ141" t="s">
        <v>61</v>
      </c>
      <c r="AK141" t="s">
        <v>119</v>
      </c>
      <c r="AM141" t="s">
        <v>54</v>
      </c>
      <c r="AN141" t="s">
        <v>55</v>
      </c>
      <c r="AQ141" t="s">
        <v>51</v>
      </c>
      <c r="AR141" t="s">
        <v>239</v>
      </c>
    </row>
    <row r="142" ht="15.75" customHeight="1">
      <c r="A142" t="s">
        <v>44</v>
      </c>
      <c r="B142" s="20" t="s">
        <v>104</v>
      </c>
      <c r="C142" s="11" t="s">
        <v>121</v>
      </c>
      <c r="D142" s="11" t="s">
        <v>122</v>
      </c>
      <c r="E142" s="11" t="s">
        <v>123</v>
      </c>
      <c r="F142" s="12" t="str">
        <f t="shared" si="1"/>
        <v>2010</v>
      </c>
      <c r="G142" s="13">
        <v>40376.0</v>
      </c>
      <c r="H142" s="14">
        <v>0.3159722222222222</v>
      </c>
      <c r="I142" t="s">
        <v>48</v>
      </c>
      <c r="J142" s="15"/>
      <c r="L142" t="s">
        <v>49</v>
      </c>
      <c r="M142" s="15">
        <v>22.5</v>
      </c>
      <c r="N142" s="16">
        <v>7.34</v>
      </c>
      <c r="O142" s="16">
        <v>84.5</v>
      </c>
      <c r="P142" s="17"/>
      <c r="Q142" s="18"/>
      <c r="S142" s="17"/>
      <c r="V142" s="19"/>
      <c r="W142" s="19">
        <v>144.0</v>
      </c>
      <c r="AF142" t="s">
        <v>234</v>
      </c>
      <c r="AG142" t="s">
        <v>51</v>
      </c>
      <c r="AH142" t="s">
        <v>86</v>
      </c>
      <c r="AK142" t="s">
        <v>119</v>
      </c>
      <c r="AM142" t="s">
        <v>88</v>
      </c>
      <c r="AN142" t="s">
        <v>55</v>
      </c>
      <c r="AQ142" t="s">
        <v>51</v>
      </c>
      <c r="AR142" t="s">
        <v>239</v>
      </c>
    </row>
    <row r="143" ht="15.75" customHeight="1">
      <c r="A143" t="s">
        <v>44</v>
      </c>
      <c r="B143" s="20" t="s">
        <v>104</v>
      </c>
      <c r="C143" s="11" t="s">
        <v>121</v>
      </c>
      <c r="D143" s="11" t="s">
        <v>122</v>
      </c>
      <c r="E143" s="11" t="s">
        <v>123</v>
      </c>
      <c r="F143" s="12" t="str">
        <f t="shared" si="1"/>
        <v>2010</v>
      </c>
      <c r="G143" s="13">
        <v>40404.0</v>
      </c>
      <c r="H143" s="14">
        <v>0.3125</v>
      </c>
      <c r="I143" t="s">
        <v>48</v>
      </c>
      <c r="J143" s="15"/>
      <c r="L143" t="s">
        <v>49</v>
      </c>
      <c r="M143" s="15">
        <v>17.8</v>
      </c>
      <c r="N143" s="16">
        <v>8.17</v>
      </c>
      <c r="O143" s="16">
        <v>86.4</v>
      </c>
      <c r="P143" s="17"/>
      <c r="Q143" s="18"/>
      <c r="S143" s="17"/>
      <c r="V143" s="19"/>
      <c r="W143" s="19">
        <v>152.9</v>
      </c>
      <c r="AF143" t="s">
        <v>235</v>
      </c>
      <c r="AG143" t="s">
        <v>51</v>
      </c>
      <c r="AH143" t="s">
        <v>236</v>
      </c>
      <c r="AJ143" t="s">
        <v>61</v>
      </c>
      <c r="AK143" t="s">
        <v>119</v>
      </c>
      <c r="AM143" t="s">
        <v>88</v>
      </c>
      <c r="AN143" t="s">
        <v>65</v>
      </c>
      <c r="AQ143" t="s">
        <v>51</v>
      </c>
      <c r="AR143" t="s">
        <v>240</v>
      </c>
    </row>
    <row r="144" ht="15.75" customHeight="1">
      <c r="A144" t="s">
        <v>44</v>
      </c>
      <c r="B144" s="20" t="s">
        <v>104</v>
      </c>
      <c r="C144" s="11" t="s">
        <v>121</v>
      </c>
      <c r="D144" s="11" t="s">
        <v>122</v>
      </c>
      <c r="E144" s="11" t="s">
        <v>123</v>
      </c>
      <c r="F144" s="12" t="str">
        <f t="shared" si="1"/>
        <v>2010</v>
      </c>
      <c r="G144" s="13">
        <v>40418.0</v>
      </c>
      <c r="H144" s="14">
        <v>0.30486111111111114</v>
      </c>
      <c r="I144" t="s">
        <v>48</v>
      </c>
      <c r="J144" s="15"/>
      <c r="L144" t="s">
        <v>49</v>
      </c>
      <c r="M144" s="15">
        <v>16.8</v>
      </c>
      <c r="N144" s="16">
        <v>8.02</v>
      </c>
      <c r="O144" s="16">
        <v>82.9</v>
      </c>
      <c r="P144" s="17"/>
      <c r="Q144" s="18"/>
      <c r="S144" s="17"/>
      <c r="V144" s="19"/>
      <c r="W144" s="19">
        <v>111.0</v>
      </c>
      <c r="AF144" t="s">
        <v>234</v>
      </c>
      <c r="AG144" t="s">
        <v>51</v>
      </c>
      <c r="AH144" t="s">
        <v>86</v>
      </c>
      <c r="AK144" t="s">
        <v>119</v>
      </c>
      <c r="AM144" t="s">
        <v>54</v>
      </c>
      <c r="AN144" t="s">
        <v>55</v>
      </c>
      <c r="AQ144" t="s">
        <v>51</v>
      </c>
      <c r="AR144" t="s">
        <v>241</v>
      </c>
    </row>
    <row r="145" ht="15.75" customHeight="1">
      <c r="A145" t="s">
        <v>44</v>
      </c>
      <c r="B145" s="20" t="s">
        <v>104</v>
      </c>
      <c r="C145" s="11" t="s">
        <v>121</v>
      </c>
      <c r="D145" s="11" t="s">
        <v>122</v>
      </c>
      <c r="E145" s="11" t="s">
        <v>123</v>
      </c>
      <c r="F145" s="12" t="str">
        <f t="shared" si="1"/>
        <v>2010</v>
      </c>
      <c r="G145" s="13">
        <v>40432.0</v>
      </c>
      <c r="H145" s="14"/>
      <c r="I145" t="s">
        <v>48</v>
      </c>
      <c r="J145" s="15"/>
      <c r="L145" t="s">
        <v>49</v>
      </c>
      <c r="M145" s="15"/>
      <c r="N145" s="16"/>
      <c r="O145" s="16"/>
      <c r="P145" s="17"/>
      <c r="Q145" s="18"/>
      <c r="S145" s="17"/>
      <c r="V145" s="19"/>
      <c r="W145" s="19">
        <v>147.0</v>
      </c>
      <c r="AF145" t="s">
        <v>221</v>
      </c>
      <c r="AG145" t="s">
        <v>86</v>
      </c>
      <c r="AH145" t="s">
        <v>86</v>
      </c>
      <c r="AI145">
        <v>13.33</v>
      </c>
      <c r="AJ145" t="s">
        <v>61</v>
      </c>
      <c r="AM145" t="s">
        <v>88</v>
      </c>
      <c r="AN145" t="s">
        <v>65</v>
      </c>
      <c r="AR145" t="s">
        <v>237</v>
      </c>
    </row>
    <row r="146" ht="15.75" customHeight="1">
      <c r="A146" t="s">
        <v>44</v>
      </c>
      <c r="B146" s="20" t="s">
        <v>104</v>
      </c>
      <c r="C146" s="11" t="s">
        <v>134</v>
      </c>
      <c r="D146" s="11" t="s">
        <v>135</v>
      </c>
      <c r="E146" s="11" t="s">
        <v>136</v>
      </c>
      <c r="F146" s="12" t="str">
        <f t="shared" si="1"/>
        <v>2010</v>
      </c>
      <c r="G146" s="13">
        <v>40348.0</v>
      </c>
      <c r="H146" s="14">
        <v>0.3194444444444444</v>
      </c>
      <c r="I146" t="s">
        <v>48</v>
      </c>
      <c r="J146" s="15"/>
      <c r="L146" t="s">
        <v>49</v>
      </c>
      <c r="M146" s="15">
        <v>17.3</v>
      </c>
      <c r="N146" s="16">
        <v>8.8</v>
      </c>
      <c r="O146" s="16">
        <v>92.0</v>
      </c>
      <c r="P146" s="17"/>
      <c r="Q146" s="18"/>
      <c r="S146" s="17"/>
      <c r="V146" s="19"/>
      <c r="W146" s="19">
        <v>344.8</v>
      </c>
      <c r="AF146" t="s">
        <v>232</v>
      </c>
      <c r="AG146" t="s">
        <v>51</v>
      </c>
      <c r="AH146" t="s">
        <v>51</v>
      </c>
      <c r="AI146">
        <v>16.0</v>
      </c>
      <c r="AJ146" t="s">
        <v>61</v>
      </c>
      <c r="AK146" t="s">
        <v>119</v>
      </c>
      <c r="AM146" t="s">
        <v>88</v>
      </c>
      <c r="AN146" t="s">
        <v>55</v>
      </c>
      <c r="AQ146" t="s">
        <v>51</v>
      </c>
      <c r="AR146" t="s">
        <v>238</v>
      </c>
    </row>
    <row r="147" ht="15.75" customHeight="1">
      <c r="A147" t="s">
        <v>44</v>
      </c>
      <c r="B147" s="20" t="s">
        <v>104</v>
      </c>
      <c r="C147" s="11" t="s">
        <v>134</v>
      </c>
      <c r="D147" s="11" t="s">
        <v>135</v>
      </c>
      <c r="E147" s="11" t="s">
        <v>136</v>
      </c>
      <c r="F147" s="12" t="str">
        <f t="shared" si="1"/>
        <v>2010</v>
      </c>
      <c r="G147" s="13">
        <v>40362.0</v>
      </c>
      <c r="H147" s="14">
        <v>0.3590277777777778</v>
      </c>
      <c r="I147" t="s">
        <v>48</v>
      </c>
      <c r="J147" s="15"/>
      <c r="L147" t="s">
        <v>49</v>
      </c>
      <c r="M147" s="15">
        <v>19.5</v>
      </c>
      <c r="N147" s="16">
        <v>8.46</v>
      </c>
      <c r="O147" s="16">
        <v>92.4</v>
      </c>
      <c r="P147" s="17"/>
      <c r="Q147" s="18"/>
      <c r="S147" s="17"/>
      <c r="V147" s="19"/>
      <c r="W147" s="19">
        <v>107.6</v>
      </c>
      <c r="AF147" t="s">
        <v>234</v>
      </c>
      <c r="AG147" t="s">
        <v>86</v>
      </c>
      <c r="AH147" t="s">
        <v>51</v>
      </c>
      <c r="AI147">
        <v>11.67</v>
      </c>
      <c r="AJ147" t="s">
        <v>61</v>
      </c>
      <c r="AK147" t="s">
        <v>119</v>
      </c>
      <c r="AM147" t="s">
        <v>88</v>
      </c>
      <c r="AN147" t="s">
        <v>55</v>
      </c>
      <c r="AQ147" t="s">
        <v>51</v>
      </c>
      <c r="AR147" t="s">
        <v>239</v>
      </c>
    </row>
    <row r="148" ht="15.75" customHeight="1">
      <c r="A148" t="s">
        <v>44</v>
      </c>
      <c r="B148" s="20" t="s">
        <v>104</v>
      </c>
      <c r="C148" s="11" t="s">
        <v>134</v>
      </c>
      <c r="D148" s="11" t="s">
        <v>135</v>
      </c>
      <c r="E148" s="11" t="s">
        <v>136</v>
      </c>
      <c r="F148" s="12" t="str">
        <f t="shared" si="1"/>
        <v>2010</v>
      </c>
      <c r="G148" s="13">
        <v>40376.0</v>
      </c>
      <c r="H148" s="14">
        <v>0.3090277777777778</v>
      </c>
      <c r="I148" t="s">
        <v>48</v>
      </c>
      <c r="J148" s="15"/>
      <c r="L148" t="s">
        <v>49</v>
      </c>
      <c r="M148" s="15">
        <v>22.6</v>
      </c>
      <c r="N148" s="16">
        <v>7.35</v>
      </c>
      <c r="O148" s="16">
        <v>85.6</v>
      </c>
      <c r="P148" s="17"/>
      <c r="Q148" s="18"/>
      <c r="S148" s="17"/>
      <c r="V148" s="19"/>
      <c r="W148" s="19">
        <v>308.0</v>
      </c>
      <c r="AF148" t="s">
        <v>234</v>
      </c>
      <c r="AG148" t="s">
        <v>51</v>
      </c>
      <c r="AH148" t="s">
        <v>86</v>
      </c>
      <c r="AK148" t="s">
        <v>119</v>
      </c>
      <c r="AM148" t="s">
        <v>88</v>
      </c>
      <c r="AN148" t="s">
        <v>55</v>
      </c>
      <c r="AQ148" t="s">
        <v>51</v>
      </c>
      <c r="AR148" t="s">
        <v>239</v>
      </c>
    </row>
    <row r="149" ht="15.75" customHeight="1">
      <c r="A149" t="s">
        <v>44</v>
      </c>
      <c r="B149" s="20" t="s">
        <v>104</v>
      </c>
      <c r="C149" s="11" t="s">
        <v>134</v>
      </c>
      <c r="D149" s="11" t="s">
        <v>135</v>
      </c>
      <c r="E149" s="11" t="s">
        <v>136</v>
      </c>
      <c r="F149" s="12" t="str">
        <f t="shared" si="1"/>
        <v>2010</v>
      </c>
      <c r="G149" s="13">
        <v>40404.0</v>
      </c>
      <c r="H149" s="14">
        <v>0.3263888888888889</v>
      </c>
      <c r="I149" t="s">
        <v>48</v>
      </c>
      <c r="J149" s="15"/>
      <c r="L149" t="s">
        <v>49</v>
      </c>
      <c r="M149" s="15">
        <v>18.0</v>
      </c>
      <c r="N149" s="16">
        <v>8.72</v>
      </c>
      <c r="O149" s="16">
        <v>92.0</v>
      </c>
      <c r="P149" s="17"/>
      <c r="Q149" s="18"/>
      <c r="S149" s="17"/>
      <c r="V149" s="19"/>
      <c r="W149" s="19">
        <v>172.3</v>
      </c>
      <c r="AF149" t="s">
        <v>235</v>
      </c>
      <c r="AG149" t="s">
        <v>51</v>
      </c>
      <c r="AH149" t="s">
        <v>236</v>
      </c>
      <c r="AJ149" t="s">
        <v>61</v>
      </c>
      <c r="AK149" t="s">
        <v>119</v>
      </c>
      <c r="AM149" t="s">
        <v>88</v>
      </c>
      <c r="AN149" t="s">
        <v>65</v>
      </c>
      <c r="AQ149" t="s">
        <v>51</v>
      </c>
      <c r="AR149" t="s">
        <v>240</v>
      </c>
    </row>
    <row r="150" ht="15.75" customHeight="1">
      <c r="A150" t="s">
        <v>44</v>
      </c>
      <c r="B150" s="20" t="s">
        <v>104</v>
      </c>
      <c r="C150" s="11" t="s">
        <v>134</v>
      </c>
      <c r="D150" s="11" t="s">
        <v>135</v>
      </c>
      <c r="E150" s="11" t="s">
        <v>136</v>
      </c>
      <c r="F150" s="12" t="str">
        <f t="shared" si="1"/>
        <v>2010</v>
      </c>
      <c r="G150" s="13">
        <v>40418.0</v>
      </c>
      <c r="H150" s="14">
        <v>0.31180555555555556</v>
      </c>
      <c r="I150" t="s">
        <v>48</v>
      </c>
      <c r="J150" s="15"/>
      <c r="L150" t="s">
        <v>49</v>
      </c>
      <c r="M150" s="15">
        <v>17.4</v>
      </c>
      <c r="N150" s="16">
        <v>8.05</v>
      </c>
      <c r="O150" s="16">
        <v>83.8</v>
      </c>
      <c r="P150" s="17"/>
      <c r="Q150" s="18"/>
      <c r="S150" s="17"/>
      <c r="V150" s="19"/>
      <c r="W150" s="19">
        <v>345.0</v>
      </c>
      <c r="AF150" t="s">
        <v>234</v>
      </c>
      <c r="AG150" t="s">
        <v>51</v>
      </c>
      <c r="AH150" t="s">
        <v>86</v>
      </c>
      <c r="AK150" t="s">
        <v>119</v>
      </c>
      <c r="AM150" t="s">
        <v>54</v>
      </c>
      <c r="AN150" t="s">
        <v>65</v>
      </c>
      <c r="AQ150" t="s">
        <v>51</v>
      </c>
      <c r="AR150" t="s">
        <v>241</v>
      </c>
    </row>
    <row r="151" ht="15.75" customHeight="1">
      <c r="A151" t="s">
        <v>44</v>
      </c>
      <c r="B151" s="20" t="s">
        <v>104</v>
      </c>
      <c r="C151" s="11" t="s">
        <v>134</v>
      </c>
      <c r="D151" s="11" t="s">
        <v>135</v>
      </c>
      <c r="E151" s="11" t="s">
        <v>136</v>
      </c>
      <c r="F151" s="12" t="str">
        <f t="shared" si="1"/>
        <v>2010</v>
      </c>
      <c r="G151" s="13">
        <v>40432.0</v>
      </c>
      <c r="H151" s="14"/>
      <c r="I151" t="s">
        <v>48</v>
      </c>
      <c r="J151" s="15"/>
      <c r="L151" t="s">
        <v>49</v>
      </c>
      <c r="M151" s="15"/>
      <c r="N151" s="16"/>
      <c r="O151" s="16"/>
      <c r="P151" s="17"/>
      <c r="Q151" s="18"/>
      <c r="S151" s="17"/>
      <c r="V151" s="19"/>
      <c r="W151" s="19">
        <v>161.0</v>
      </c>
      <c r="AF151" t="s">
        <v>221</v>
      </c>
      <c r="AG151" t="s">
        <v>86</v>
      </c>
      <c r="AH151" t="s">
        <v>86</v>
      </c>
      <c r="AI151">
        <v>13.33</v>
      </c>
      <c r="AJ151" t="s">
        <v>61</v>
      </c>
      <c r="AM151" t="s">
        <v>88</v>
      </c>
      <c r="AN151" t="s">
        <v>65</v>
      </c>
      <c r="AR151" t="s">
        <v>237</v>
      </c>
    </row>
    <row r="152" ht="15.75" customHeight="1">
      <c r="A152" t="s">
        <v>44</v>
      </c>
      <c r="B152" s="20" t="s">
        <v>104</v>
      </c>
      <c r="C152" s="11" t="s">
        <v>145</v>
      </c>
      <c r="D152" s="11" t="s">
        <v>146</v>
      </c>
      <c r="E152" s="11" t="s">
        <v>147</v>
      </c>
      <c r="F152" s="12" t="str">
        <f t="shared" si="1"/>
        <v>2010</v>
      </c>
      <c r="G152" s="13">
        <v>40348.0</v>
      </c>
      <c r="H152" s="14">
        <v>0.23472222222222222</v>
      </c>
      <c r="I152" t="s">
        <v>48</v>
      </c>
      <c r="J152" s="15"/>
      <c r="L152" t="s">
        <v>49</v>
      </c>
      <c r="M152" s="15">
        <v>17.6</v>
      </c>
      <c r="N152" s="16">
        <v>7.72</v>
      </c>
      <c r="O152" s="16">
        <v>81.1</v>
      </c>
      <c r="P152" s="17"/>
      <c r="Q152" s="18"/>
      <c r="S152" s="17"/>
      <c r="V152" s="19"/>
      <c r="W152" s="19">
        <v>435.2</v>
      </c>
      <c r="AF152" t="s">
        <v>76</v>
      </c>
      <c r="AG152" t="s">
        <v>223</v>
      </c>
      <c r="AH152" t="s">
        <v>223</v>
      </c>
      <c r="AI152">
        <v>17.6</v>
      </c>
      <c r="AJ152" t="s">
        <v>61</v>
      </c>
      <c r="AK152" t="s">
        <v>53</v>
      </c>
      <c r="AM152" t="s">
        <v>88</v>
      </c>
      <c r="AN152" t="s">
        <v>65</v>
      </c>
      <c r="AQ152" t="s">
        <v>171</v>
      </c>
      <c r="AR152" t="s">
        <v>218</v>
      </c>
    </row>
    <row r="153" ht="15.75" customHeight="1">
      <c r="A153" t="s">
        <v>44</v>
      </c>
      <c r="B153" s="20" t="s">
        <v>104</v>
      </c>
      <c r="C153" s="11" t="s">
        <v>145</v>
      </c>
      <c r="D153" s="11" t="s">
        <v>146</v>
      </c>
      <c r="E153" s="11" t="s">
        <v>147</v>
      </c>
      <c r="F153" s="12" t="str">
        <f t="shared" si="1"/>
        <v>2010</v>
      </c>
      <c r="G153" s="13">
        <v>40362.0</v>
      </c>
      <c r="H153" s="14">
        <v>0.24166666666666667</v>
      </c>
      <c r="I153" t="s">
        <v>48</v>
      </c>
      <c r="J153" s="15"/>
      <c r="L153" t="s">
        <v>49</v>
      </c>
      <c r="M153" s="15">
        <v>10.1</v>
      </c>
      <c r="N153" s="16">
        <v>6.4</v>
      </c>
      <c r="O153" s="16">
        <v>74.7</v>
      </c>
      <c r="P153" s="17"/>
      <c r="Q153" s="18"/>
      <c r="S153" s="17"/>
      <c r="V153" s="19"/>
      <c r="W153" s="19">
        <v>365.4</v>
      </c>
      <c r="AF153" t="s">
        <v>76</v>
      </c>
      <c r="AG153" t="s">
        <v>224</v>
      </c>
      <c r="AH153" t="s">
        <v>225</v>
      </c>
      <c r="AI153">
        <v>12.0</v>
      </c>
      <c r="AJ153" t="s">
        <v>61</v>
      </c>
      <c r="AK153" t="s">
        <v>53</v>
      </c>
      <c r="AM153" t="s">
        <v>88</v>
      </c>
      <c r="AN153" t="s">
        <v>65</v>
      </c>
      <c r="AQ153" t="s">
        <v>56</v>
      </c>
      <c r="AR153" t="s">
        <v>226</v>
      </c>
    </row>
    <row r="154" ht="15.75" customHeight="1">
      <c r="A154" t="s">
        <v>44</v>
      </c>
      <c r="B154" s="20" t="s">
        <v>104</v>
      </c>
      <c r="C154" s="11" t="s">
        <v>145</v>
      </c>
      <c r="D154" s="11" t="s">
        <v>146</v>
      </c>
      <c r="E154" s="11" t="s">
        <v>147</v>
      </c>
      <c r="F154" s="12" t="str">
        <f t="shared" si="1"/>
        <v>2010</v>
      </c>
      <c r="G154" s="13">
        <v>40376.0</v>
      </c>
      <c r="H154" s="14">
        <v>0.24791666666666667</v>
      </c>
      <c r="I154" t="s">
        <v>48</v>
      </c>
      <c r="J154" s="15"/>
      <c r="L154" t="s">
        <v>49</v>
      </c>
      <c r="M154" s="15">
        <v>23.0</v>
      </c>
      <c r="N154" s="16">
        <v>7.1</v>
      </c>
      <c r="O154" s="16">
        <v>82.6</v>
      </c>
      <c r="P154" s="17"/>
      <c r="Q154" s="18"/>
      <c r="S154" s="17"/>
      <c r="V154" s="19"/>
      <c r="W154" s="19">
        <v>866.0</v>
      </c>
      <c r="AF154" t="s">
        <v>76</v>
      </c>
      <c r="AG154" t="s">
        <v>223</v>
      </c>
      <c r="AH154" t="s">
        <v>72</v>
      </c>
      <c r="AK154" t="s">
        <v>53</v>
      </c>
      <c r="AM154" t="s">
        <v>88</v>
      </c>
      <c r="AN154" t="s">
        <v>65</v>
      </c>
      <c r="AQ154" t="s">
        <v>70</v>
      </c>
      <c r="AR154" t="s">
        <v>218</v>
      </c>
    </row>
    <row r="155" ht="15.75" customHeight="1">
      <c r="A155" t="s">
        <v>44</v>
      </c>
      <c r="B155" s="20" t="s">
        <v>104</v>
      </c>
      <c r="C155" s="11" t="s">
        <v>145</v>
      </c>
      <c r="D155" s="11" t="s">
        <v>146</v>
      </c>
      <c r="E155" s="11" t="s">
        <v>147</v>
      </c>
      <c r="F155" s="12" t="str">
        <f t="shared" si="1"/>
        <v>2010</v>
      </c>
      <c r="G155" s="13">
        <v>40390.0</v>
      </c>
      <c r="H155" s="14">
        <v>0.25277777777777777</v>
      </c>
      <c r="I155" t="s">
        <v>48</v>
      </c>
      <c r="J155" s="15"/>
      <c r="L155" t="s">
        <v>49</v>
      </c>
      <c r="M155" s="15">
        <v>19.2</v>
      </c>
      <c r="N155" s="16">
        <v>7.0</v>
      </c>
      <c r="O155" s="16">
        <v>74.9</v>
      </c>
      <c r="P155" s="17"/>
      <c r="Q155" s="18"/>
      <c r="S155" s="17"/>
      <c r="V155" s="19"/>
      <c r="W155" s="19">
        <v>687.0</v>
      </c>
      <c r="AF155" t="s">
        <v>76</v>
      </c>
      <c r="AG155" t="s">
        <v>51</v>
      </c>
      <c r="AH155" t="s">
        <v>51</v>
      </c>
      <c r="AI155">
        <v>13.3</v>
      </c>
      <c r="AK155" t="s">
        <v>119</v>
      </c>
      <c r="AN155" t="s">
        <v>65</v>
      </c>
      <c r="AQ155" t="s">
        <v>70</v>
      </c>
      <c r="AR155" t="s">
        <v>242</v>
      </c>
    </row>
    <row r="156" ht="15.75" customHeight="1">
      <c r="A156" t="s">
        <v>44</v>
      </c>
      <c r="B156" s="20" t="s">
        <v>104</v>
      </c>
      <c r="C156" s="11" t="s">
        <v>145</v>
      </c>
      <c r="D156" s="11" t="s">
        <v>146</v>
      </c>
      <c r="E156" s="11" t="s">
        <v>147</v>
      </c>
      <c r="F156" s="12" t="str">
        <f t="shared" si="1"/>
        <v>2010</v>
      </c>
      <c r="G156" s="13">
        <v>40404.0</v>
      </c>
      <c r="H156" s="14">
        <v>0.2604166666666667</v>
      </c>
      <c r="I156" t="s">
        <v>48</v>
      </c>
      <c r="J156" s="15"/>
      <c r="L156" t="s">
        <v>49</v>
      </c>
      <c r="M156" s="15">
        <v>20.2</v>
      </c>
      <c r="N156" s="16">
        <v>7.4</v>
      </c>
      <c r="O156" s="16">
        <v>83.1</v>
      </c>
      <c r="P156" s="17"/>
      <c r="Q156" s="18"/>
      <c r="S156" s="17"/>
      <c r="V156" s="19"/>
      <c r="W156" s="19">
        <v>866.4</v>
      </c>
      <c r="AF156" t="s">
        <v>76</v>
      </c>
      <c r="AG156" t="s">
        <v>51</v>
      </c>
      <c r="AH156" t="s">
        <v>51</v>
      </c>
      <c r="AI156">
        <v>12.0</v>
      </c>
      <c r="AK156" t="s">
        <v>53</v>
      </c>
      <c r="AM156" t="s">
        <v>88</v>
      </c>
      <c r="AN156" t="s">
        <v>65</v>
      </c>
      <c r="AQ156" t="s">
        <v>70</v>
      </c>
      <c r="AR156" t="s">
        <v>227</v>
      </c>
    </row>
    <row r="157" ht="15.75" customHeight="1">
      <c r="A157" t="s">
        <v>44</v>
      </c>
      <c r="B157" s="20" t="s">
        <v>104</v>
      </c>
      <c r="C157" s="11" t="s">
        <v>145</v>
      </c>
      <c r="D157" s="11" t="s">
        <v>146</v>
      </c>
      <c r="E157" s="11" t="s">
        <v>147</v>
      </c>
      <c r="F157" s="12" t="str">
        <f t="shared" si="1"/>
        <v>2010</v>
      </c>
      <c r="G157" s="13">
        <v>40418.0</v>
      </c>
      <c r="H157" s="14">
        <v>0.2638888888888889</v>
      </c>
      <c r="I157" t="s">
        <v>48</v>
      </c>
      <c r="J157" s="15"/>
      <c r="L157" t="s">
        <v>49</v>
      </c>
      <c r="M157" s="15">
        <v>17.6</v>
      </c>
      <c r="N157" s="16">
        <v>7.6</v>
      </c>
      <c r="O157" s="16">
        <v>76.7</v>
      </c>
      <c r="P157" s="17"/>
      <c r="Q157" s="18"/>
      <c r="S157" s="17"/>
      <c r="V157" s="19"/>
      <c r="W157" s="19">
        <v>649.0</v>
      </c>
      <c r="AF157" t="s">
        <v>76</v>
      </c>
      <c r="AG157" t="s">
        <v>223</v>
      </c>
      <c r="AH157" t="s">
        <v>51</v>
      </c>
      <c r="AI157">
        <v>10.0</v>
      </c>
      <c r="AJ157" t="s">
        <v>61</v>
      </c>
      <c r="AK157" t="s">
        <v>53</v>
      </c>
      <c r="AM157" t="s">
        <v>88</v>
      </c>
      <c r="AN157" t="s">
        <v>65</v>
      </c>
      <c r="AQ157" t="s">
        <v>70</v>
      </c>
      <c r="AR157" t="s">
        <v>243</v>
      </c>
    </row>
    <row r="158" ht="15.75" customHeight="1">
      <c r="A158" t="s">
        <v>44</v>
      </c>
      <c r="B158" s="20" t="s">
        <v>104</v>
      </c>
      <c r="C158" s="11" t="s">
        <v>145</v>
      </c>
      <c r="D158" s="11" t="s">
        <v>146</v>
      </c>
      <c r="E158" s="11" t="s">
        <v>147</v>
      </c>
      <c r="F158" s="12" t="str">
        <f t="shared" si="1"/>
        <v>2010</v>
      </c>
      <c r="G158" s="13">
        <v>40418.0</v>
      </c>
      <c r="H158" s="14">
        <v>0.2638888888888889</v>
      </c>
      <c r="I158" t="s">
        <v>95</v>
      </c>
      <c r="J158" s="15"/>
      <c r="M158" s="15"/>
      <c r="N158" s="16"/>
      <c r="O158" s="16"/>
      <c r="P158" s="17"/>
      <c r="Q158" s="18"/>
      <c r="S158" s="17"/>
      <c r="V158" s="19"/>
      <c r="W158" s="19">
        <v>687.0</v>
      </c>
      <c r="AF158" t="s">
        <v>76</v>
      </c>
      <c r="AK158" t="s">
        <v>53</v>
      </c>
      <c r="AR158" t="s">
        <v>243</v>
      </c>
    </row>
    <row r="159" ht="15.75" customHeight="1">
      <c r="A159" t="s">
        <v>44</v>
      </c>
      <c r="B159" s="20" t="s">
        <v>104</v>
      </c>
      <c r="C159" s="11" t="s">
        <v>145</v>
      </c>
      <c r="D159" s="11" t="s">
        <v>146</v>
      </c>
      <c r="E159" s="11" t="s">
        <v>147</v>
      </c>
      <c r="F159" s="12" t="str">
        <f t="shared" si="1"/>
        <v>2010</v>
      </c>
      <c r="G159" s="13">
        <v>40432.0</v>
      </c>
      <c r="H159" s="14">
        <v>0.2722222222222222</v>
      </c>
      <c r="I159" t="s">
        <v>48</v>
      </c>
      <c r="J159" s="15"/>
      <c r="L159" t="s">
        <v>49</v>
      </c>
      <c r="M159" s="15">
        <v>18.2</v>
      </c>
      <c r="N159" s="16">
        <v>8.3</v>
      </c>
      <c r="O159" s="16">
        <v>85.1</v>
      </c>
      <c r="P159" s="17"/>
      <c r="Q159" s="18"/>
      <c r="S159" s="17"/>
      <c r="V159" s="19"/>
      <c r="W159" s="19">
        <v>548.0</v>
      </c>
      <c r="AF159" t="s">
        <v>76</v>
      </c>
      <c r="AG159" t="s">
        <v>51</v>
      </c>
      <c r="AH159" t="s">
        <v>231</v>
      </c>
      <c r="AI159">
        <v>13.33</v>
      </c>
      <c r="AJ159" t="s">
        <v>61</v>
      </c>
      <c r="AK159" t="s">
        <v>119</v>
      </c>
      <c r="AM159" t="s">
        <v>88</v>
      </c>
      <c r="AN159" t="s">
        <v>65</v>
      </c>
      <c r="AQ159" t="s">
        <v>70</v>
      </c>
      <c r="AR159" t="s">
        <v>244</v>
      </c>
    </row>
    <row r="160" ht="15.75" customHeight="1">
      <c r="A160" t="s">
        <v>44</v>
      </c>
      <c r="B160" s="20" t="s">
        <v>154</v>
      </c>
      <c r="C160" s="11" t="s">
        <v>163</v>
      </c>
      <c r="D160" s="11" t="s">
        <v>164</v>
      </c>
      <c r="E160" s="11" t="s">
        <v>165</v>
      </c>
      <c r="F160" s="12" t="str">
        <f t="shared" si="1"/>
        <v>2010</v>
      </c>
      <c r="G160" s="13">
        <v>40362.0</v>
      </c>
      <c r="H160" s="14">
        <v>0.2986111111111111</v>
      </c>
      <c r="I160" t="s">
        <v>48</v>
      </c>
      <c r="J160" s="15"/>
      <c r="L160" t="s">
        <v>49</v>
      </c>
      <c r="M160" s="15">
        <v>22.2</v>
      </c>
      <c r="N160" s="16">
        <v>7.3</v>
      </c>
      <c r="O160" s="16">
        <v>83.8</v>
      </c>
      <c r="P160" s="17"/>
      <c r="Q160" s="18"/>
      <c r="S160" s="17"/>
      <c r="V160" s="19"/>
      <c r="W160" s="19">
        <v>21.1</v>
      </c>
      <c r="AF160" t="s">
        <v>166</v>
      </c>
      <c r="AG160" t="s">
        <v>51</v>
      </c>
      <c r="AH160" t="s">
        <v>51</v>
      </c>
      <c r="AI160">
        <v>11.67</v>
      </c>
      <c r="AJ160" t="s">
        <v>61</v>
      </c>
      <c r="AK160" t="s">
        <v>53</v>
      </c>
      <c r="AM160" t="s">
        <v>54</v>
      </c>
      <c r="AR160" t="s">
        <v>229</v>
      </c>
    </row>
    <row r="161" ht="15.75" customHeight="1">
      <c r="A161" t="s">
        <v>44</v>
      </c>
      <c r="B161" s="20" t="s">
        <v>154</v>
      </c>
      <c r="C161" s="11" t="s">
        <v>163</v>
      </c>
      <c r="D161" s="11" t="s">
        <v>164</v>
      </c>
      <c r="E161" s="11" t="s">
        <v>165</v>
      </c>
      <c r="F161" s="12" t="str">
        <f t="shared" si="1"/>
        <v>2010</v>
      </c>
      <c r="G161" s="13">
        <v>40376.0</v>
      </c>
      <c r="H161" s="14">
        <v>0.28125</v>
      </c>
      <c r="I161" t="s">
        <v>48</v>
      </c>
      <c r="J161" s="15"/>
      <c r="L161" t="s">
        <v>49</v>
      </c>
      <c r="M161" s="15">
        <v>25.8</v>
      </c>
      <c r="N161" s="16">
        <v>8.1</v>
      </c>
      <c r="O161" s="16">
        <v>99.2</v>
      </c>
      <c r="P161" s="17"/>
      <c r="Q161" s="18"/>
      <c r="S161" s="17"/>
      <c r="V161" s="19"/>
      <c r="W161" s="19">
        <v>23.0</v>
      </c>
      <c r="AF161" t="s">
        <v>166</v>
      </c>
      <c r="AG161" t="s">
        <v>51</v>
      </c>
      <c r="AH161" t="s">
        <v>51</v>
      </c>
      <c r="AK161" t="s">
        <v>119</v>
      </c>
      <c r="AM161" t="s">
        <v>88</v>
      </c>
      <c r="AN161" t="s">
        <v>55</v>
      </c>
      <c r="AQ161" t="s">
        <v>51</v>
      </c>
      <c r="AR161" t="s">
        <v>245</v>
      </c>
    </row>
    <row r="162" ht="15.75" customHeight="1">
      <c r="A162" t="s">
        <v>44</v>
      </c>
      <c r="B162" s="20" t="s">
        <v>154</v>
      </c>
      <c r="C162" s="11" t="s">
        <v>175</v>
      </c>
      <c r="D162" s="11" t="s">
        <v>176</v>
      </c>
      <c r="E162" s="11" t="s">
        <v>177</v>
      </c>
      <c r="F162" s="12" t="str">
        <f t="shared" si="1"/>
        <v>2010</v>
      </c>
      <c r="G162" s="13">
        <v>40362.0</v>
      </c>
      <c r="H162" s="14">
        <v>0.2923611111111111</v>
      </c>
      <c r="I162" t="s">
        <v>48</v>
      </c>
      <c r="J162" s="15"/>
      <c r="L162" t="s">
        <v>49</v>
      </c>
      <c r="M162" s="15">
        <v>22.3</v>
      </c>
      <c r="N162" s="16">
        <v>7.61</v>
      </c>
      <c r="O162" s="16">
        <v>87.3</v>
      </c>
      <c r="P162" s="17"/>
      <c r="Q162" s="18"/>
      <c r="S162" s="17"/>
      <c r="V162" s="19"/>
      <c r="W162" s="19">
        <v>31.4</v>
      </c>
      <c r="AF162" t="s">
        <v>166</v>
      </c>
      <c r="AG162" t="s">
        <v>51</v>
      </c>
      <c r="AH162" t="s">
        <v>51</v>
      </c>
      <c r="AI162">
        <v>11.67</v>
      </c>
      <c r="AJ162" t="s">
        <v>61</v>
      </c>
      <c r="AK162" t="s">
        <v>53</v>
      </c>
      <c r="AM162" t="s">
        <v>54</v>
      </c>
      <c r="AR162" t="s">
        <v>229</v>
      </c>
    </row>
    <row r="163" ht="15.75" customHeight="1">
      <c r="A163" t="s">
        <v>44</v>
      </c>
      <c r="B163" s="20" t="s">
        <v>154</v>
      </c>
      <c r="C163" s="11" t="s">
        <v>175</v>
      </c>
      <c r="D163" s="11" t="s">
        <v>176</v>
      </c>
      <c r="E163" s="11" t="s">
        <v>177</v>
      </c>
      <c r="F163" s="12" t="str">
        <f t="shared" si="1"/>
        <v>2010</v>
      </c>
      <c r="G163" s="13">
        <v>40376.0</v>
      </c>
      <c r="H163" s="14">
        <v>0.2916666666666667</v>
      </c>
      <c r="I163" t="s">
        <v>48</v>
      </c>
      <c r="J163" s="15"/>
      <c r="L163" t="s">
        <v>49</v>
      </c>
      <c r="M163" s="15">
        <v>25.9</v>
      </c>
      <c r="N163" s="16">
        <v>8.34</v>
      </c>
      <c r="O163" s="16">
        <v>104.1</v>
      </c>
      <c r="P163" s="17"/>
      <c r="Q163" s="18"/>
      <c r="S163" s="17"/>
      <c r="V163" s="19"/>
      <c r="W163" s="19">
        <v>36.0</v>
      </c>
      <c r="AF163" t="s">
        <v>166</v>
      </c>
      <c r="AG163" t="s">
        <v>51</v>
      </c>
      <c r="AH163" t="s">
        <v>51</v>
      </c>
      <c r="AK163" t="s">
        <v>119</v>
      </c>
      <c r="AM163" t="s">
        <v>88</v>
      </c>
      <c r="AN163" t="s">
        <v>55</v>
      </c>
      <c r="AQ163" t="s">
        <v>51</v>
      </c>
      <c r="AR163" t="s">
        <v>245</v>
      </c>
    </row>
    <row r="164" ht="15.75" customHeight="1">
      <c r="A164" t="s">
        <v>44</v>
      </c>
      <c r="B164" s="20" t="s">
        <v>154</v>
      </c>
      <c r="C164" s="11" t="s">
        <v>184</v>
      </c>
      <c r="D164" s="11" t="s">
        <v>185</v>
      </c>
      <c r="E164" s="11" t="s">
        <v>186</v>
      </c>
      <c r="F164" s="12" t="str">
        <f t="shared" si="1"/>
        <v>2010</v>
      </c>
      <c r="G164" s="13">
        <v>40348.0</v>
      </c>
      <c r="H164" s="14">
        <v>0.2972222222222222</v>
      </c>
      <c r="I164" t="s">
        <v>48</v>
      </c>
      <c r="J164" s="15"/>
      <c r="L164" t="s">
        <v>49</v>
      </c>
      <c r="M164" s="15">
        <v>19.7</v>
      </c>
      <c r="N164" s="16">
        <v>8.36</v>
      </c>
      <c r="O164" s="16">
        <v>91.5</v>
      </c>
      <c r="P164" s="17"/>
      <c r="Q164" s="18"/>
      <c r="S164" s="17"/>
      <c r="V164" s="19"/>
      <c r="W164" s="19">
        <v>17.2</v>
      </c>
      <c r="AF164" t="s">
        <v>187</v>
      </c>
      <c r="AG164" t="s">
        <v>51</v>
      </c>
      <c r="AH164" t="s">
        <v>51</v>
      </c>
      <c r="AI164">
        <v>15.56</v>
      </c>
      <c r="AJ164" t="s">
        <v>61</v>
      </c>
      <c r="AK164" t="s">
        <v>53</v>
      </c>
      <c r="AM164" t="s">
        <v>54</v>
      </c>
      <c r="AN164" t="s">
        <v>55</v>
      </c>
      <c r="AQ164" t="s">
        <v>51</v>
      </c>
      <c r="AR164" t="s">
        <v>246</v>
      </c>
    </row>
    <row r="165" ht="15.75" customHeight="1">
      <c r="A165" t="s">
        <v>44</v>
      </c>
      <c r="B165" s="20" t="s">
        <v>154</v>
      </c>
      <c r="C165" s="11" t="s">
        <v>184</v>
      </c>
      <c r="D165" s="11" t="s">
        <v>185</v>
      </c>
      <c r="E165" s="11" t="s">
        <v>186</v>
      </c>
      <c r="F165" s="12" t="str">
        <f t="shared" si="1"/>
        <v>2010</v>
      </c>
      <c r="G165" s="13">
        <v>40376.0</v>
      </c>
      <c r="H165" s="14">
        <v>0.2881944444444444</v>
      </c>
      <c r="I165" t="s">
        <v>48</v>
      </c>
      <c r="J165" s="15"/>
      <c r="L165" t="s">
        <v>49</v>
      </c>
      <c r="M165" s="15">
        <v>26.3</v>
      </c>
      <c r="N165" s="16">
        <v>6.71</v>
      </c>
      <c r="O165" s="16">
        <v>82.8</v>
      </c>
      <c r="P165" s="17"/>
      <c r="Q165" s="18"/>
      <c r="S165" s="17"/>
      <c r="V165" s="19"/>
      <c r="W165" s="19">
        <v>20.0</v>
      </c>
      <c r="AF165" t="s">
        <v>187</v>
      </c>
      <c r="AG165" t="s">
        <v>51</v>
      </c>
      <c r="AH165" t="s">
        <v>115</v>
      </c>
      <c r="AI165">
        <v>20.56</v>
      </c>
      <c r="AJ165" t="s">
        <v>52</v>
      </c>
      <c r="AK165" t="s">
        <v>119</v>
      </c>
      <c r="AM165" t="s">
        <v>54</v>
      </c>
      <c r="AN165" t="s">
        <v>55</v>
      </c>
      <c r="AQ165" t="s">
        <v>51</v>
      </c>
      <c r="AR165" t="s">
        <v>233</v>
      </c>
    </row>
    <row r="166" ht="15.75" customHeight="1">
      <c r="A166" t="s">
        <v>44</v>
      </c>
      <c r="B166" s="20" t="s">
        <v>154</v>
      </c>
      <c r="C166" s="11" t="s">
        <v>184</v>
      </c>
      <c r="D166" s="11" t="s">
        <v>185</v>
      </c>
      <c r="E166" s="11" t="s">
        <v>186</v>
      </c>
      <c r="F166" s="12" t="str">
        <f t="shared" si="1"/>
        <v>2010</v>
      </c>
      <c r="G166" s="13">
        <v>40390.0</v>
      </c>
      <c r="H166" s="14">
        <v>0.2777777777777778</v>
      </c>
      <c r="I166" t="s">
        <v>48</v>
      </c>
      <c r="J166" s="15"/>
      <c r="L166" t="s">
        <v>49</v>
      </c>
      <c r="M166" s="15">
        <v>25.0</v>
      </c>
      <c r="N166" s="16">
        <v>6.93</v>
      </c>
      <c r="O166" s="16">
        <v>83.8</v>
      </c>
      <c r="P166" s="17"/>
      <c r="Q166" s="18"/>
      <c r="S166" s="17"/>
      <c r="V166" s="19"/>
      <c r="W166" s="19">
        <v>16.0</v>
      </c>
      <c r="AF166" t="s">
        <v>187</v>
      </c>
      <c r="AG166" t="s">
        <v>51</v>
      </c>
      <c r="AH166" t="s">
        <v>51</v>
      </c>
      <c r="AI166">
        <v>10.0</v>
      </c>
      <c r="AJ166" t="s">
        <v>61</v>
      </c>
      <c r="AK166" t="s">
        <v>53</v>
      </c>
      <c r="AM166" t="s">
        <v>54</v>
      </c>
      <c r="AN166" t="s">
        <v>65</v>
      </c>
      <c r="AQ166" t="s">
        <v>51</v>
      </c>
      <c r="AR166" t="s">
        <v>226</v>
      </c>
    </row>
    <row r="167" ht="15.75" customHeight="1">
      <c r="A167" t="s">
        <v>44</v>
      </c>
      <c r="B167" s="20" t="s">
        <v>154</v>
      </c>
      <c r="C167" s="11" t="s">
        <v>184</v>
      </c>
      <c r="D167" s="11" t="s">
        <v>185</v>
      </c>
      <c r="E167" s="11" t="s">
        <v>186</v>
      </c>
      <c r="F167" s="12" t="str">
        <f t="shared" si="1"/>
        <v>2010</v>
      </c>
      <c r="G167" s="13">
        <v>40404.0</v>
      </c>
      <c r="H167" s="14">
        <v>0.2777777777777778</v>
      </c>
      <c r="I167" t="s">
        <v>48</v>
      </c>
      <c r="J167" s="15"/>
      <c r="L167" t="s">
        <v>49</v>
      </c>
      <c r="M167" s="15">
        <v>24.6</v>
      </c>
      <c r="N167" s="16">
        <v>8.15</v>
      </c>
      <c r="O167" s="16">
        <v>98.1</v>
      </c>
      <c r="P167" s="17"/>
      <c r="Q167" s="18"/>
      <c r="S167" s="17"/>
      <c r="V167" s="19"/>
      <c r="W167" s="19">
        <v>3.0</v>
      </c>
      <c r="AF167" t="s">
        <v>187</v>
      </c>
      <c r="AG167" t="s">
        <v>51</v>
      </c>
      <c r="AH167" t="s">
        <v>51</v>
      </c>
      <c r="AI167">
        <v>11.11</v>
      </c>
      <c r="AJ167" t="s">
        <v>61</v>
      </c>
      <c r="AK167" t="s">
        <v>53</v>
      </c>
      <c r="AM167" t="s">
        <v>54</v>
      </c>
      <c r="AN167" t="s">
        <v>55</v>
      </c>
      <c r="AQ167" t="s">
        <v>51</v>
      </c>
      <c r="AR167" t="s">
        <v>233</v>
      </c>
    </row>
    <row r="168" ht="15.75" customHeight="1">
      <c r="A168" t="s">
        <v>44</v>
      </c>
      <c r="B168" s="20" t="s">
        <v>154</v>
      </c>
      <c r="C168" s="11" t="s">
        <v>197</v>
      </c>
      <c r="D168" s="11" t="s">
        <v>198</v>
      </c>
      <c r="E168" s="11" t="s">
        <v>199</v>
      </c>
      <c r="F168" s="12" t="str">
        <f t="shared" si="1"/>
        <v>2010</v>
      </c>
      <c r="G168" s="13">
        <v>40348.0</v>
      </c>
      <c r="H168" s="14">
        <v>0.27708333333333335</v>
      </c>
      <c r="I168" t="s">
        <v>48</v>
      </c>
      <c r="J168" s="15"/>
      <c r="L168" t="s">
        <v>49</v>
      </c>
      <c r="M168" s="15">
        <v>20.2</v>
      </c>
      <c r="N168" s="16">
        <v>8.74</v>
      </c>
      <c r="O168" s="16">
        <v>96.4</v>
      </c>
      <c r="P168" s="17"/>
      <c r="Q168" s="18"/>
      <c r="S168" s="17"/>
      <c r="V168" s="19"/>
      <c r="W168" s="19">
        <v>4.1</v>
      </c>
      <c r="AF168" t="s">
        <v>187</v>
      </c>
      <c r="AG168" t="s">
        <v>51</v>
      </c>
      <c r="AH168" t="s">
        <v>51</v>
      </c>
      <c r="AI168">
        <v>15.56</v>
      </c>
      <c r="AJ168" t="s">
        <v>61</v>
      </c>
      <c r="AK168" t="s">
        <v>247</v>
      </c>
      <c r="AM168" t="s">
        <v>54</v>
      </c>
      <c r="AN168" t="s">
        <v>55</v>
      </c>
      <c r="AQ168" t="s">
        <v>51</v>
      </c>
      <c r="AR168" t="s">
        <v>248</v>
      </c>
    </row>
    <row r="169" ht="15.75" customHeight="1">
      <c r="A169" t="s">
        <v>44</v>
      </c>
      <c r="B169" s="20" t="s">
        <v>154</v>
      </c>
      <c r="C169" s="11" t="s">
        <v>197</v>
      </c>
      <c r="D169" s="11" t="s">
        <v>198</v>
      </c>
      <c r="E169" s="11" t="s">
        <v>199</v>
      </c>
      <c r="F169" s="12" t="str">
        <f t="shared" si="1"/>
        <v>2010</v>
      </c>
      <c r="G169" s="13">
        <v>40376.0</v>
      </c>
      <c r="H169" s="14">
        <v>0.26875</v>
      </c>
      <c r="I169" t="s">
        <v>48</v>
      </c>
      <c r="J169" s="15"/>
      <c r="L169" t="s">
        <v>49</v>
      </c>
      <c r="M169" s="15">
        <v>26.4</v>
      </c>
      <c r="N169" s="16">
        <v>7.27</v>
      </c>
      <c r="O169" s="16">
        <v>90.4</v>
      </c>
      <c r="P169" s="17"/>
      <c r="Q169" s="18"/>
      <c r="S169" s="17"/>
      <c r="V169" s="19"/>
      <c r="W169" s="19">
        <v>9.0</v>
      </c>
      <c r="AF169" t="s">
        <v>187</v>
      </c>
      <c r="AG169" t="s">
        <v>51</v>
      </c>
      <c r="AH169" t="s">
        <v>115</v>
      </c>
      <c r="AI169">
        <v>20.56</v>
      </c>
      <c r="AJ169" t="s">
        <v>52</v>
      </c>
      <c r="AK169" t="s">
        <v>247</v>
      </c>
      <c r="AM169" t="s">
        <v>54</v>
      </c>
      <c r="AN169" t="s">
        <v>55</v>
      </c>
      <c r="AQ169" t="s">
        <v>51</v>
      </c>
      <c r="AR169" t="s">
        <v>233</v>
      </c>
    </row>
    <row r="170" ht="15.75" customHeight="1">
      <c r="A170" t="s">
        <v>44</v>
      </c>
      <c r="B170" s="20" t="s">
        <v>154</v>
      </c>
      <c r="C170" s="11" t="s">
        <v>197</v>
      </c>
      <c r="D170" s="11" t="s">
        <v>198</v>
      </c>
      <c r="E170" s="11" t="s">
        <v>199</v>
      </c>
      <c r="F170" s="12" t="str">
        <f t="shared" si="1"/>
        <v>2010</v>
      </c>
      <c r="G170" s="13">
        <v>40390.0</v>
      </c>
      <c r="H170" s="14">
        <v>0.25972222222222224</v>
      </c>
      <c r="I170" t="s">
        <v>48</v>
      </c>
      <c r="J170" s="15"/>
      <c r="L170" t="s">
        <v>49</v>
      </c>
      <c r="M170" s="15">
        <v>24.9</v>
      </c>
      <c r="N170" s="16">
        <v>7.4</v>
      </c>
      <c r="O170" s="16">
        <v>89.7</v>
      </c>
      <c r="P170" s="17"/>
      <c r="Q170" s="18"/>
      <c r="S170" s="17"/>
      <c r="V170" s="19"/>
      <c r="W170" s="19">
        <v>6.0</v>
      </c>
      <c r="AF170" t="s">
        <v>187</v>
      </c>
      <c r="AG170" t="s">
        <v>51</v>
      </c>
      <c r="AH170" t="s">
        <v>51</v>
      </c>
      <c r="AI170">
        <v>10.0</v>
      </c>
      <c r="AJ170" t="s">
        <v>61</v>
      </c>
      <c r="AK170" t="s">
        <v>97</v>
      </c>
      <c r="AM170" t="s">
        <v>54</v>
      </c>
      <c r="AN170" t="s">
        <v>65</v>
      </c>
      <c r="AQ170" t="s">
        <v>51</v>
      </c>
      <c r="AR170" t="s">
        <v>218</v>
      </c>
    </row>
    <row r="171" ht="15.75" customHeight="1">
      <c r="A171" t="s">
        <v>44</v>
      </c>
      <c r="B171" s="20" t="s">
        <v>154</v>
      </c>
      <c r="C171" s="11" t="s">
        <v>197</v>
      </c>
      <c r="D171" s="11" t="s">
        <v>198</v>
      </c>
      <c r="E171" s="11" t="s">
        <v>199</v>
      </c>
      <c r="F171" s="12" t="str">
        <f t="shared" si="1"/>
        <v>2010</v>
      </c>
      <c r="G171" s="13">
        <v>40404.0</v>
      </c>
      <c r="H171" s="14">
        <v>0.25833333333333336</v>
      </c>
      <c r="I171" t="s">
        <v>48</v>
      </c>
      <c r="J171" s="15"/>
      <c r="L171" t="s">
        <v>49</v>
      </c>
      <c r="M171" s="15">
        <v>24.8</v>
      </c>
      <c r="N171" s="16">
        <v>8.5</v>
      </c>
      <c r="O171" s="16">
        <v>103.1</v>
      </c>
      <c r="P171" s="17"/>
      <c r="Q171" s="18"/>
      <c r="S171" s="17"/>
      <c r="V171" s="19"/>
      <c r="W171" s="19">
        <v>7.3</v>
      </c>
      <c r="AF171" t="s">
        <v>187</v>
      </c>
      <c r="AG171" t="s">
        <v>51</v>
      </c>
      <c r="AH171" t="s">
        <v>51</v>
      </c>
      <c r="AI171">
        <v>11.11</v>
      </c>
      <c r="AJ171" t="s">
        <v>61</v>
      </c>
      <c r="AK171" t="s">
        <v>247</v>
      </c>
      <c r="AM171" t="s">
        <v>54</v>
      </c>
      <c r="AN171" t="s">
        <v>55</v>
      </c>
      <c r="AQ171" t="s">
        <v>51</v>
      </c>
      <c r="AR171" t="s">
        <v>249</v>
      </c>
    </row>
    <row r="172" ht="15.75" customHeight="1">
      <c r="A172" t="s">
        <v>44</v>
      </c>
      <c r="B172" s="20" t="s">
        <v>154</v>
      </c>
      <c r="C172" s="11" t="s">
        <v>203</v>
      </c>
      <c r="D172" s="11" t="s">
        <v>204</v>
      </c>
      <c r="E172" s="11" t="s">
        <v>205</v>
      </c>
      <c r="F172" s="12" t="str">
        <f t="shared" si="1"/>
        <v>2010</v>
      </c>
      <c r="G172" s="13">
        <v>40348.0</v>
      </c>
      <c r="H172" s="14">
        <v>0.2652777777777778</v>
      </c>
      <c r="I172" t="s">
        <v>48</v>
      </c>
      <c r="J172" s="15"/>
      <c r="L172" t="s">
        <v>49</v>
      </c>
      <c r="M172" s="15">
        <v>20.2</v>
      </c>
      <c r="N172" s="16">
        <v>8.94</v>
      </c>
      <c r="O172" s="16">
        <v>98.7</v>
      </c>
      <c r="P172" s="17"/>
      <c r="Q172" s="18"/>
      <c r="S172" s="17"/>
      <c r="V172" s="19"/>
      <c r="W172" s="19">
        <v>4.1</v>
      </c>
      <c r="AF172" t="s">
        <v>187</v>
      </c>
      <c r="AG172" t="s">
        <v>51</v>
      </c>
      <c r="AH172" t="s">
        <v>51</v>
      </c>
      <c r="AI172">
        <v>15.56</v>
      </c>
      <c r="AJ172" t="s">
        <v>61</v>
      </c>
      <c r="AK172" t="s">
        <v>247</v>
      </c>
      <c r="AM172" t="s">
        <v>54</v>
      </c>
      <c r="AN172" t="s">
        <v>55</v>
      </c>
      <c r="AQ172" t="s">
        <v>51</v>
      </c>
      <c r="AR172" t="s">
        <v>250</v>
      </c>
    </row>
    <row r="173" ht="15.75" customHeight="1">
      <c r="A173" t="s">
        <v>44</v>
      </c>
      <c r="B173" s="20" t="s">
        <v>154</v>
      </c>
      <c r="C173" s="11" t="s">
        <v>203</v>
      </c>
      <c r="D173" s="11" t="s">
        <v>204</v>
      </c>
      <c r="E173" s="11" t="s">
        <v>205</v>
      </c>
      <c r="F173" s="12" t="str">
        <f t="shared" si="1"/>
        <v>2010</v>
      </c>
      <c r="G173" s="13">
        <v>40376.0</v>
      </c>
      <c r="H173" s="14">
        <v>0.25555555555555554</v>
      </c>
      <c r="I173" t="s">
        <v>48</v>
      </c>
      <c r="J173" s="15"/>
      <c r="L173" t="s">
        <v>49</v>
      </c>
      <c r="M173" s="15">
        <v>26.5</v>
      </c>
      <c r="N173" s="16">
        <v>7.53</v>
      </c>
      <c r="O173" s="16">
        <v>93.7</v>
      </c>
      <c r="P173" s="17"/>
      <c r="Q173" s="18"/>
      <c r="S173" s="17"/>
      <c r="V173" s="19"/>
      <c r="W173" s="19">
        <v>13.0</v>
      </c>
      <c r="AF173" t="s">
        <v>187</v>
      </c>
      <c r="AG173" t="s">
        <v>51</v>
      </c>
      <c r="AH173" t="s">
        <v>115</v>
      </c>
      <c r="AI173">
        <v>20.56</v>
      </c>
      <c r="AJ173" t="s">
        <v>52</v>
      </c>
      <c r="AK173" t="s">
        <v>247</v>
      </c>
      <c r="AM173" t="s">
        <v>54</v>
      </c>
      <c r="AN173" t="s">
        <v>55</v>
      </c>
      <c r="AQ173" t="s">
        <v>51</v>
      </c>
      <c r="AR173" t="s">
        <v>233</v>
      </c>
    </row>
    <row r="174" ht="15.75" customHeight="1">
      <c r="A174" t="s">
        <v>44</v>
      </c>
      <c r="B174" s="20" t="s">
        <v>154</v>
      </c>
      <c r="C174" s="11" t="s">
        <v>203</v>
      </c>
      <c r="D174" s="11" t="s">
        <v>204</v>
      </c>
      <c r="E174" s="11" t="s">
        <v>205</v>
      </c>
      <c r="F174" s="12" t="str">
        <f t="shared" si="1"/>
        <v>2010</v>
      </c>
      <c r="G174" s="13">
        <v>40376.0</v>
      </c>
      <c r="H174" s="14">
        <v>0.25555555555555554</v>
      </c>
      <c r="I174" t="s">
        <v>95</v>
      </c>
      <c r="J174" s="15"/>
      <c r="M174" s="15">
        <v>26.5</v>
      </c>
      <c r="N174" s="16">
        <v>7.5</v>
      </c>
      <c r="O174" s="16">
        <v>93.3</v>
      </c>
      <c r="P174" s="17"/>
      <c r="Q174" s="18"/>
      <c r="S174" s="17"/>
      <c r="V174" s="19"/>
      <c r="W174" s="19">
        <v>12.0</v>
      </c>
      <c r="AF174" t="s">
        <v>187</v>
      </c>
      <c r="AK174" t="s">
        <v>247</v>
      </c>
      <c r="AR174" t="s">
        <v>233</v>
      </c>
    </row>
    <row r="175" ht="15.75" customHeight="1">
      <c r="A175" t="s">
        <v>44</v>
      </c>
      <c r="B175" s="20" t="s">
        <v>154</v>
      </c>
      <c r="C175" s="11" t="s">
        <v>203</v>
      </c>
      <c r="D175" s="11" t="s">
        <v>204</v>
      </c>
      <c r="E175" s="11" t="s">
        <v>205</v>
      </c>
      <c r="F175" s="12" t="str">
        <f t="shared" si="1"/>
        <v>2010</v>
      </c>
      <c r="G175" s="13">
        <v>40390.0</v>
      </c>
      <c r="H175" s="14">
        <v>0.24791666666666667</v>
      </c>
      <c r="I175" t="s">
        <v>48</v>
      </c>
      <c r="J175" s="15"/>
      <c r="L175" t="s">
        <v>49</v>
      </c>
      <c r="M175" s="15">
        <v>25.1</v>
      </c>
      <c r="N175" s="16">
        <v>7.58</v>
      </c>
      <c r="O175" s="16">
        <v>91.7</v>
      </c>
      <c r="P175" s="17"/>
      <c r="Q175" s="18"/>
      <c r="S175" s="17"/>
      <c r="V175" s="19"/>
      <c r="W175" s="19">
        <v>4.0</v>
      </c>
      <c r="AF175" t="s">
        <v>187</v>
      </c>
      <c r="AG175" t="s">
        <v>51</v>
      </c>
      <c r="AH175" t="s">
        <v>51</v>
      </c>
      <c r="AI175">
        <v>10.0</v>
      </c>
      <c r="AJ175" t="s">
        <v>61</v>
      </c>
      <c r="AK175" t="s">
        <v>97</v>
      </c>
      <c r="AM175" t="s">
        <v>54</v>
      </c>
      <c r="AN175" t="s">
        <v>65</v>
      </c>
      <c r="AQ175" t="s">
        <v>51</v>
      </c>
      <c r="AR175" t="s">
        <v>243</v>
      </c>
    </row>
    <row r="176" ht="15.75" customHeight="1">
      <c r="A176" t="s">
        <v>44</v>
      </c>
      <c r="B176" s="20" t="s">
        <v>154</v>
      </c>
      <c r="C176" s="11" t="s">
        <v>203</v>
      </c>
      <c r="D176" s="11" t="s">
        <v>204</v>
      </c>
      <c r="E176" s="11" t="s">
        <v>205</v>
      </c>
      <c r="F176" s="12" t="str">
        <f t="shared" si="1"/>
        <v>2010</v>
      </c>
      <c r="G176" s="13">
        <v>40390.0</v>
      </c>
      <c r="H176" s="14">
        <v>0.24791666666666667</v>
      </c>
      <c r="I176" t="s">
        <v>95</v>
      </c>
      <c r="J176" s="15"/>
      <c r="M176" s="15"/>
      <c r="N176" s="16"/>
      <c r="O176" s="16"/>
      <c r="P176" s="17"/>
      <c r="Q176" s="18"/>
      <c r="S176" s="17"/>
      <c r="V176" s="19"/>
      <c r="W176" s="19">
        <v>4.0</v>
      </c>
      <c r="AF176" t="s">
        <v>187</v>
      </c>
      <c r="AK176" t="s">
        <v>97</v>
      </c>
      <c r="AR176" t="s">
        <v>243</v>
      </c>
    </row>
    <row r="177" ht="15.75" customHeight="1">
      <c r="A177" t="s">
        <v>44</v>
      </c>
      <c r="B177" s="20" t="s">
        <v>154</v>
      </c>
      <c r="C177" s="11" t="s">
        <v>203</v>
      </c>
      <c r="D177" s="11" t="s">
        <v>204</v>
      </c>
      <c r="E177" s="11" t="s">
        <v>205</v>
      </c>
      <c r="F177" s="12" t="str">
        <f t="shared" si="1"/>
        <v>2010</v>
      </c>
      <c r="G177" s="13">
        <v>40404.0</v>
      </c>
      <c r="H177" s="14">
        <v>0.2465277777777778</v>
      </c>
      <c r="I177" t="s">
        <v>48</v>
      </c>
      <c r="J177" s="15"/>
      <c r="L177" t="s">
        <v>49</v>
      </c>
      <c r="M177" s="15">
        <v>25.0</v>
      </c>
      <c r="N177" s="16">
        <v>9.0</v>
      </c>
      <c r="O177" s="16">
        <v>108.5</v>
      </c>
      <c r="P177" s="17"/>
      <c r="Q177" s="18"/>
      <c r="S177" s="17"/>
      <c r="V177" s="19"/>
      <c r="W177" s="19">
        <v>8.5</v>
      </c>
      <c r="AF177" t="s">
        <v>187</v>
      </c>
      <c r="AG177" t="s">
        <v>51</v>
      </c>
      <c r="AH177" t="s">
        <v>51</v>
      </c>
      <c r="AI177">
        <v>11.11</v>
      </c>
      <c r="AJ177" t="s">
        <v>61</v>
      </c>
      <c r="AK177" t="s">
        <v>97</v>
      </c>
      <c r="AM177" t="s">
        <v>54</v>
      </c>
      <c r="AN177" t="s">
        <v>55</v>
      </c>
      <c r="AQ177" t="s">
        <v>51</v>
      </c>
      <c r="AR177" t="s">
        <v>233</v>
      </c>
    </row>
    <row r="178" ht="15.75" customHeight="1">
      <c r="A178" t="s">
        <v>44</v>
      </c>
      <c r="B178" s="20" t="s">
        <v>154</v>
      </c>
      <c r="C178" s="11" t="s">
        <v>208</v>
      </c>
      <c r="D178" s="11" t="s">
        <v>209</v>
      </c>
      <c r="E178" s="11" t="s">
        <v>210</v>
      </c>
      <c r="F178" s="12" t="str">
        <f t="shared" si="1"/>
        <v>2010</v>
      </c>
      <c r="G178" s="13">
        <v>40362.0</v>
      </c>
      <c r="H178" s="14">
        <v>0.31666666666666665</v>
      </c>
      <c r="I178" t="s">
        <v>48</v>
      </c>
      <c r="J178" s="15"/>
      <c r="L178" t="s">
        <v>49</v>
      </c>
      <c r="M178" s="15">
        <v>22.0</v>
      </c>
      <c r="N178" s="16">
        <v>7.96</v>
      </c>
      <c r="O178" s="16">
        <v>91.2</v>
      </c>
      <c r="P178" s="17"/>
      <c r="Q178" s="18"/>
      <c r="S178" s="17"/>
      <c r="V178" s="19"/>
      <c r="W178" s="19">
        <v>21.3</v>
      </c>
      <c r="AF178" t="s">
        <v>217</v>
      </c>
      <c r="AG178" t="s">
        <v>86</v>
      </c>
      <c r="AH178" t="s">
        <v>115</v>
      </c>
      <c r="AI178">
        <v>11.67</v>
      </c>
      <c r="AJ178" t="s">
        <v>61</v>
      </c>
      <c r="AK178" t="s">
        <v>53</v>
      </c>
      <c r="AM178" t="s">
        <v>54</v>
      </c>
      <c r="AN178" t="s">
        <v>55</v>
      </c>
      <c r="AQ178" t="s">
        <v>51</v>
      </c>
      <c r="AR178" t="s">
        <v>218</v>
      </c>
    </row>
    <row r="179" ht="15.75" customHeight="1">
      <c r="A179" t="s">
        <v>44</v>
      </c>
      <c r="B179" s="20" t="s">
        <v>154</v>
      </c>
      <c r="C179" s="11" t="s">
        <v>208</v>
      </c>
      <c r="D179" s="11" t="s">
        <v>209</v>
      </c>
      <c r="E179" s="11" t="s">
        <v>210</v>
      </c>
      <c r="F179" s="12" t="str">
        <f t="shared" si="1"/>
        <v>2010</v>
      </c>
      <c r="G179" s="13">
        <v>40376.0</v>
      </c>
      <c r="H179" s="14"/>
      <c r="I179" t="s">
        <v>48</v>
      </c>
      <c r="J179" s="15"/>
      <c r="L179" t="s">
        <v>49</v>
      </c>
      <c r="M179" s="15">
        <v>25.3</v>
      </c>
      <c r="N179" s="16">
        <v>7.56</v>
      </c>
      <c r="O179" s="16">
        <v>90.5</v>
      </c>
      <c r="P179" s="17"/>
      <c r="Q179" s="18"/>
      <c r="S179" s="17"/>
      <c r="V179" s="19"/>
      <c r="W179" s="19">
        <v>13.0</v>
      </c>
      <c r="AF179" t="s">
        <v>217</v>
      </c>
      <c r="AG179" t="s">
        <v>51</v>
      </c>
      <c r="AH179" t="s">
        <v>51</v>
      </c>
      <c r="AI179">
        <v>21.67</v>
      </c>
      <c r="AJ179" t="s">
        <v>61</v>
      </c>
      <c r="AK179" t="s">
        <v>53</v>
      </c>
      <c r="AM179" t="s">
        <v>54</v>
      </c>
      <c r="AN179" t="s">
        <v>65</v>
      </c>
      <c r="AQ179" t="s">
        <v>51</v>
      </c>
      <c r="AR179" t="s">
        <v>251</v>
      </c>
    </row>
    <row r="180" ht="15.75" customHeight="1">
      <c r="A180" t="s">
        <v>44</v>
      </c>
      <c r="B180" s="20" t="s">
        <v>154</v>
      </c>
      <c r="C180" s="11" t="s">
        <v>208</v>
      </c>
      <c r="D180" s="11" t="s">
        <v>209</v>
      </c>
      <c r="E180" s="11" t="s">
        <v>210</v>
      </c>
      <c r="F180" s="12" t="str">
        <f t="shared" si="1"/>
        <v>2010</v>
      </c>
      <c r="G180" s="13">
        <v>40390.0</v>
      </c>
      <c r="H180" s="14">
        <v>0.2881944444444444</v>
      </c>
      <c r="I180" t="s">
        <v>48</v>
      </c>
      <c r="J180" s="15"/>
      <c r="L180" t="s">
        <v>49</v>
      </c>
      <c r="M180" s="15">
        <v>23.5</v>
      </c>
      <c r="N180" s="16">
        <v>7.67</v>
      </c>
      <c r="O180" s="16">
        <v>89.6</v>
      </c>
      <c r="P180" s="17"/>
      <c r="Q180" s="18"/>
      <c r="S180" s="17"/>
      <c r="V180" s="19"/>
      <c r="W180" s="19">
        <v>7.0</v>
      </c>
      <c r="AF180" t="s">
        <v>217</v>
      </c>
      <c r="AG180" t="s">
        <v>51</v>
      </c>
      <c r="AH180" t="s">
        <v>51</v>
      </c>
      <c r="AI180">
        <v>13.33</v>
      </c>
      <c r="AJ180" t="s">
        <v>61</v>
      </c>
      <c r="AK180" t="s">
        <v>53</v>
      </c>
      <c r="AM180" t="s">
        <v>54</v>
      </c>
      <c r="AN180" t="s">
        <v>55</v>
      </c>
      <c r="AQ180" t="s">
        <v>51</v>
      </c>
      <c r="AR180" t="s">
        <v>218</v>
      </c>
    </row>
    <row r="181" ht="15.75" customHeight="1">
      <c r="A181" t="s">
        <v>44</v>
      </c>
      <c r="B181" s="20" t="s">
        <v>154</v>
      </c>
      <c r="C181" s="11" t="s">
        <v>208</v>
      </c>
      <c r="D181" s="11" t="s">
        <v>209</v>
      </c>
      <c r="E181" s="11" t="s">
        <v>210</v>
      </c>
      <c r="F181" s="12" t="str">
        <f t="shared" si="1"/>
        <v>2010</v>
      </c>
      <c r="G181" s="13">
        <v>40404.0</v>
      </c>
      <c r="H181" s="14">
        <v>0.2902777777777778</v>
      </c>
      <c r="I181" t="s">
        <v>48</v>
      </c>
      <c r="J181" s="15"/>
      <c r="L181" t="s">
        <v>49</v>
      </c>
      <c r="M181" s="15">
        <v>23.0</v>
      </c>
      <c r="N181" s="16">
        <v>8.37</v>
      </c>
      <c r="O181" s="16">
        <v>97.0</v>
      </c>
      <c r="P181" s="17"/>
      <c r="Q181" s="18"/>
      <c r="S181" s="17"/>
      <c r="V181" s="19"/>
      <c r="W181" s="19">
        <v>45.5</v>
      </c>
      <c r="AF181" t="s">
        <v>221</v>
      </c>
      <c r="AG181" t="s">
        <v>51</v>
      </c>
      <c r="AH181" t="s">
        <v>51</v>
      </c>
      <c r="AI181">
        <v>12.22</v>
      </c>
      <c r="AJ181" t="s">
        <v>61</v>
      </c>
      <c r="AK181" t="s">
        <v>53</v>
      </c>
      <c r="AM181" t="s">
        <v>54</v>
      </c>
      <c r="AN181" t="s">
        <v>55</v>
      </c>
      <c r="AQ181" t="s">
        <v>51</v>
      </c>
      <c r="AR181" t="s">
        <v>218</v>
      </c>
    </row>
    <row r="182" ht="15.75" customHeight="1">
      <c r="A182" t="s">
        <v>44</v>
      </c>
      <c r="B182" s="20" t="s">
        <v>154</v>
      </c>
      <c r="C182" s="11" t="s">
        <v>208</v>
      </c>
      <c r="D182" s="11" t="s">
        <v>209</v>
      </c>
      <c r="E182" s="11" t="s">
        <v>210</v>
      </c>
      <c r="F182" s="12" t="str">
        <f t="shared" si="1"/>
        <v>2010</v>
      </c>
      <c r="G182" s="13">
        <v>40418.0</v>
      </c>
      <c r="H182" s="14">
        <v>0.2847222222222222</v>
      </c>
      <c r="I182" t="s">
        <v>48</v>
      </c>
      <c r="J182" s="15"/>
      <c r="L182" t="s">
        <v>49</v>
      </c>
      <c r="M182" s="15">
        <v>20.9</v>
      </c>
      <c r="N182" s="16">
        <v>6.31</v>
      </c>
      <c r="O182" s="16">
        <v>70.2</v>
      </c>
      <c r="P182" s="17"/>
      <c r="Q182" s="18"/>
      <c r="S182" s="17"/>
      <c r="V182" s="19"/>
      <c r="W182" s="19">
        <v>16.0</v>
      </c>
      <c r="AF182" t="s">
        <v>221</v>
      </c>
      <c r="AG182" t="s">
        <v>51</v>
      </c>
      <c r="AH182" t="s">
        <v>51</v>
      </c>
      <c r="AI182">
        <v>13.89</v>
      </c>
      <c r="AJ182" t="s">
        <v>61</v>
      </c>
      <c r="AK182" t="s">
        <v>53</v>
      </c>
      <c r="AM182" t="s">
        <v>88</v>
      </c>
      <c r="AN182" t="s">
        <v>55</v>
      </c>
      <c r="AQ182" t="s">
        <v>51</v>
      </c>
      <c r="AR182" t="s">
        <v>218</v>
      </c>
    </row>
    <row r="183" ht="15.75" customHeight="1">
      <c r="A183" t="s">
        <v>44</v>
      </c>
      <c r="B183" s="20" t="s">
        <v>154</v>
      </c>
      <c r="C183" s="11" t="s">
        <v>208</v>
      </c>
      <c r="D183" s="11" t="s">
        <v>209</v>
      </c>
      <c r="E183" s="11" t="s">
        <v>210</v>
      </c>
      <c r="F183" s="12" t="str">
        <f t="shared" si="1"/>
        <v>2010</v>
      </c>
      <c r="G183" s="13">
        <v>40432.0</v>
      </c>
      <c r="H183" s="14">
        <v>0.2777777777777778</v>
      </c>
      <c r="I183" t="s">
        <v>48</v>
      </c>
      <c r="J183" s="15"/>
      <c r="L183" t="s">
        <v>49</v>
      </c>
      <c r="M183" s="15"/>
      <c r="N183" s="16">
        <v>6.6</v>
      </c>
      <c r="O183" s="16"/>
      <c r="P183" s="17"/>
      <c r="Q183" s="18"/>
      <c r="S183" s="17"/>
      <c r="V183" s="19"/>
      <c r="W183" s="19">
        <v>15.0</v>
      </c>
      <c r="AF183" t="s">
        <v>221</v>
      </c>
      <c r="AG183" t="s">
        <v>86</v>
      </c>
      <c r="AH183" t="s">
        <v>86</v>
      </c>
      <c r="AI183">
        <v>13.33</v>
      </c>
      <c r="AJ183" t="s">
        <v>61</v>
      </c>
      <c r="AK183" t="s">
        <v>53</v>
      </c>
      <c r="AM183" t="s">
        <v>88</v>
      </c>
      <c r="AN183" t="s">
        <v>55</v>
      </c>
      <c r="AQ183" t="s">
        <v>51</v>
      </c>
      <c r="AR183" t="s">
        <v>222</v>
      </c>
    </row>
    <row r="184" ht="15.75" customHeight="1">
      <c r="A184" t="s">
        <v>44</v>
      </c>
      <c r="C184" s="11" t="s">
        <v>45</v>
      </c>
      <c r="D184" s="11" t="s">
        <v>46</v>
      </c>
      <c r="E184" s="11" t="s">
        <v>47</v>
      </c>
      <c r="F184" s="12" t="str">
        <f t="shared" si="1"/>
        <v>2011</v>
      </c>
      <c r="G184" s="13">
        <v>40698.0</v>
      </c>
      <c r="H184" s="14">
        <v>0.26875</v>
      </c>
      <c r="I184" t="s">
        <v>48</v>
      </c>
      <c r="J184" s="15"/>
      <c r="L184" t="s">
        <v>49</v>
      </c>
      <c r="M184" s="15">
        <v>10.0</v>
      </c>
      <c r="N184" s="16">
        <v>7.4</v>
      </c>
      <c r="O184" s="16">
        <v>65.56</v>
      </c>
      <c r="P184" s="17"/>
      <c r="Q184" s="18"/>
      <c r="S184" s="17"/>
      <c r="V184" s="19"/>
      <c r="W184" s="19">
        <v>101.7</v>
      </c>
      <c r="AF184" t="s">
        <v>252</v>
      </c>
      <c r="AG184" t="s">
        <v>51</v>
      </c>
      <c r="AH184" t="s">
        <v>86</v>
      </c>
      <c r="AJ184" t="s">
        <v>61</v>
      </c>
      <c r="AK184" t="s">
        <v>53</v>
      </c>
      <c r="AM184" t="s">
        <v>54</v>
      </c>
      <c r="AN184" t="s">
        <v>65</v>
      </c>
      <c r="AQ184" t="s">
        <v>51</v>
      </c>
      <c r="AR184" t="s">
        <v>253</v>
      </c>
    </row>
    <row r="185" ht="15.75" customHeight="1">
      <c r="A185" t="s">
        <v>44</v>
      </c>
      <c r="C185" s="11" t="s">
        <v>45</v>
      </c>
      <c r="D185" s="11" t="s">
        <v>46</v>
      </c>
      <c r="E185" s="11" t="s">
        <v>47</v>
      </c>
      <c r="F185" s="12" t="str">
        <f t="shared" si="1"/>
        <v>2011</v>
      </c>
      <c r="G185" s="13">
        <v>40712.0</v>
      </c>
      <c r="H185" s="14">
        <v>0.2902777777777778</v>
      </c>
      <c r="I185" t="s">
        <v>48</v>
      </c>
      <c r="J185" s="15"/>
      <c r="L185" t="s">
        <v>49</v>
      </c>
      <c r="M185" s="15">
        <v>15.0</v>
      </c>
      <c r="N185" s="16">
        <v>6.6</v>
      </c>
      <c r="O185" s="16">
        <v>65.45</v>
      </c>
      <c r="P185" s="17"/>
      <c r="Q185" s="18"/>
      <c r="S185" s="17"/>
      <c r="V185" s="19"/>
      <c r="W185" s="19">
        <v>64.4</v>
      </c>
      <c r="AF185" t="s">
        <v>252</v>
      </c>
      <c r="AG185" t="s">
        <v>254</v>
      </c>
      <c r="AH185" t="s">
        <v>254</v>
      </c>
      <c r="AJ185" t="s">
        <v>61</v>
      </c>
      <c r="AK185" t="s">
        <v>53</v>
      </c>
      <c r="AM185" t="s">
        <v>54</v>
      </c>
      <c r="AN185" t="s">
        <v>65</v>
      </c>
      <c r="AQ185" t="s">
        <v>56</v>
      </c>
      <c r="AR185" t="s">
        <v>253</v>
      </c>
    </row>
    <row r="186" ht="15.75" customHeight="1">
      <c r="A186" t="s">
        <v>44</v>
      </c>
      <c r="C186" s="11" t="s">
        <v>45</v>
      </c>
      <c r="D186" s="11" t="s">
        <v>46</v>
      </c>
      <c r="E186" s="11" t="s">
        <v>47</v>
      </c>
      <c r="F186" s="12" t="str">
        <f t="shared" si="1"/>
        <v>2011</v>
      </c>
      <c r="G186" s="13">
        <v>40726.0</v>
      </c>
      <c r="H186" s="14">
        <v>0.28125</v>
      </c>
      <c r="I186" t="s">
        <v>48</v>
      </c>
      <c r="J186" s="15"/>
      <c r="L186" t="s">
        <v>49</v>
      </c>
      <c r="M186" s="15">
        <v>14.0</v>
      </c>
      <c r="N186" s="16">
        <v>5.6</v>
      </c>
      <c r="O186" s="16">
        <v>54.34</v>
      </c>
      <c r="P186" s="17"/>
      <c r="Q186" s="18"/>
      <c r="S186" s="17"/>
      <c r="V186" s="19"/>
      <c r="W186" s="19">
        <v>43.5</v>
      </c>
      <c r="AF186" t="s">
        <v>252</v>
      </c>
      <c r="AG186" t="s">
        <v>51</v>
      </c>
      <c r="AH186" t="s">
        <v>112</v>
      </c>
      <c r="AK186" t="s">
        <v>53</v>
      </c>
      <c r="AM186" t="s">
        <v>54</v>
      </c>
      <c r="AN186" t="s">
        <v>65</v>
      </c>
      <c r="AQ186" t="s">
        <v>70</v>
      </c>
      <c r="AR186" t="s">
        <v>253</v>
      </c>
    </row>
    <row r="187" ht="15.75" customHeight="1">
      <c r="A187" t="s">
        <v>44</v>
      </c>
      <c r="C187" s="11" t="s">
        <v>45</v>
      </c>
      <c r="D187" s="11" t="s">
        <v>46</v>
      </c>
      <c r="E187" s="11" t="s">
        <v>47</v>
      </c>
      <c r="F187" s="12" t="str">
        <f t="shared" si="1"/>
        <v>2011</v>
      </c>
      <c r="G187" s="13">
        <v>40740.0</v>
      </c>
      <c r="H187" s="14">
        <v>0.2847222222222222</v>
      </c>
      <c r="I187" t="s">
        <v>48</v>
      </c>
      <c r="J187" s="15"/>
      <c r="L187" t="s">
        <v>49</v>
      </c>
      <c r="M187" s="15">
        <v>15.0</v>
      </c>
      <c r="N187" s="16">
        <v>5.9</v>
      </c>
      <c r="O187" s="16">
        <v>58.51</v>
      </c>
      <c r="P187" s="17"/>
      <c r="Q187" s="18"/>
      <c r="S187" s="17"/>
      <c r="V187" s="19"/>
      <c r="W187" s="19"/>
      <c r="AF187" t="s">
        <v>252</v>
      </c>
      <c r="AG187" t="s">
        <v>51</v>
      </c>
      <c r="AH187" t="s">
        <v>115</v>
      </c>
      <c r="AJ187" t="s">
        <v>61</v>
      </c>
      <c r="AK187" t="s">
        <v>53</v>
      </c>
      <c r="AM187" t="s">
        <v>54</v>
      </c>
      <c r="AN187" t="s">
        <v>65</v>
      </c>
      <c r="AQ187" t="s">
        <v>70</v>
      </c>
      <c r="AR187" t="s">
        <v>253</v>
      </c>
    </row>
    <row r="188" ht="15.75" customHeight="1">
      <c r="A188" t="s">
        <v>44</v>
      </c>
      <c r="C188" s="11" t="s">
        <v>45</v>
      </c>
      <c r="D188" s="11" t="s">
        <v>46</v>
      </c>
      <c r="E188" s="11" t="s">
        <v>47</v>
      </c>
      <c r="F188" s="12" t="str">
        <f t="shared" si="1"/>
        <v>2011</v>
      </c>
      <c r="G188" s="13">
        <v>40754.0</v>
      </c>
      <c r="H188" s="14">
        <v>0.25</v>
      </c>
      <c r="I188" t="s">
        <v>48</v>
      </c>
      <c r="J188" s="15"/>
      <c r="L188" t="s">
        <v>58</v>
      </c>
      <c r="M188" s="15">
        <v>18.0</v>
      </c>
      <c r="N188" s="16">
        <v>3.2</v>
      </c>
      <c r="O188" s="16">
        <v>33.8</v>
      </c>
      <c r="P188" s="17"/>
      <c r="Q188" s="18"/>
      <c r="S188" s="17"/>
      <c r="V188" s="19"/>
      <c r="W188" s="19">
        <v>1986.28</v>
      </c>
      <c r="AF188" t="s">
        <v>252</v>
      </c>
      <c r="AG188" t="s">
        <v>51</v>
      </c>
      <c r="AH188" t="s">
        <v>85</v>
      </c>
      <c r="AJ188" t="s">
        <v>61</v>
      </c>
      <c r="AK188" t="s">
        <v>53</v>
      </c>
      <c r="AM188" t="s">
        <v>54</v>
      </c>
      <c r="AN188" t="s">
        <v>65</v>
      </c>
      <c r="AQ188" t="s">
        <v>70</v>
      </c>
      <c r="AR188" t="s">
        <v>253</v>
      </c>
    </row>
    <row r="189" ht="15.75" customHeight="1">
      <c r="A189" t="s">
        <v>44</v>
      </c>
      <c r="C189" s="11" t="s">
        <v>45</v>
      </c>
      <c r="D189" s="11" t="s">
        <v>46</v>
      </c>
      <c r="E189" s="11" t="s">
        <v>47</v>
      </c>
      <c r="F189" s="12" t="str">
        <f t="shared" si="1"/>
        <v>2011</v>
      </c>
      <c r="G189" s="13">
        <v>40768.0</v>
      </c>
      <c r="H189" s="14">
        <v>0.28125</v>
      </c>
      <c r="I189" t="s">
        <v>48</v>
      </c>
      <c r="J189" s="15"/>
      <c r="L189" t="s">
        <v>49</v>
      </c>
      <c r="M189" s="15">
        <v>13.0</v>
      </c>
      <c r="N189" s="16">
        <v>6.4</v>
      </c>
      <c r="O189" s="16">
        <v>60.74</v>
      </c>
      <c r="P189" s="17"/>
      <c r="Q189" s="18"/>
      <c r="S189" s="17"/>
      <c r="V189" s="19"/>
      <c r="W189" s="19">
        <v>35.0</v>
      </c>
      <c r="AF189" t="s">
        <v>255</v>
      </c>
      <c r="AG189" t="s">
        <v>51</v>
      </c>
      <c r="AH189" t="s">
        <v>86</v>
      </c>
      <c r="AK189" t="s">
        <v>53</v>
      </c>
      <c r="AM189" t="s">
        <v>54</v>
      </c>
      <c r="AN189" t="s">
        <v>65</v>
      </c>
      <c r="AQ189" t="s">
        <v>70</v>
      </c>
      <c r="AR189" t="s">
        <v>218</v>
      </c>
    </row>
    <row r="190" ht="15.75" customHeight="1">
      <c r="A190" t="s">
        <v>44</v>
      </c>
      <c r="C190" s="11" t="s">
        <v>45</v>
      </c>
      <c r="D190" s="11" t="s">
        <v>46</v>
      </c>
      <c r="E190" s="11" t="s">
        <v>47</v>
      </c>
      <c r="F190" s="12" t="str">
        <f t="shared" si="1"/>
        <v>2011</v>
      </c>
      <c r="G190" s="13">
        <v>40782.0</v>
      </c>
      <c r="H190" s="14">
        <v>0.2881944444444444</v>
      </c>
      <c r="I190" t="s">
        <v>48</v>
      </c>
      <c r="J190" s="15"/>
      <c r="L190" t="s">
        <v>49</v>
      </c>
      <c r="M190" s="15">
        <v>15.0</v>
      </c>
      <c r="N190" s="16">
        <v>5.1</v>
      </c>
      <c r="O190" s="16">
        <v>50.58</v>
      </c>
      <c r="P190" s="17"/>
      <c r="Q190" s="18"/>
      <c r="S190" s="17"/>
      <c r="V190" s="19"/>
      <c r="W190" s="19">
        <v>80.9</v>
      </c>
      <c r="AF190" t="s">
        <v>252</v>
      </c>
      <c r="AG190" t="s">
        <v>51</v>
      </c>
      <c r="AH190" t="s">
        <v>51</v>
      </c>
      <c r="AJ190" t="s">
        <v>61</v>
      </c>
      <c r="AK190" t="s">
        <v>53</v>
      </c>
      <c r="AM190" t="s">
        <v>54</v>
      </c>
      <c r="AN190" t="s">
        <v>65</v>
      </c>
      <c r="AQ190" t="s">
        <v>70</v>
      </c>
      <c r="AR190" t="s">
        <v>218</v>
      </c>
    </row>
    <row r="191" ht="15.75" customHeight="1">
      <c r="A191" t="s">
        <v>44</v>
      </c>
      <c r="C191" s="11" t="s">
        <v>256</v>
      </c>
      <c r="D191" s="11" t="s">
        <v>257</v>
      </c>
      <c r="E191" s="11" t="s">
        <v>258</v>
      </c>
      <c r="F191" s="12" t="str">
        <f t="shared" si="1"/>
        <v>2011</v>
      </c>
      <c r="G191" s="13">
        <v>40684.0</v>
      </c>
      <c r="H191" s="14">
        <v>0.3090277777777778</v>
      </c>
      <c r="I191" t="s">
        <v>48</v>
      </c>
      <c r="J191" s="15"/>
      <c r="L191" t="s">
        <v>49</v>
      </c>
      <c r="M191" s="15">
        <v>9.0</v>
      </c>
      <c r="N191" s="16">
        <v>7.8</v>
      </c>
      <c r="O191" s="16">
        <v>67.48</v>
      </c>
      <c r="P191" s="17"/>
      <c r="Q191" s="18"/>
      <c r="S191" s="17"/>
      <c r="V191" s="19"/>
      <c r="W191" s="19">
        <v>195.6</v>
      </c>
      <c r="AF191" t="s">
        <v>252</v>
      </c>
      <c r="AG191" t="s">
        <v>259</v>
      </c>
      <c r="AH191" t="s">
        <v>260</v>
      </c>
      <c r="AJ191" t="s">
        <v>61</v>
      </c>
      <c r="AK191" t="s">
        <v>53</v>
      </c>
      <c r="AM191" t="s">
        <v>54</v>
      </c>
      <c r="AN191" t="s">
        <v>65</v>
      </c>
      <c r="AQ191" t="s">
        <v>51</v>
      </c>
      <c r="AR191" t="s">
        <v>261</v>
      </c>
    </row>
    <row r="192" ht="15.75" customHeight="1">
      <c r="A192" t="s">
        <v>44</v>
      </c>
      <c r="C192" s="11" t="s">
        <v>256</v>
      </c>
      <c r="D192" s="11" t="s">
        <v>257</v>
      </c>
      <c r="E192" s="11" t="s">
        <v>258</v>
      </c>
      <c r="F192" s="12" t="str">
        <f t="shared" si="1"/>
        <v>2011</v>
      </c>
      <c r="G192" s="13">
        <v>40698.0</v>
      </c>
      <c r="H192" s="14">
        <v>0.2861111111111111</v>
      </c>
      <c r="I192" t="s">
        <v>48</v>
      </c>
      <c r="J192" s="15"/>
      <c r="L192" t="s">
        <v>49</v>
      </c>
      <c r="M192" s="15">
        <v>9.0</v>
      </c>
      <c r="N192" s="16">
        <v>8.2</v>
      </c>
      <c r="O192" s="16">
        <v>70.94</v>
      </c>
      <c r="P192" s="17"/>
      <c r="Q192" s="18"/>
      <c r="S192" s="17"/>
      <c r="V192" s="19"/>
      <c r="W192" s="19">
        <v>118.7</v>
      </c>
      <c r="AF192" t="s">
        <v>252</v>
      </c>
      <c r="AG192" t="s">
        <v>51</v>
      </c>
      <c r="AH192" t="s">
        <v>86</v>
      </c>
      <c r="AJ192" t="s">
        <v>61</v>
      </c>
      <c r="AK192" t="s">
        <v>53</v>
      </c>
      <c r="AM192" t="s">
        <v>54</v>
      </c>
      <c r="AN192" t="s">
        <v>65</v>
      </c>
      <c r="AQ192" t="s">
        <v>51</v>
      </c>
      <c r="AR192" t="s">
        <v>262</v>
      </c>
    </row>
    <row r="193" ht="15.75" customHeight="1">
      <c r="A193" t="s">
        <v>44</v>
      </c>
      <c r="C193" s="11" t="s">
        <v>256</v>
      </c>
      <c r="D193" s="11" t="s">
        <v>257</v>
      </c>
      <c r="E193" s="11" t="s">
        <v>258</v>
      </c>
      <c r="F193" s="12" t="str">
        <f t="shared" si="1"/>
        <v>2011</v>
      </c>
      <c r="G193" s="13">
        <v>40712.0</v>
      </c>
      <c r="H193" s="14">
        <v>0.3090277777777778</v>
      </c>
      <c r="I193" t="s">
        <v>48</v>
      </c>
      <c r="J193" s="15"/>
      <c r="L193" t="s">
        <v>49</v>
      </c>
      <c r="M193" s="15">
        <v>13.0</v>
      </c>
      <c r="N193" s="16">
        <v>7.1</v>
      </c>
      <c r="O193" s="16">
        <v>67.38</v>
      </c>
      <c r="P193" s="17"/>
      <c r="Q193" s="18"/>
      <c r="S193" s="17"/>
      <c r="V193" s="19"/>
      <c r="W193" s="19">
        <v>56.3</v>
      </c>
      <c r="AF193" t="s">
        <v>252</v>
      </c>
      <c r="AG193" t="s">
        <v>254</v>
      </c>
      <c r="AH193" t="s">
        <v>254</v>
      </c>
      <c r="AJ193" t="s">
        <v>61</v>
      </c>
      <c r="AK193" t="s">
        <v>53</v>
      </c>
      <c r="AM193" t="s">
        <v>54</v>
      </c>
      <c r="AN193" t="s">
        <v>65</v>
      </c>
      <c r="AQ193" t="s">
        <v>51</v>
      </c>
      <c r="AR193" t="s">
        <v>263</v>
      </c>
    </row>
    <row r="194" ht="15.75" customHeight="1">
      <c r="A194" t="s">
        <v>44</v>
      </c>
      <c r="C194" s="11" t="s">
        <v>256</v>
      </c>
      <c r="D194" s="11" t="s">
        <v>257</v>
      </c>
      <c r="E194" s="11" t="s">
        <v>258</v>
      </c>
      <c r="F194" s="12" t="str">
        <f t="shared" si="1"/>
        <v>2011</v>
      </c>
      <c r="G194" s="13">
        <v>40726.0</v>
      </c>
      <c r="H194" s="14">
        <v>0.2986111111111111</v>
      </c>
      <c r="I194" t="s">
        <v>48</v>
      </c>
      <c r="J194" s="15"/>
      <c r="L194" t="s">
        <v>49</v>
      </c>
      <c r="M194" s="15">
        <v>15.0</v>
      </c>
      <c r="N194" s="16">
        <v>6.4</v>
      </c>
      <c r="O194" s="16">
        <v>63.47</v>
      </c>
      <c r="P194" s="17"/>
      <c r="Q194" s="18"/>
      <c r="S194" s="17"/>
      <c r="V194" s="19"/>
      <c r="W194" s="19">
        <v>38.2</v>
      </c>
      <c r="AF194" t="s">
        <v>252</v>
      </c>
      <c r="AG194" t="s">
        <v>51</v>
      </c>
      <c r="AH194" t="s">
        <v>112</v>
      </c>
      <c r="AJ194" t="s">
        <v>61</v>
      </c>
      <c r="AK194" t="s">
        <v>53</v>
      </c>
      <c r="AM194" t="s">
        <v>54</v>
      </c>
      <c r="AN194" t="s">
        <v>65</v>
      </c>
      <c r="AQ194" t="s">
        <v>51</v>
      </c>
      <c r="AR194" t="s">
        <v>263</v>
      </c>
    </row>
    <row r="195" ht="15.75" customHeight="1">
      <c r="A195" t="s">
        <v>44</v>
      </c>
      <c r="C195" s="11" t="s">
        <v>256</v>
      </c>
      <c r="D195" s="11" t="s">
        <v>257</v>
      </c>
      <c r="E195" s="11" t="s">
        <v>258</v>
      </c>
      <c r="F195" s="12" t="str">
        <f t="shared" si="1"/>
        <v>2011</v>
      </c>
      <c r="G195" s="13">
        <v>40740.0</v>
      </c>
      <c r="H195" s="14">
        <v>0.3020833333333333</v>
      </c>
      <c r="I195" t="s">
        <v>48</v>
      </c>
      <c r="J195" s="15"/>
      <c r="L195" t="s">
        <v>49</v>
      </c>
      <c r="M195" s="15">
        <v>14.0</v>
      </c>
      <c r="N195" s="16">
        <v>6.0</v>
      </c>
      <c r="O195" s="16">
        <v>58.22</v>
      </c>
      <c r="P195" s="17"/>
      <c r="Q195" s="18"/>
      <c r="S195" s="17"/>
      <c r="V195" s="19"/>
      <c r="W195" s="19"/>
      <c r="AF195" t="s">
        <v>252</v>
      </c>
      <c r="AG195" t="s">
        <v>51</v>
      </c>
      <c r="AH195" t="s">
        <v>86</v>
      </c>
      <c r="AK195" t="s">
        <v>53</v>
      </c>
      <c r="AM195" t="s">
        <v>54</v>
      </c>
      <c r="AN195" t="s">
        <v>65</v>
      </c>
      <c r="AQ195" t="s">
        <v>51</v>
      </c>
      <c r="AR195" t="s">
        <v>263</v>
      </c>
    </row>
    <row r="196" ht="15.75" customHeight="1">
      <c r="A196" t="s">
        <v>44</v>
      </c>
      <c r="C196" s="11" t="s">
        <v>256</v>
      </c>
      <c r="D196" s="11" t="s">
        <v>257</v>
      </c>
      <c r="E196" s="11" t="s">
        <v>258</v>
      </c>
      <c r="F196" s="12" t="str">
        <f t="shared" si="1"/>
        <v>2011</v>
      </c>
      <c r="G196" s="13">
        <v>40754.0</v>
      </c>
      <c r="H196" s="14">
        <v>0.28125</v>
      </c>
      <c r="I196" t="s">
        <v>48</v>
      </c>
      <c r="J196" s="15"/>
      <c r="L196" t="s">
        <v>58</v>
      </c>
      <c r="M196" s="15">
        <v>17.0</v>
      </c>
      <c r="N196" s="16">
        <v>3.6</v>
      </c>
      <c r="O196" s="16">
        <v>37.25</v>
      </c>
      <c r="P196" s="17"/>
      <c r="Q196" s="18"/>
      <c r="S196" s="17"/>
      <c r="V196" s="19"/>
      <c r="W196" s="19" t="s">
        <v>149</v>
      </c>
      <c r="AF196" t="s">
        <v>252</v>
      </c>
      <c r="AG196" t="s">
        <v>51</v>
      </c>
      <c r="AH196" t="s">
        <v>85</v>
      </c>
      <c r="AJ196" t="s">
        <v>61</v>
      </c>
      <c r="AK196" t="s">
        <v>53</v>
      </c>
      <c r="AM196" t="s">
        <v>62</v>
      </c>
      <c r="AN196" t="s">
        <v>65</v>
      </c>
      <c r="AQ196" t="s">
        <v>171</v>
      </c>
      <c r="AR196" t="s">
        <v>264</v>
      </c>
    </row>
    <row r="197" ht="15.75" customHeight="1">
      <c r="A197" t="s">
        <v>44</v>
      </c>
      <c r="C197" s="11" t="s">
        <v>256</v>
      </c>
      <c r="D197" s="11" t="s">
        <v>257</v>
      </c>
      <c r="E197" s="11" t="s">
        <v>258</v>
      </c>
      <c r="F197" s="12" t="str">
        <f t="shared" si="1"/>
        <v>2011</v>
      </c>
      <c r="G197" s="13">
        <v>40768.0</v>
      </c>
      <c r="H197" s="14">
        <v>0.2951388888888889</v>
      </c>
      <c r="I197" t="s">
        <v>48</v>
      </c>
      <c r="J197" s="15"/>
      <c r="L197" t="s">
        <v>49</v>
      </c>
      <c r="M197" s="15">
        <v>14.0</v>
      </c>
      <c r="N197" s="16">
        <v>6.9</v>
      </c>
      <c r="O197" s="16">
        <v>66.95</v>
      </c>
      <c r="P197" s="17"/>
      <c r="Q197" s="18"/>
      <c r="S197" s="17"/>
      <c r="V197" s="19"/>
      <c r="W197" s="19">
        <v>214.3</v>
      </c>
      <c r="AF197" t="s">
        <v>252</v>
      </c>
      <c r="AG197" t="s">
        <v>51</v>
      </c>
      <c r="AH197" t="s">
        <v>86</v>
      </c>
      <c r="AK197" t="s">
        <v>53</v>
      </c>
      <c r="AM197" t="s">
        <v>54</v>
      </c>
      <c r="AN197" t="s">
        <v>65</v>
      </c>
      <c r="AQ197" t="s">
        <v>51</v>
      </c>
      <c r="AR197" t="s">
        <v>218</v>
      </c>
    </row>
    <row r="198" ht="15.75" customHeight="1">
      <c r="A198" t="s">
        <v>44</v>
      </c>
      <c r="C198" s="11" t="s">
        <v>256</v>
      </c>
      <c r="D198" s="11" t="s">
        <v>257</v>
      </c>
      <c r="E198" s="11" t="s">
        <v>258</v>
      </c>
      <c r="F198" s="12" t="str">
        <f t="shared" si="1"/>
        <v>2011</v>
      </c>
      <c r="G198" s="13">
        <v>40782.0</v>
      </c>
      <c r="H198" s="14">
        <v>0.3055555555555556</v>
      </c>
      <c r="I198" t="s">
        <v>48</v>
      </c>
      <c r="J198" s="15"/>
      <c r="L198" t="s">
        <v>49</v>
      </c>
      <c r="M198" s="15">
        <v>15.0</v>
      </c>
      <c r="N198" s="16">
        <v>6.6</v>
      </c>
      <c r="O198" s="16">
        <v>65.45</v>
      </c>
      <c r="P198" s="17"/>
      <c r="Q198" s="18"/>
      <c r="S198" s="17"/>
      <c r="V198" s="19"/>
      <c r="W198" s="19">
        <v>275.5</v>
      </c>
      <c r="AF198" t="s">
        <v>252</v>
      </c>
      <c r="AG198" t="s">
        <v>51</v>
      </c>
      <c r="AH198" t="s">
        <v>51</v>
      </c>
      <c r="AJ198" t="s">
        <v>61</v>
      </c>
      <c r="AK198" t="s">
        <v>53</v>
      </c>
      <c r="AM198" t="s">
        <v>54</v>
      </c>
      <c r="AN198" t="s">
        <v>65</v>
      </c>
      <c r="AQ198" t="s">
        <v>51</v>
      </c>
      <c r="AR198" t="s">
        <v>218</v>
      </c>
    </row>
    <row r="199" ht="15.75" customHeight="1">
      <c r="A199" t="s">
        <v>44</v>
      </c>
      <c r="C199" s="11" t="s">
        <v>265</v>
      </c>
      <c r="D199" s="11" t="s">
        <v>266</v>
      </c>
      <c r="E199" s="11" t="s">
        <v>267</v>
      </c>
      <c r="F199" s="12" t="str">
        <f t="shared" si="1"/>
        <v>2011</v>
      </c>
      <c r="G199" s="13">
        <v>40684.0</v>
      </c>
      <c r="H199" s="14">
        <v>0.3159722222222222</v>
      </c>
      <c r="I199" t="s">
        <v>48</v>
      </c>
      <c r="J199" s="15"/>
      <c r="L199" t="s">
        <v>49</v>
      </c>
      <c r="M199" s="15"/>
      <c r="N199" s="16">
        <v>9.0</v>
      </c>
      <c r="O199" s="16"/>
      <c r="P199" s="17"/>
      <c r="Q199" s="18"/>
      <c r="S199" s="17"/>
      <c r="V199" s="19"/>
      <c r="W199" s="19">
        <v>86.2</v>
      </c>
      <c r="AF199" t="s">
        <v>268</v>
      </c>
      <c r="AG199" t="s">
        <v>260</v>
      </c>
      <c r="AH199" t="s">
        <v>269</v>
      </c>
      <c r="AJ199" t="s">
        <v>61</v>
      </c>
      <c r="AK199" t="s">
        <v>119</v>
      </c>
      <c r="AM199" t="s">
        <v>54</v>
      </c>
      <c r="AN199" t="s">
        <v>55</v>
      </c>
      <c r="AQ199" t="s">
        <v>171</v>
      </c>
      <c r="AR199" t="s">
        <v>270</v>
      </c>
    </row>
    <row r="200" ht="15.75" customHeight="1">
      <c r="A200" t="s">
        <v>44</v>
      </c>
      <c r="C200" s="11" t="s">
        <v>265</v>
      </c>
      <c r="D200" s="11" t="s">
        <v>266</v>
      </c>
      <c r="E200" s="11" t="s">
        <v>267</v>
      </c>
      <c r="F200" s="12" t="str">
        <f t="shared" si="1"/>
        <v>2011</v>
      </c>
      <c r="G200" s="13">
        <v>40698.0</v>
      </c>
      <c r="H200" s="14">
        <v>0.3368055555555556</v>
      </c>
      <c r="I200" t="s">
        <v>48</v>
      </c>
      <c r="J200" s="15"/>
      <c r="L200" t="s">
        <v>49</v>
      </c>
      <c r="M200" s="15"/>
      <c r="N200" s="16">
        <v>7.4</v>
      </c>
      <c r="O200" s="16"/>
      <c r="P200" s="17"/>
      <c r="Q200" s="18"/>
      <c r="S200" s="17"/>
      <c r="V200" s="19"/>
      <c r="W200" s="19">
        <v>30.9</v>
      </c>
      <c r="AF200" t="s">
        <v>268</v>
      </c>
      <c r="AG200" t="s">
        <v>51</v>
      </c>
      <c r="AH200" t="s">
        <v>115</v>
      </c>
      <c r="AJ200" t="s">
        <v>61</v>
      </c>
      <c r="AK200" t="s">
        <v>119</v>
      </c>
      <c r="AM200" t="s">
        <v>88</v>
      </c>
      <c r="AN200" t="s">
        <v>55</v>
      </c>
      <c r="AQ200" t="s">
        <v>56</v>
      </c>
      <c r="AR200" t="s">
        <v>271</v>
      </c>
    </row>
    <row r="201" ht="15.75" customHeight="1">
      <c r="A201" t="s">
        <v>44</v>
      </c>
      <c r="C201" s="11" t="s">
        <v>265</v>
      </c>
      <c r="D201" s="11" t="s">
        <v>266</v>
      </c>
      <c r="E201" s="11" t="s">
        <v>267</v>
      </c>
      <c r="F201" s="12" t="str">
        <f t="shared" si="1"/>
        <v>2011</v>
      </c>
      <c r="G201" s="13">
        <v>40712.0</v>
      </c>
      <c r="H201" s="14">
        <v>0.3263888888888889</v>
      </c>
      <c r="I201" t="s">
        <v>48</v>
      </c>
      <c r="J201" s="15"/>
      <c r="L201" t="s">
        <v>49</v>
      </c>
      <c r="M201" s="15"/>
      <c r="N201" s="16">
        <v>5.7</v>
      </c>
      <c r="O201" s="16"/>
      <c r="P201" s="17"/>
      <c r="Q201" s="18"/>
      <c r="S201" s="17"/>
      <c r="V201" s="19"/>
      <c r="W201" s="19">
        <v>24.3</v>
      </c>
      <c r="AF201" t="s">
        <v>268</v>
      </c>
      <c r="AG201" t="s">
        <v>59</v>
      </c>
      <c r="AH201" t="s">
        <v>72</v>
      </c>
      <c r="AK201" t="s">
        <v>119</v>
      </c>
      <c r="AM201" t="s">
        <v>54</v>
      </c>
      <c r="AN201" t="s">
        <v>55</v>
      </c>
      <c r="AQ201" t="s">
        <v>56</v>
      </c>
      <c r="AR201" t="s">
        <v>272</v>
      </c>
    </row>
    <row r="202" ht="15.75" customHeight="1">
      <c r="A202" t="s">
        <v>44</v>
      </c>
      <c r="C202" s="11" t="s">
        <v>265</v>
      </c>
      <c r="D202" s="11" t="s">
        <v>266</v>
      </c>
      <c r="E202" s="11" t="s">
        <v>267</v>
      </c>
      <c r="F202" s="12" t="str">
        <f t="shared" si="1"/>
        <v>2011</v>
      </c>
      <c r="G202" s="13">
        <v>40726.0</v>
      </c>
      <c r="H202" s="14">
        <v>0.34375</v>
      </c>
      <c r="I202" t="s">
        <v>48</v>
      </c>
      <c r="J202" s="15"/>
      <c r="L202" t="s">
        <v>49</v>
      </c>
      <c r="M202" s="15"/>
      <c r="N202" s="16">
        <v>5.0</v>
      </c>
      <c r="O202" s="16"/>
      <c r="P202" s="17"/>
      <c r="Q202" s="18"/>
      <c r="S202" s="17"/>
      <c r="V202" s="19"/>
      <c r="W202" s="19">
        <v>248.9</v>
      </c>
      <c r="AF202" t="s">
        <v>268</v>
      </c>
      <c r="AG202" t="s">
        <v>115</v>
      </c>
      <c r="AH202" t="s">
        <v>273</v>
      </c>
      <c r="AK202" t="s">
        <v>119</v>
      </c>
      <c r="AM202" t="s">
        <v>54</v>
      </c>
      <c r="AN202" t="s">
        <v>55</v>
      </c>
      <c r="AQ202" t="s">
        <v>70</v>
      </c>
      <c r="AR202" t="s">
        <v>274</v>
      </c>
    </row>
    <row r="203" ht="15.75" customHeight="1">
      <c r="A203" t="s">
        <v>44</v>
      </c>
      <c r="C203" s="11" t="s">
        <v>265</v>
      </c>
      <c r="D203" s="11" t="s">
        <v>266</v>
      </c>
      <c r="E203" s="11" t="s">
        <v>267</v>
      </c>
      <c r="F203" s="12" t="str">
        <f t="shared" si="1"/>
        <v>2011</v>
      </c>
      <c r="G203" s="13">
        <v>40740.0</v>
      </c>
      <c r="H203" s="14">
        <v>0.3472222222222222</v>
      </c>
      <c r="I203" t="s">
        <v>48</v>
      </c>
      <c r="J203" s="15"/>
      <c r="L203" t="s">
        <v>49</v>
      </c>
      <c r="M203" s="15"/>
      <c r="N203" s="16">
        <v>4.4</v>
      </c>
      <c r="O203" s="16"/>
      <c r="P203" s="17"/>
      <c r="Q203" s="18"/>
      <c r="S203" s="17"/>
      <c r="V203" s="19"/>
      <c r="W203" s="19"/>
      <c r="AF203" t="s">
        <v>268</v>
      </c>
      <c r="AG203" t="s">
        <v>51</v>
      </c>
      <c r="AH203" t="s">
        <v>51</v>
      </c>
      <c r="AK203" t="s">
        <v>119</v>
      </c>
      <c r="AM203" t="s">
        <v>54</v>
      </c>
      <c r="AN203" t="s">
        <v>55</v>
      </c>
      <c r="AQ203" t="s">
        <v>70</v>
      </c>
      <c r="AR203" t="s">
        <v>272</v>
      </c>
    </row>
    <row r="204" ht="15.75" customHeight="1">
      <c r="A204" t="s">
        <v>44</v>
      </c>
      <c r="C204" s="11" t="s">
        <v>265</v>
      </c>
      <c r="D204" s="11" t="s">
        <v>266</v>
      </c>
      <c r="E204" s="11" t="s">
        <v>267</v>
      </c>
      <c r="F204" s="12" t="str">
        <f t="shared" si="1"/>
        <v>2011</v>
      </c>
      <c r="G204" s="13">
        <v>40754.0</v>
      </c>
      <c r="H204" s="14">
        <v>0.3263888888888889</v>
      </c>
      <c r="I204" t="s">
        <v>48</v>
      </c>
      <c r="J204" s="15"/>
      <c r="L204" t="s">
        <v>58</v>
      </c>
      <c r="M204" s="15"/>
      <c r="N204" s="16">
        <v>6.0</v>
      </c>
      <c r="O204" s="16"/>
      <c r="P204" s="17"/>
      <c r="Q204" s="18"/>
      <c r="S204" s="17"/>
      <c r="V204" s="19"/>
      <c r="W204" s="19">
        <v>1986.28</v>
      </c>
      <c r="AF204" t="s">
        <v>268</v>
      </c>
      <c r="AG204" t="s">
        <v>231</v>
      </c>
      <c r="AH204" t="s">
        <v>85</v>
      </c>
      <c r="AK204" t="s">
        <v>119</v>
      </c>
      <c r="AM204" t="s">
        <v>62</v>
      </c>
      <c r="AN204" t="s">
        <v>55</v>
      </c>
      <c r="AQ204" t="s">
        <v>56</v>
      </c>
      <c r="AR204" t="s">
        <v>272</v>
      </c>
    </row>
    <row r="205" ht="15.75" customHeight="1">
      <c r="A205" t="s">
        <v>44</v>
      </c>
      <c r="C205" s="11" t="s">
        <v>265</v>
      </c>
      <c r="D205" s="11" t="s">
        <v>266</v>
      </c>
      <c r="E205" s="11" t="s">
        <v>267</v>
      </c>
      <c r="F205" s="12" t="str">
        <f t="shared" si="1"/>
        <v>2011</v>
      </c>
      <c r="G205" s="13">
        <v>40768.0</v>
      </c>
      <c r="H205" s="14">
        <v>0.3368055555555556</v>
      </c>
      <c r="I205" t="s">
        <v>48</v>
      </c>
      <c r="J205" s="15"/>
      <c r="L205" t="s">
        <v>49</v>
      </c>
      <c r="M205" s="15"/>
      <c r="N205" s="16">
        <v>5.4</v>
      </c>
      <c r="O205" s="16"/>
      <c r="P205" s="17"/>
      <c r="Q205" s="18"/>
      <c r="S205" s="17"/>
      <c r="V205" s="19"/>
      <c r="W205" s="19">
        <v>115.3</v>
      </c>
      <c r="AF205" t="s">
        <v>268</v>
      </c>
      <c r="AG205" t="s">
        <v>115</v>
      </c>
      <c r="AH205" t="s">
        <v>115</v>
      </c>
      <c r="AK205" t="s">
        <v>119</v>
      </c>
      <c r="AM205" t="s">
        <v>88</v>
      </c>
      <c r="AN205" t="s">
        <v>55</v>
      </c>
      <c r="AQ205" t="s">
        <v>171</v>
      </c>
      <c r="AR205" t="s">
        <v>275</v>
      </c>
    </row>
    <row r="206" ht="15.75" customHeight="1">
      <c r="A206" t="s">
        <v>44</v>
      </c>
      <c r="C206" s="11" t="s">
        <v>265</v>
      </c>
      <c r="D206" s="11" t="s">
        <v>266</v>
      </c>
      <c r="E206" s="11" t="s">
        <v>267</v>
      </c>
      <c r="F206" s="12" t="str">
        <f t="shared" si="1"/>
        <v>2011</v>
      </c>
      <c r="G206" s="13">
        <v>40782.0</v>
      </c>
      <c r="H206" s="14">
        <v>0.32569444444444445</v>
      </c>
      <c r="I206" t="s">
        <v>48</v>
      </c>
      <c r="J206" s="15"/>
      <c r="L206" t="s">
        <v>49</v>
      </c>
      <c r="M206" s="15"/>
      <c r="N206" s="16">
        <v>5.8</v>
      </c>
      <c r="O206" s="16"/>
      <c r="P206" s="17"/>
      <c r="Q206" s="18"/>
      <c r="S206" s="17"/>
      <c r="V206" s="19"/>
      <c r="W206" s="19">
        <v>93.3</v>
      </c>
      <c r="AF206" t="s">
        <v>268</v>
      </c>
      <c r="AG206" t="s">
        <v>225</v>
      </c>
      <c r="AH206" t="s">
        <v>115</v>
      </c>
      <c r="AK206" t="s">
        <v>119</v>
      </c>
      <c r="AM206" t="s">
        <v>88</v>
      </c>
      <c r="AN206" t="s">
        <v>55</v>
      </c>
      <c r="AQ206" t="s">
        <v>171</v>
      </c>
      <c r="AR206" t="s">
        <v>275</v>
      </c>
    </row>
    <row r="207" ht="15.75" customHeight="1">
      <c r="A207" t="s">
        <v>44</v>
      </c>
      <c r="C207" s="11" t="s">
        <v>276</v>
      </c>
      <c r="D207" s="11" t="s">
        <v>277</v>
      </c>
      <c r="E207" s="11" t="s">
        <v>278</v>
      </c>
      <c r="F207" s="12" t="str">
        <f t="shared" si="1"/>
        <v>2011</v>
      </c>
      <c r="G207" s="13">
        <v>40712.0</v>
      </c>
      <c r="H207" s="14">
        <v>0.2847222222222222</v>
      </c>
      <c r="I207" t="s">
        <v>48</v>
      </c>
      <c r="J207" s="15"/>
      <c r="L207" t="s">
        <v>49</v>
      </c>
      <c r="M207" s="15"/>
      <c r="N207" s="16"/>
      <c r="O207" s="16"/>
      <c r="P207" s="17"/>
      <c r="Q207" s="18"/>
      <c r="S207" s="17"/>
      <c r="V207" s="19"/>
      <c r="W207" s="19">
        <v>119.8</v>
      </c>
      <c r="AF207" t="s">
        <v>279</v>
      </c>
      <c r="AG207" t="s">
        <v>280</v>
      </c>
      <c r="AH207" t="s">
        <v>281</v>
      </c>
      <c r="AI207">
        <v>15.56</v>
      </c>
      <c r="AJ207" t="s">
        <v>61</v>
      </c>
      <c r="AK207" t="s">
        <v>53</v>
      </c>
      <c r="AM207" t="s">
        <v>54</v>
      </c>
      <c r="AN207" t="s">
        <v>55</v>
      </c>
      <c r="AQ207" t="s">
        <v>51</v>
      </c>
      <c r="AR207" t="s">
        <v>226</v>
      </c>
    </row>
    <row r="208" ht="15.75" customHeight="1">
      <c r="A208" t="s">
        <v>44</v>
      </c>
      <c r="C208" s="11" t="s">
        <v>276</v>
      </c>
      <c r="D208" s="11" t="s">
        <v>277</v>
      </c>
      <c r="E208" s="11" t="s">
        <v>278</v>
      </c>
      <c r="F208" s="12" t="str">
        <f t="shared" si="1"/>
        <v>2011</v>
      </c>
      <c r="G208" s="13">
        <v>40726.0</v>
      </c>
      <c r="H208" s="14">
        <v>0.3055555555555556</v>
      </c>
      <c r="I208" t="s">
        <v>48</v>
      </c>
      <c r="J208" s="15"/>
      <c r="L208" t="s">
        <v>49</v>
      </c>
      <c r="M208" s="15"/>
      <c r="N208" s="16">
        <v>6.1</v>
      </c>
      <c r="O208" s="16"/>
      <c r="P208" s="17"/>
      <c r="Q208" s="18"/>
      <c r="S208" s="17"/>
      <c r="V208" s="19"/>
      <c r="W208" s="19">
        <v>238.2</v>
      </c>
      <c r="AF208" t="s">
        <v>282</v>
      </c>
      <c r="AG208" t="s">
        <v>51</v>
      </c>
      <c r="AH208" t="s">
        <v>87</v>
      </c>
      <c r="AJ208" t="s">
        <v>61</v>
      </c>
      <c r="AK208" t="s">
        <v>119</v>
      </c>
      <c r="AM208" t="s">
        <v>54</v>
      </c>
      <c r="AN208" t="s">
        <v>55</v>
      </c>
      <c r="AQ208" t="s">
        <v>51</v>
      </c>
      <c r="AR208" t="s">
        <v>283</v>
      </c>
    </row>
    <row r="209" ht="15.75" customHeight="1">
      <c r="A209" t="s">
        <v>44</v>
      </c>
      <c r="C209" s="11" t="s">
        <v>276</v>
      </c>
      <c r="D209" s="11" t="s">
        <v>277</v>
      </c>
      <c r="E209" s="11" t="s">
        <v>278</v>
      </c>
      <c r="F209" s="12" t="str">
        <f t="shared" si="1"/>
        <v>2011</v>
      </c>
      <c r="G209" s="13">
        <v>40740.0</v>
      </c>
      <c r="H209" s="14">
        <v>0.3020833333333333</v>
      </c>
      <c r="I209" t="s">
        <v>48</v>
      </c>
      <c r="J209" s="15"/>
      <c r="L209" t="s">
        <v>49</v>
      </c>
      <c r="M209" s="15"/>
      <c r="N209" s="16">
        <v>5.2</v>
      </c>
      <c r="O209" s="16"/>
      <c r="P209" s="17"/>
      <c r="Q209" s="18"/>
      <c r="S209" s="17"/>
      <c r="V209" s="19"/>
      <c r="W209" s="19"/>
      <c r="AF209" t="s">
        <v>282</v>
      </c>
      <c r="AG209" t="s">
        <v>51</v>
      </c>
      <c r="AH209" t="s">
        <v>115</v>
      </c>
      <c r="AJ209" t="s">
        <v>61</v>
      </c>
      <c r="AK209" t="s">
        <v>53</v>
      </c>
      <c r="AM209" t="s">
        <v>54</v>
      </c>
      <c r="AN209" t="s">
        <v>55</v>
      </c>
      <c r="AQ209" t="s">
        <v>51</v>
      </c>
      <c r="AR209" t="s">
        <v>218</v>
      </c>
    </row>
    <row r="210" ht="15.75" customHeight="1">
      <c r="A210" t="s">
        <v>44</v>
      </c>
      <c r="C210" s="11" t="s">
        <v>276</v>
      </c>
      <c r="D210" s="11" t="s">
        <v>277</v>
      </c>
      <c r="E210" s="11" t="s">
        <v>278</v>
      </c>
      <c r="F210" s="12" t="str">
        <f t="shared" si="1"/>
        <v>2011</v>
      </c>
      <c r="G210" s="13">
        <v>40768.0</v>
      </c>
      <c r="H210" s="14">
        <v>0.3055555555555556</v>
      </c>
      <c r="I210" t="s">
        <v>48</v>
      </c>
      <c r="J210" s="15"/>
      <c r="L210" t="s">
        <v>49</v>
      </c>
      <c r="M210" s="15"/>
      <c r="N210" s="16">
        <v>6.0</v>
      </c>
      <c r="O210" s="16"/>
      <c r="P210" s="17"/>
      <c r="Q210" s="18"/>
      <c r="S210" s="17"/>
      <c r="V210" s="19"/>
      <c r="W210" s="19">
        <v>613.1</v>
      </c>
      <c r="AF210" t="s">
        <v>282</v>
      </c>
      <c r="AG210" t="s">
        <v>51</v>
      </c>
      <c r="AH210" t="s">
        <v>115</v>
      </c>
      <c r="AJ210" t="s">
        <v>61</v>
      </c>
      <c r="AK210" t="s">
        <v>53</v>
      </c>
      <c r="AM210" t="s">
        <v>54</v>
      </c>
      <c r="AN210" t="s">
        <v>55</v>
      </c>
      <c r="AQ210" t="s">
        <v>51</v>
      </c>
      <c r="AR210" t="s">
        <v>218</v>
      </c>
    </row>
    <row r="211" ht="15.75" customHeight="1">
      <c r="A211" t="s">
        <v>44</v>
      </c>
      <c r="C211" s="11" t="s">
        <v>73</v>
      </c>
      <c r="D211" s="11" t="s">
        <v>74</v>
      </c>
      <c r="E211" s="11" t="s">
        <v>75</v>
      </c>
      <c r="F211" s="12" t="str">
        <f t="shared" si="1"/>
        <v>2011</v>
      </c>
      <c r="G211" s="13">
        <v>40684.0</v>
      </c>
      <c r="H211" s="14">
        <v>0.2534722222222222</v>
      </c>
      <c r="I211" t="s">
        <v>48</v>
      </c>
      <c r="J211" s="15"/>
      <c r="L211" t="s">
        <v>49</v>
      </c>
      <c r="M211" s="15">
        <v>12.11</v>
      </c>
      <c r="N211" s="16">
        <v>9.7</v>
      </c>
      <c r="O211" s="16">
        <v>90.23</v>
      </c>
      <c r="P211" s="17"/>
      <c r="Q211" s="18"/>
      <c r="S211" s="17"/>
      <c r="V211" s="19"/>
      <c r="W211" s="19">
        <v>34.1</v>
      </c>
      <c r="AF211" t="s">
        <v>76</v>
      </c>
      <c r="AG211" t="s">
        <v>284</v>
      </c>
      <c r="AH211" t="s">
        <v>285</v>
      </c>
      <c r="AI211">
        <v>12.22</v>
      </c>
      <c r="AJ211" t="s">
        <v>61</v>
      </c>
      <c r="AK211" t="s">
        <v>100</v>
      </c>
      <c r="AM211" t="s">
        <v>62</v>
      </c>
      <c r="AN211" t="s">
        <v>65</v>
      </c>
      <c r="AQ211" t="s">
        <v>51</v>
      </c>
      <c r="AR211" t="s">
        <v>286</v>
      </c>
    </row>
    <row r="212" ht="15.75" customHeight="1">
      <c r="A212" t="s">
        <v>44</v>
      </c>
      <c r="C212" s="11" t="s">
        <v>73</v>
      </c>
      <c r="D212" s="11" t="s">
        <v>74</v>
      </c>
      <c r="E212" s="11" t="s">
        <v>75</v>
      </c>
      <c r="F212" s="12" t="str">
        <f t="shared" si="1"/>
        <v>2011</v>
      </c>
      <c r="G212" s="13">
        <v>40698.0</v>
      </c>
      <c r="H212" s="14">
        <v>0.24027777777777778</v>
      </c>
      <c r="I212" t="s">
        <v>48</v>
      </c>
      <c r="J212" s="15"/>
      <c r="L212" t="s">
        <v>49</v>
      </c>
      <c r="M212" s="15"/>
      <c r="N212" s="16">
        <v>7.5</v>
      </c>
      <c r="O212" s="16"/>
      <c r="P212" s="17"/>
      <c r="Q212" s="18"/>
      <c r="S212" s="17"/>
      <c r="V212" s="19"/>
      <c r="W212" s="19">
        <v>21.8</v>
      </c>
      <c r="AF212" t="s">
        <v>76</v>
      </c>
      <c r="AG212" t="s">
        <v>51</v>
      </c>
      <c r="AH212" t="s">
        <v>59</v>
      </c>
      <c r="AI212">
        <v>8.33</v>
      </c>
      <c r="AK212" t="s">
        <v>53</v>
      </c>
      <c r="AM212" t="s">
        <v>54</v>
      </c>
      <c r="AN212" t="s">
        <v>65</v>
      </c>
      <c r="AQ212" t="s">
        <v>51</v>
      </c>
      <c r="AR212" t="s">
        <v>226</v>
      </c>
    </row>
    <row r="213" ht="15.75" customHeight="1">
      <c r="A213" t="s">
        <v>44</v>
      </c>
      <c r="C213" s="11" t="s">
        <v>73</v>
      </c>
      <c r="D213" s="11" t="s">
        <v>74</v>
      </c>
      <c r="E213" s="11" t="s">
        <v>75</v>
      </c>
      <c r="F213" s="12" t="str">
        <f t="shared" si="1"/>
        <v>2011</v>
      </c>
      <c r="G213" s="13">
        <v>40712.0</v>
      </c>
      <c r="H213" s="14">
        <v>0.23333333333333334</v>
      </c>
      <c r="I213" t="s">
        <v>48</v>
      </c>
      <c r="J213" s="15"/>
      <c r="L213" t="s">
        <v>49</v>
      </c>
      <c r="M213" s="15"/>
      <c r="N213" s="16"/>
      <c r="O213" s="16"/>
      <c r="P213" s="17"/>
      <c r="Q213" s="18"/>
      <c r="S213" s="17"/>
      <c r="V213" s="19"/>
      <c r="W213" s="19">
        <v>74.9</v>
      </c>
      <c r="AF213" t="s">
        <v>76</v>
      </c>
      <c r="AG213" t="s">
        <v>259</v>
      </c>
      <c r="AH213" t="s">
        <v>287</v>
      </c>
      <c r="AI213">
        <v>16.11</v>
      </c>
      <c r="AK213" t="s">
        <v>119</v>
      </c>
      <c r="AM213" t="s">
        <v>54</v>
      </c>
      <c r="AN213" t="s">
        <v>55</v>
      </c>
      <c r="AQ213" t="s">
        <v>70</v>
      </c>
      <c r="AR213" t="s">
        <v>288</v>
      </c>
    </row>
    <row r="214" ht="15.75" customHeight="1">
      <c r="A214" t="s">
        <v>44</v>
      </c>
      <c r="C214" s="11" t="s">
        <v>73</v>
      </c>
      <c r="D214" s="11" t="s">
        <v>74</v>
      </c>
      <c r="E214" s="11" t="s">
        <v>75</v>
      </c>
      <c r="F214" s="12" t="str">
        <f t="shared" si="1"/>
        <v>2011</v>
      </c>
      <c r="G214" s="13">
        <v>40740.0</v>
      </c>
      <c r="H214" s="14">
        <v>0.23819444444444443</v>
      </c>
      <c r="I214" t="s">
        <v>48</v>
      </c>
      <c r="J214" s="15"/>
      <c r="L214" t="s">
        <v>49</v>
      </c>
      <c r="M214" s="15"/>
      <c r="N214" s="16">
        <v>6.4</v>
      </c>
      <c r="O214" s="16"/>
      <c r="P214" s="17"/>
      <c r="Q214" s="18"/>
      <c r="S214" s="17"/>
      <c r="V214" s="19"/>
      <c r="W214" s="19"/>
      <c r="AF214" t="s">
        <v>76</v>
      </c>
      <c r="AG214" t="s">
        <v>51</v>
      </c>
      <c r="AH214" t="s">
        <v>59</v>
      </c>
      <c r="AI214">
        <v>14.44</v>
      </c>
      <c r="AJ214" t="s">
        <v>61</v>
      </c>
      <c r="AK214" t="s">
        <v>119</v>
      </c>
      <c r="AM214" t="s">
        <v>54</v>
      </c>
      <c r="AN214" t="s">
        <v>65</v>
      </c>
      <c r="AQ214" t="s">
        <v>51</v>
      </c>
      <c r="AR214" t="s">
        <v>289</v>
      </c>
    </row>
    <row r="215" ht="15.75" customHeight="1">
      <c r="A215" t="s">
        <v>44</v>
      </c>
      <c r="C215" s="11" t="s">
        <v>73</v>
      </c>
      <c r="D215" s="11" t="s">
        <v>74</v>
      </c>
      <c r="E215" s="11" t="s">
        <v>75</v>
      </c>
      <c r="F215" s="12" t="str">
        <f t="shared" si="1"/>
        <v>2011</v>
      </c>
      <c r="G215" s="13">
        <v>40754.0</v>
      </c>
      <c r="H215" s="14">
        <v>0.24861111111111112</v>
      </c>
      <c r="I215" t="s">
        <v>48</v>
      </c>
      <c r="J215" s="15"/>
      <c r="L215" t="s">
        <v>49</v>
      </c>
      <c r="M215" s="15"/>
      <c r="N215" s="16">
        <v>6.4</v>
      </c>
      <c r="O215" s="16"/>
      <c r="P215" s="17"/>
      <c r="Q215" s="18"/>
      <c r="S215" s="17"/>
      <c r="V215" s="19"/>
      <c r="W215" s="19">
        <v>209.8</v>
      </c>
      <c r="AF215" t="s">
        <v>76</v>
      </c>
      <c r="AG215" t="s">
        <v>290</v>
      </c>
      <c r="AH215" t="s">
        <v>291</v>
      </c>
      <c r="AI215">
        <v>20.0</v>
      </c>
      <c r="AJ215" t="s">
        <v>61</v>
      </c>
      <c r="AK215" t="s">
        <v>119</v>
      </c>
      <c r="AM215" t="s">
        <v>62</v>
      </c>
      <c r="AN215" t="s">
        <v>65</v>
      </c>
      <c r="AQ215" t="s">
        <v>51</v>
      </c>
      <c r="AR215" t="s">
        <v>288</v>
      </c>
    </row>
    <row r="216" ht="15.75" customHeight="1">
      <c r="A216" t="s">
        <v>44</v>
      </c>
      <c r="C216" s="11" t="s">
        <v>73</v>
      </c>
      <c r="D216" s="11" t="s">
        <v>74</v>
      </c>
      <c r="E216" s="11" t="s">
        <v>75</v>
      </c>
      <c r="F216" s="12" t="str">
        <f t="shared" si="1"/>
        <v>2011</v>
      </c>
      <c r="G216" s="13">
        <v>40768.0</v>
      </c>
      <c r="H216" s="14">
        <v>0.2652777777777778</v>
      </c>
      <c r="I216" t="s">
        <v>48</v>
      </c>
      <c r="J216" s="15"/>
      <c r="L216" t="s">
        <v>49</v>
      </c>
      <c r="M216" s="15"/>
      <c r="N216" s="16">
        <v>5.7</v>
      </c>
      <c r="O216" s="16"/>
      <c r="P216" s="17"/>
      <c r="Q216" s="18"/>
      <c r="S216" s="17"/>
      <c r="V216" s="19"/>
      <c r="W216" s="19">
        <v>23.8</v>
      </c>
      <c r="AF216" t="s">
        <v>76</v>
      </c>
      <c r="AG216" t="s">
        <v>115</v>
      </c>
      <c r="AH216" t="s">
        <v>115</v>
      </c>
      <c r="AI216">
        <v>15.0</v>
      </c>
      <c r="AK216" t="s">
        <v>53</v>
      </c>
      <c r="AM216" t="s">
        <v>88</v>
      </c>
      <c r="AN216" t="s">
        <v>65</v>
      </c>
      <c r="AQ216" t="s">
        <v>51</v>
      </c>
      <c r="AR216" t="s">
        <v>218</v>
      </c>
    </row>
    <row r="217" ht="15.75" customHeight="1">
      <c r="A217" t="s">
        <v>44</v>
      </c>
      <c r="C217" s="11" t="s">
        <v>73</v>
      </c>
      <c r="D217" s="11" t="s">
        <v>74</v>
      </c>
      <c r="E217" s="11" t="s">
        <v>75</v>
      </c>
      <c r="F217" s="12" t="str">
        <f t="shared" si="1"/>
        <v>2011</v>
      </c>
      <c r="G217" s="13">
        <v>40782.0</v>
      </c>
      <c r="H217" s="14">
        <v>0.28125</v>
      </c>
      <c r="I217" t="s">
        <v>48</v>
      </c>
      <c r="J217" s="15"/>
      <c r="L217" t="s">
        <v>49</v>
      </c>
      <c r="M217" s="15"/>
      <c r="N217" s="16">
        <v>3.9</v>
      </c>
      <c r="O217" s="16"/>
      <c r="P217" s="17"/>
      <c r="Q217" s="18"/>
      <c r="S217" s="17"/>
      <c r="V217" s="19"/>
      <c r="W217" s="19">
        <v>51.2</v>
      </c>
      <c r="AF217" t="s">
        <v>76</v>
      </c>
      <c r="AG217" t="s">
        <v>284</v>
      </c>
      <c r="AH217" t="s">
        <v>86</v>
      </c>
      <c r="AI217">
        <v>14.44</v>
      </c>
      <c r="AK217" t="s">
        <v>53</v>
      </c>
      <c r="AM217" t="s">
        <v>62</v>
      </c>
      <c r="AN217" t="s">
        <v>65</v>
      </c>
      <c r="AQ217" t="s">
        <v>292</v>
      </c>
      <c r="AR217" t="s">
        <v>293</v>
      </c>
    </row>
    <row r="218" ht="15.75" customHeight="1">
      <c r="A218" t="s">
        <v>44</v>
      </c>
      <c r="C218" s="11" t="s">
        <v>294</v>
      </c>
      <c r="D218" s="11" t="s">
        <v>295</v>
      </c>
      <c r="E218" s="11" t="s">
        <v>296</v>
      </c>
      <c r="F218" s="12" t="str">
        <f t="shared" si="1"/>
        <v>2011</v>
      </c>
      <c r="G218" s="13">
        <v>40684.0</v>
      </c>
      <c r="H218" s="14">
        <v>0.3055555555555556</v>
      </c>
      <c r="I218" t="s">
        <v>48</v>
      </c>
      <c r="J218" s="15"/>
      <c r="L218" t="s">
        <v>49</v>
      </c>
      <c r="M218" s="15"/>
      <c r="N218" s="16">
        <v>7.8</v>
      </c>
      <c r="O218" s="16"/>
      <c r="P218" s="17"/>
      <c r="Q218" s="18"/>
      <c r="S218" s="17"/>
      <c r="V218" s="19"/>
      <c r="W218" s="19">
        <v>235.9</v>
      </c>
      <c r="AF218" t="s">
        <v>268</v>
      </c>
      <c r="AG218" t="s">
        <v>260</v>
      </c>
      <c r="AH218" t="s">
        <v>269</v>
      </c>
      <c r="AJ218" t="s">
        <v>61</v>
      </c>
      <c r="AK218" t="s">
        <v>119</v>
      </c>
      <c r="AM218" t="s">
        <v>62</v>
      </c>
      <c r="AN218" t="s">
        <v>55</v>
      </c>
      <c r="AQ218" t="s">
        <v>171</v>
      </c>
      <c r="AR218" t="s">
        <v>226</v>
      </c>
    </row>
    <row r="219" ht="15.75" customHeight="1">
      <c r="A219" t="s">
        <v>44</v>
      </c>
      <c r="C219" s="11" t="s">
        <v>294</v>
      </c>
      <c r="D219" s="11" t="s">
        <v>295</v>
      </c>
      <c r="E219" s="11" t="s">
        <v>296</v>
      </c>
      <c r="F219" s="12" t="str">
        <f t="shared" si="1"/>
        <v>2011</v>
      </c>
      <c r="G219" s="13">
        <v>40698.0</v>
      </c>
      <c r="H219" s="14">
        <v>0.3263888888888889</v>
      </c>
      <c r="I219" t="s">
        <v>48</v>
      </c>
      <c r="J219" s="15"/>
      <c r="L219" t="s">
        <v>49</v>
      </c>
      <c r="M219" s="15"/>
      <c r="N219" s="16">
        <v>5.0</v>
      </c>
      <c r="O219" s="16"/>
      <c r="P219" s="17"/>
      <c r="Q219" s="18"/>
      <c r="S219" s="17"/>
      <c r="V219" s="19"/>
      <c r="W219" s="19">
        <v>58.1</v>
      </c>
      <c r="AF219" t="s">
        <v>268</v>
      </c>
      <c r="AG219" t="s">
        <v>51</v>
      </c>
      <c r="AH219" t="s">
        <v>115</v>
      </c>
      <c r="AJ219" t="s">
        <v>61</v>
      </c>
      <c r="AK219" t="s">
        <v>119</v>
      </c>
      <c r="AM219" t="s">
        <v>54</v>
      </c>
      <c r="AN219" t="s">
        <v>55</v>
      </c>
      <c r="AQ219" t="s">
        <v>56</v>
      </c>
      <c r="AR219" t="s">
        <v>297</v>
      </c>
    </row>
    <row r="220" ht="15.75" customHeight="1">
      <c r="A220" t="s">
        <v>44</v>
      </c>
      <c r="C220" s="11" t="s">
        <v>294</v>
      </c>
      <c r="D220" s="11" t="s">
        <v>295</v>
      </c>
      <c r="E220" s="11" t="s">
        <v>296</v>
      </c>
      <c r="F220" s="12" t="str">
        <f t="shared" si="1"/>
        <v>2011</v>
      </c>
      <c r="G220" s="13">
        <v>40712.0</v>
      </c>
      <c r="H220" s="14">
        <v>0.3194444444444444</v>
      </c>
      <c r="I220" t="s">
        <v>48</v>
      </c>
      <c r="J220" s="15"/>
      <c r="L220" t="s">
        <v>49</v>
      </c>
      <c r="M220" s="15"/>
      <c r="N220" s="16">
        <v>4.0</v>
      </c>
      <c r="O220" s="16"/>
      <c r="P220" s="17"/>
      <c r="Q220" s="18"/>
      <c r="S220" s="17"/>
      <c r="V220" s="19"/>
      <c r="W220" s="19">
        <v>186.0</v>
      </c>
      <c r="AF220" t="s">
        <v>268</v>
      </c>
      <c r="AG220" t="s">
        <v>59</v>
      </c>
      <c r="AH220" t="s">
        <v>72</v>
      </c>
      <c r="AK220" t="s">
        <v>119</v>
      </c>
      <c r="AM220" t="s">
        <v>54</v>
      </c>
      <c r="AN220" t="s">
        <v>55</v>
      </c>
      <c r="AQ220" t="s">
        <v>56</v>
      </c>
      <c r="AR220" t="s">
        <v>226</v>
      </c>
    </row>
    <row r="221" ht="15.75" customHeight="1">
      <c r="A221" t="s">
        <v>44</v>
      </c>
      <c r="C221" s="11" t="s">
        <v>294</v>
      </c>
      <c r="D221" s="11" t="s">
        <v>295</v>
      </c>
      <c r="E221" s="11" t="s">
        <v>296</v>
      </c>
      <c r="F221" s="12" t="str">
        <f t="shared" si="1"/>
        <v>2011</v>
      </c>
      <c r="G221" s="13">
        <v>40726.0</v>
      </c>
      <c r="H221" s="14">
        <v>0.3333333333333333</v>
      </c>
      <c r="I221" t="s">
        <v>48</v>
      </c>
      <c r="J221" s="15"/>
      <c r="L221" t="s">
        <v>49</v>
      </c>
      <c r="M221" s="15"/>
      <c r="N221" s="16">
        <v>3.5</v>
      </c>
      <c r="O221" s="16"/>
      <c r="P221" s="17"/>
      <c r="Q221" s="18"/>
      <c r="S221" s="17"/>
      <c r="V221" s="19"/>
      <c r="W221" s="19">
        <v>146.7</v>
      </c>
      <c r="AF221" t="s">
        <v>268</v>
      </c>
      <c r="AG221" t="s">
        <v>115</v>
      </c>
      <c r="AH221" t="s">
        <v>273</v>
      </c>
      <c r="AK221" t="s">
        <v>119</v>
      </c>
      <c r="AM221" t="s">
        <v>54</v>
      </c>
      <c r="AN221" t="s">
        <v>55</v>
      </c>
      <c r="AQ221" t="s">
        <v>70</v>
      </c>
      <c r="AR221" t="s">
        <v>298</v>
      </c>
    </row>
    <row r="222" ht="15.75" customHeight="1">
      <c r="A222" t="s">
        <v>44</v>
      </c>
      <c r="C222" s="11" t="s">
        <v>294</v>
      </c>
      <c r="D222" s="11" t="s">
        <v>295</v>
      </c>
      <c r="E222" s="11" t="s">
        <v>296</v>
      </c>
      <c r="F222" s="12" t="str">
        <f t="shared" si="1"/>
        <v>2011</v>
      </c>
      <c r="G222" s="13">
        <v>40740.0</v>
      </c>
      <c r="H222" s="14">
        <v>0.3368055555555556</v>
      </c>
      <c r="I222" t="s">
        <v>48</v>
      </c>
      <c r="J222" s="15"/>
      <c r="L222" t="s">
        <v>49</v>
      </c>
      <c r="M222" s="15"/>
      <c r="N222" s="16">
        <v>3.2</v>
      </c>
      <c r="O222" s="16"/>
      <c r="P222" s="17"/>
      <c r="Q222" s="18"/>
      <c r="S222" s="17"/>
      <c r="V222" s="19"/>
      <c r="W222" s="19"/>
      <c r="AF222" t="s">
        <v>268</v>
      </c>
      <c r="AG222" t="s">
        <v>51</v>
      </c>
      <c r="AH222" t="s">
        <v>51</v>
      </c>
      <c r="AK222" t="s">
        <v>119</v>
      </c>
      <c r="AM222" t="s">
        <v>54</v>
      </c>
      <c r="AN222" t="s">
        <v>55</v>
      </c>
      <c r="AQ222" t="s">
        <v>70</v>
      </c>
      <c r="AR222" t="s">
        <v>226</v>
      </c>
    </row>
    <row r="223" ht="15.75" customHeight="1">
      <c r="A223" t="s">
        <v>44</v>
      </c>
      <c r="C223" s="11" t="s">
        <v>294</v>
      </c>
      <c r="D223" s="11" t="s">
        <v>295</v>
      </c>
      <c r="E223" s="11" t="s">
        <v>296</v>
      </c>
      <c r="F223" s="12" t="str">
        <f t="shared" si="1"/>
        <v>2011</v>
      </c>
      <c r="G223" s="13">
        <v>40754.0</v>
      </c>
      <c r="H223" s="14">
        <v>0.3194444444444444</v>
      </c>
      <c r="I223" t="s">
        <v>48</v>
      </c>
      <c r="J223" s="15"/>
      <c r="L223" t="s">
        <v>58</v>
      </c>
      <c r="M223" s="15"/>
      <c r="N223" s="16">
        <v>4.5</v>
      </c>
      <c r="O223" s="16"/>
      <c r="P223" s="17"/>
      <c r="Q223" s="18"/>
      <c r="S223" s="17"/>
      <c r="V223" s="19"/>
      <c r="W223" s="19" t="s">
        <v>299</v>
      </c>
      <c r="AF223" t="s">
        <v>268</v>
      </c>
      <c r="AG223" t="s">
        <v>231</v>
      </c>
      <c r="AH223" t="s">
        <v>85</v>
      </c>
      <c r="AK223" t="s">
        <v>119</v>
      </c>
      <c r="AM223" t="s">
        <v>62</v>
      </c>
      <c r="AN223" t="s">
        <v>55</v>
      </c>
      <c r="AQ223" t="s">
        <v>56</v>
      </c>
      <c r="AR223" t="s">
        <v>300</v>
      </c>
    </row>
    <row r="224" ht="15.75" customHeight="1">
      <c r="A224" t="s">
        <v>44</v>
      </c>
      <c r="C224" s="11" t="s">
        <v>294</v>
      </c>
      <c r="D224" s="11" t="s">
        <v>295</v>
      </c>
      <c r="E224" s="11" t="s">
        <v>296</v>
      </c>
      <c r="F224" s="12" t="str">
        <f t="shared" si="1"/>
        <v>2011</v>
      </c>
      <c r="G224" s="13">
        <v>40754.0</v>
      </c>
      <c r="H224" s="14">
        <v>0.3194444444444444</v>
      </c>
      <c r="I224" t="s">
        <v>95</v>
      </c>
      <c r="J224" s="15"/>
      <c r="M224" s="15"/>
      <c r="N224" s="16"/>
      <c r="O224" s="16"/>
      <c r="P224" s="17"/>
      <c r="Q224" s="18"/>
      <c r="S224" s="17"/>
      <c r="V224" s="19"/>
      <c r="W224" s="19" t="s">
        <v>299</v>
      </c>
      <c r="AF224" t="s">
        <v>268</v>
      </c>
      <c r="AK224" t="s">
        <v>119</v>
      </c>
      <c r="AR224" t="s">
        <v>301</v>
      </c>
    </row>
    <row r="225" ht="15.75" customHeight="1">
      <c r="A225" t="s">
        <v>44</v>
      </c>
      <c r="C225" s="11" t="s">
        <v>294</v>
      </c>
      <c r="D225" s="11" t="s">
        <v>295</v>
      </c>
      <c r="E225" s="11" t="s">
        <v>296</v>
      </c>
      <c r="F225" s="12" t="str">
        <f t="shared" si="1"/>
        <v>2011</v>
      </c>
      <c r="G225" s="13">
        <v>40768.0</v>
      </c>
      <c r="H225" s="14">
        <v>0.3263888888888889</v>
      </c>
      <c r="I225" t="s">
        <v>48</v>
      </c>
      <c r="J225" s="15"/>
      <c r="L225" t="s">
        <v>49</v>
      </c>
      <c r="M225" s="15"/>
      <c r="N225" s="16">
        <v>4.3</v>
      </c>
      <c r="O225" s="16"/>
      <c r="P225" s="17"/>
      <c r="Q225" s="18"/>
      <c r="S225" s="17"/>
      <c r="V225" s="19"/>
      <c r="W225" s="19">
        <v>58.3</v>
      </c>
      <c r="AF225" t="s">
        <v>268</v>
      </c>
      <c r="AG225" t="s">
        <v>115</v>
      </c>
      <c r="AH225" t="s">
        <v>115</v>
      </c>
      <c r="AK225" t="s">
        <v>119</v>
      </c>
      <c r="AM225" t="s">
        <v>88</v>
      </c>
      <c r="AN225" t="s">
        <v>55</v>
      </c>
      <c r="AQ225" t="s">
        <v>171</v>
      </c>
      <c r="AR225" t="s">
        <v>226</v>
      </c>
    </row>
    <row r="226" ht="15.75" customHeight="1">
      <c r="A226" t="s">
        <v>44</v>
      </c>
      <c r="C226" s="11" t="s">
        <v>294</v>
      </c>
      <c r="D226" s="11" t="s">
        <v>295</v>
      </c>
      <c r="E226" s="11" t="s">
        <v>296</v>
      </c>
      <c r="F226" s="12" t="str">
        <f t="shared" si="1"/>
        <v>2011</v>
      </c>
      <c r="G226" s="13">
        <v>40782.0</v>
      </c>
      <c r="H226" s="14">
        <v>0.3173611111111111</v>
      </c>
      <c r="I226" t="s">
        <v>48</v>
      </c>
      <c r="J226" s="15"/>
      <c r="L226" t="s">
        <v>49</v>
      </c>
      <c r="M226" s="15"/>
      <c r="N226" s="16">
        <v>4.7</v>
      </c>
      <c r="O226" s="16"/>
      <c r="P226" s="17"/>
      <c r="Q226" s="18"/>
      <c r="S226" s="17"/>
      <c r="V226" s="19"/>
      <c r="W226" s="19">
        <v>105.0</v>
      </c>
      <c r="AF226" t="s">
        <v>268</v>
      </c>
      <c r="AG226" t="s">
        <v>225</v>
      </c>
      <c r="AH226" t="s">
        <v>115</v>
      </c>
      <c r="AK226" t="s">
        <v>119</v>
      </c>
      <c r="AM226" t="s">
        <v>88</v>
      </c>
      <c r="AN226" t="s">
        <v>55</v>
      </c>
      <c r="AQ226" t="s">
        <v>171</v>
      </c>
      <c r="AR226" t="s">
        <v>226</v>
      </c>
    </row>
    <row r="227" ht="15.75" customHeight="1">
      <c r="A227" t="s">
        <v>44</v>
      </c>
      <c r="C227" s="11" t="s">
        <v>91</v>
      </c>
      <c r="D227" s="11" t="s">
        <v>92</v>
      </c>
      <c r="E227" s="11" t="s">
        <v>93</v>
      </c>
      <c r="F227" s="12" t="str">
        <f t="shared" si="1"/>
        <v>2011</v>
      </c>
      <c r="G227" s="13">
        <v>40684.0</v>
      </c>
      <c r="H227" s="14">
        <v>0.23125</v>
      </c>
      <c r="I227" t="s">
        <v>48</v>
      </c>
      <c r="J227" s="15"/>
      <c r="L227" t="s">
        <v>49</v>
      </c>
      <c r="M227" s="15">
        <v>12.11</v>
      </c>
      <c r="N227" s="16">
        <v>4.6</v>
      </c>
      <c r="O227" s="16">
        <v>42.79</v>
      </c>
      <c r="P227" s="17"/>
      <c r="Q227" s="18"/>
      <c r="S227" s="17"/>
      <c r="V227" s="19"/>
      <c r="W227" s="19">
        <v>10.9</v>
      </c>
      <c r="AF227" t="s">
        <v>76</v>
      </c>
      <c r="AG227" t="s">
        <v>284</v>
      </c>
      <c r="AH227" t="s">
        <v>285</v>
      </c>
      <c r="AI227">
        <v>12.22</v>
      </c>
      <c r="AJ227" t="s">
        <v>61</v>
      </c>
      <c r="AK227" t="s">
        <v>100</v>
      </c>
      <c r="AM227" t="s">
        <v>62</v>
      </c>
      <c r="AN227" t="s">
        <v>55</v>
      </c>
      <c r="AQ227" t="s">
        <v>51</v>
      </c>
      <c r="AR227" t="s">
        <v>302</v>
      </c>
    </row>
    <row r="228" ht="15.75" customHeight="1">
      <c r="A228" t="s">
        <v>44</v>
      </c>
      <c r="C228" s="11" t="s">
        <v>91</v>
      </c>
      <c r="D228" s="11" t="s">
        <v>92</v>
      </c>
      <c r="E228" s="11" t="s">
        <v>93</v>
      </c>
      <c r="F228" s="12" t="str">
        <f t="shared" si="1"/>
        <v>2011</v>
      </c>
      <c r="G228" s="13">
        <v>40698.0</v>
      </c>
      <c r="H228" s="14">
        <v>0.21736111111111112</v>
      </c>
      <c r="I228" t="s">
        <v>48</v>
      </c>
      <c r="J228" s="15"/>
      <c r="L228" t="s">
        <v>49</v>
      </c>
      <c r="M228" s="15"/>
      <c r="N228" s="16">
        <v>3.8</v>
      </c>
      <c r="O228" s="16"/>
      <c r="P228" s="17"/>
      <c r="Q228" s="18"/>
      <c r="S228" s="17"/>
      <c r="V228" s="19"/>
      <c r="W228" s="19">
        <v>69.9</v>
      </c>
      <c r="AF228" t="s">
        <v>76</v>
      </c>
      <c r="AG228" t="s">
        <v>51</v>
      </c>
      <c r="AH228" t="s">
        <v>59</v>
      </c>
      <c r="AI228">
        <v>8.33</v>
      </c>
      <c r="AK228" t="s">
        <v>100</v>
      </c>
      <c r="AM228" t="s">
        <v>54</v>
      </c>
      <c r="AN228" t="s">
        <v>55</v>
      </c>
      <c r="AQ228" t="s">
        <v>51</v>
      </c>
      <c r="AR228" t="s">
        <v>226</v>
      </c>
    </row>
    <row r="229" ht="15.75" customHeight="1">
      <c r="A229" t="s">
        <v>44</v>
      </c>
      <c r="C229" s="11" t="s">
        <v>91</v>
      </c>
      <c r="D229" s="11" t="s">
        <v>92</v>
      </c>
      <c r="E229" s="11" t="s">
        <v>93</v>
      </c>
      <c r="F229" s="12" t="str">
        <f t="shared" si="1"/>
        <v>2011</v>
      </c>
      <c r="G229" s="13">
        <v>40712.0</v>
      </c>
      <c r="H229" s="14">
        <v>0.21388888888888888</v>
      </c>
      <c r="I229" t="s">
        <v>48</v>
      </c>
      <c r="J229" s="15"/>
      <c r="M229" s="15"/>
      <c r="N229" s="16">
        <v>2.8</v>
      </c>
      <c r="O229" s="16"/>
      <c r="P229" s="17"/>
      <c r="Q229" s="18"/>
      <c r="S229" s="17"/>
      <c r="V229" s="19"/>
      <c r="W229" s="19">
        <v>66.3</v>
      </c>
      <c r="AF229" t="s">
        <v>76</v>
      </c>
      <c r="AG229" t="s">
        <v>259</v>
      </c>
      <c r="AH229" t="s">
        <v>287</v>
      </c>
      <c r="AI229">
        <v>16.11</v>
      </c>
      <c r="AK229" t="s">
        <v>100</v>
      </c>
      <c r="AR229" t="s">
        <v>218</v>
      </c>
    </row>
    <row r="230" ht="15.75" customHeight="1">
      <c r="A230" t="s">
        <v>44</v>
      </c>
      <c r="C230" s="11" t="s">
        <v>91</v>
      </c>
      <c r="D230" s="11" t="s">
        <v>92</v>
      </c>
      <c r="E230" s="11" t="s">
        <v>93</v>
      </c>
      <c r="F230" s="12" t="str">
        <f t="shared" si="1"/>
        <v>2011</v>
      </c>
      <c r="G230" s="13">
        <v>40740.0</v>
      </c>
      <c r="H230" s="14">
        <v>0.21875</v>
      </c>
      <c r="I230" t="s">
        <v>48</v>
      </c>
      <c r="J230" s="15"/>
      <c r="L230" t="s">
        <v>49</v>
      </c>
      <c r="M230" s="15"/>
      <c r="N230" s="16">
        <v>2.2</v>
      </c>
      <c r="O230" s="16"/>
      <c r="P230" s="17"/>
      <c r="Q230" s="18"/>
      <c r="S230" s="17"/>
      <c r="V230" s="19"/>
      <c r="W230" s="19"/>
      <c r="AF230" t="s">
        <v>76</v>
      </c>
      <c r="AG230" t="s">
        <v>51</v>
      </c>
      <c r="AH230" t="s">
        <v>59</v>
      </c>
      <c r="AI230">
        <v>14.44</v>
      </c>
      <c r="AJ230" t="s">
        <v>61</v>
      </c>
      <c r="AK230" t="s">
        <v>100</v>
      </c>
      <c r="AM230" t="s">
        <v>88</v>
      </c>
      <c r="AN230" t="s">
        <v>55</v>
      </c>
      <c r="AQ230" t="s">
        <v>51</v>
      </c>
      <c r="AR230" t="s">
        <v>229</v>
      </c>
    </row>
    <row r="231" ht="15.75" customHeight="1">
      <c r="A231" t="s">
        <v>44</v>
      </c>
      <c r="C231" s="11" t="s">
        <v>91</v>
      </c>
      <c r="D231" s="11" t="s">
        <v>92</v>
      </c>
      <c r="E231" s="11" t="s">
        <v>93</v>
      </c>
      <c r="F231" s="12" t="str">
        <f t="shared" si="1"/>
        <v>2011</v>
      </c>
      <c r="G231" s="13">
        <v>40754.0</v>
      </c>
      <c r="H231" s="14">
        <v>0.22777777777777777</v>
      </c>
      <c r="I231" t="s">
        <v>48</v>
      </c>
      <c r="J231" s="15"/>
      <c r="L231" t="s">
        <v>49</v>
      </c>
      <c r="M231" s="15"/>
      <c r="N231" s="16">
        <v>1.7</v>
      </c>
      <c r="O231" s="16"/>
      <c r="P231" s="17"/>
      <c r="Q231" s="18"/>
      <c r="S231" s="17"/>
      <c r="V231" s="19"/>
      <c r="W231" s="19">
        <v>2419.17</v>
      </c>
      <c r="AF231" t="s">
        <v>76</v>
      </c>
      <c r="AG231" t="s">
        <v>290</v>
      </c>
      <c r="AH231" t="s">
        <v>291</v>
      </c>
      <c r="AI231">
        <v>20.0</v>
      </c>
      <c r="AJ231" t="s">
        <v>61</v>
      </c>
      <c r="AK231" t="s">
        <v>100</v>
      </c>
      <c r="AM231" t="s">
        <v>62</v>
      </c>
      <c r="AN231" t="s">
        <v>55</v>
      </c>
      <c r="AQ231" t="s">
        <v>51</v>
      </c>
      <c r="AR231" t="s">
        <v>218</v>
      </c>
    </row>
    <row r="232" ht="15.75" customHeight="1">
      <c r="A232" t="s">
        <v>44</v>
      </c>
      <c r="C232" s="11" t="s">
        <v>91</v>
      </c>
      <c r="D232" s="11" t="s">
        <v>92</v>
      </c>
      <c r="E232" s="11" t="s">
        <v>93</v>
      </c>
      <c r="F232" s="12" t="str">
        <f t="shared" si="1"/>
        <v>2011</v>
      </c>
      <c r="G232" s="13">
        <v>40768.0</v>
      </c>
      <c r="H232" s="14">
        <v>0.23819444444444443</v>
      </c>
      <c r="I232" t="s">
        <v>48</v>
      </c>
      <c r="J232" s="15"/>
      <c r="L232" t="s">
        <v>49</v>
      </c>
      <c r="M232" s="15"/>
      <c r="N232" s="16">
        <v>2.4</v>
      </c>
      <c r="O232" s="16"/>
      <c r="P232" s="17"/>
      <c r="Q232" s="18"/>
      <c r="S232" s="17"/>
      <c r="V232" s="19"/>
      <c r="W232" s="19">
        <v>88.0</v>
      </c>
      <c r="AF232" t="s">
        <v>76</v>
      </c>
      <c r="AG232" t="s">
        <v>115</v>
      </c>
      <c r="AH232" t="s">
        <v>115</v>
      </c>
      <c r="AI232">
        <v>15.0</v>
      </c>
      <c r="AK232" t="s">
        <v>53</v>
      </c>
      <c r="AM232" t="s">
        <v>54</v>
      </c>
      <c r="AN232" t="s">
        <v>55</v>
      </c>
      <c r="AQ232" t="s">
        <v>51</v>
      </c>
      <c r="AR232" t="s">
        <v>218</v>
      </c>
    </row>
    <row r="233" ht="15.75" customHeight="1">
      <c r="A233" t="s">
        <v>44</v>
      </c>
      <c r="C233" s="11" t="s">
        <v>91</v>
      </c>
      <c r="D233" s="11" t="s">
        <v>92</v>
      </c>
      <c r="E233" s="11" t="s">
        <v>93</v>
      </c>
      <c r="F233" s="12" t="str">
        <f t="shared" si="1"/>
        <v>2011</v>
      </c>
      <c r="G233" s="13">
        <v>40782.0</v>
      </c>
      <c r="H233" s="14">
        <v>0.26458333333333334</v>
      </c>
      <c r="I233" t="s">
        <v>48</v>
      </c>
      <c r="J233" s="15"/>
      <c r="L233" t="s">
        <v>49</v>
      </c>
      <c r="M233" s="15"/>
      <c r="N233" s="16">
        <v>1.8</v>
      </c>
      <c r="O233" s="16"/>
      <c r="P233" s="17"/>
      <c r="Q233" s="18"/>
      <c r="S233" s="17"/>
      <c r="V233" s="19"/>
      <c r="W233" s="19">
        <v>146.1</v>
      </c>
      <c r="AF233" t="s">
        <v>76</v>
      </c>
      <c r="AG233" t="s">
        <v>284</v>
      </c>
      <c r="AH233" t="s">
        <v>86</v>
      </c>
      <c r="AI233">
        <v>14.44</v>
      </c>
      <c r="AK233" t="s">
        <v>100</v>
      </c>
      <c r="AM233" t="s">
        <v>54</v>
      </c>
      <c r="AN233" t="s">
        <v>55</v>
      </c>
      <c r="AQ233" t="s">
        <v>51</v>
      </c>
      <c r="AR233" t="s">
        <v>218</v>
      </c>
    </row>
    <row r="234" ht="15.75" customHeight="1">
      <c r="A234" t="s">
        <v>44</v>
      </c>
      <c r="B234" s="20" t="s">
        <v>104</v>
      </c>
      <c r="C234" s="11" t="s">
        <v>105</v>
      </c>
      <c r="D234" s="11" t="s">
        <v>303</v>
      </c>
      <c r="E234" s="11" t="s">
        <v>304</v>
      </c>
      <c r="F234" s="12" t="str">
        <f t="shared" si="1"/>
        <v>2011</v>
      </c>
      <c r="G234" s="13">
        <v>40684.0</v>
      </c>
      <c r="H234" s="14">
        <v>0.2951388888888889</v>
      </c>
      <c r="I234" t="s">
        <v>48</v>
      </c>
      <c r="J234" s="15"/>
      <c r="L234" t="s">
        <v>49</v>
      </c>
      <c r="M234" s="15">
        <v>8.0</v>
      </c>
      <c r="N234" s="16">
        <v>9.0</v>
      </c>
      <c r="O234" s="16">
        <v>75.99</v>
      </c>
      <c r="P234" s="17"/>
      <c r="Q234" s="18"/>
      <c r="S234" s="17"/>
      <c r="V234" s="19"/>
      <c r="W234" s="19">
        <v>206.3</v>
      </c>
      <c r="AF234" t="s">
        <v>252</v>
      </c>
      <c r="AG234" t="s">
        <v>259</v>
      </c>
      <c r="AH234" t="s">
        <v>260</v>
      </c>
      <c r="AJ234" t="s">
        <v>61</v>
      </c>
      <c r="AK234" t="s">
        <v>53</v>
      </c>
      <c r="AM234" t="s">
        <v>54</v>
      </c>
      <c r="AN234" t="s">
        <v>55</v>
      </c>
      <c r="AQ234" t="s">
        <v>171</v>
      </c>
      <c r="AR234" t="s">
        <v>226</v>
      </c>
    </row>
    <row r="235" ht="15.75" customHeight="1">
      <c r="A235" t="s">
        <v>44</v>
      </c>
      <c r="B235" s="20" t="s">
        <v>104</v>
      </c>
      <c r="C235" s="11" t="s">
        <v>105</v>
      </c>
      <c r="D235" s="11" t="s">
        <v>303</v>
      </c>
      <c r="E235" s="11" t="s">
        <v>304</v>
      </c>
      <c r="F235" s="12" t="str">
        <f t="shared" si="1"/>
        <v>2011</v>
      </c>
      <c r="G235" s="13">
        <v>40698.0</v>
      </c>
      <c r="H235" s="14">
        <v>0.2916666666666667</v>
      </c>
      <c r="I235" t="s">
        <v>48</v>
      </c>
      <c r="J235" s="15"/>
      <c r="L235" t="s">
        <v>49</v>
      </c>
      <c r="M235" s="15">
        <v>15.3</v>
      </c>
      <c r="N235" s="16">
        <v>8.52</v>
      </c>
      <c r="O235" s="16">
        <v>84.9</v>
      </c>
      <c r="P235" s="17"/>
      <c r="Q235" s="18"/>
      <c r="S235" s="17"/>
      <c r="V235" s="19"/>
      <c r="W235" s="19">
        <v>44.1</v>
      </c>
      <c r="AF235" t="s">
        <v>217</v>
      </c>
      <c r="AG235" t="s">
        <v>51</v>
      </c>
      <c r="AH235" t="s">
        <v>59</v>
      </c>
      <c r="AI235">
        <v>7.78</v>
      </c>
      <c r="AJ235" t="s">
        <v>52</v>
      </c>
      <c r="AK235" t="s">
        <v>97</v>
      </c>
      <c r="AM235" t="s">
        <v>54</v>
      </c>
      <c r="AN235" t="s">
        <v>55</v>
      </c>
      <c r="AQ235" t="s">
        <v>51</v>
      </c>
      <c r="AR235" t="s">
        <v>233</v>
      </c>
    </row>
    <row r="236" ht="15.75" customHeight="1">
      <c r="A236" t="s">
        <v>44</v>
      </c>
      <c r="B236" s="20" t="s">
        <v>104</v>
      </c>
      <c r="C236" s="11" t="s">
        <v>105</v>
      </c>
      <c r="D236" s="11" t="s">
        <v>303</v>
      </c>
      <c r="E236" s="11" t="s">
        <v>304</v>
      </c>
      <c r="F236" s="12" t="str">
        <f t="shared" si="1"/>
        <v>2011</v>
      </c>
      <c r="G236" s="13">
        <v>40712.0</v>
      </c>
      <c r="H236" s="14">
        <v>0.3298611111111111</v>
      </c>
      <c r="I236" t="s">
        <v>48</v>
      </c>
      <c r="J236" s="15"/>
      <c r="L236" t="s">
        <v>49</v>
      </c>
      <c r="M236" s="15">
        <v>18.5</v>
      </c>
      <c r="N236" s="16">
        <v>8.23</v>
      </c>
      <c r="O236" s="16">
        <v>85.0</v>
      </c>
      <c r="P236" s="17"/>
      <c r="Q236" s="18"/>
      <c r="S236" s="17"/>
      <c r="V236" s="19"/>
      <c r="W236" s="19">
        <v>68.9</v>
      </c>
      <c r="AF236" t="s">
        <v>217</v>
      </c>
      <c r="AG236" t="s">
        <v>86</v>
      </c>
      <c r="AH236" t="s">
        <v>305</v>
      </c>
      <c r="AI236">
        <v>16.11</v>
      </c>
      <c r="AJ236" t="s">
        <v>61</v>
      </c>
      <c r="AK236" t="s">
        <v>97</v>
      </c>
      <c r="AM236" t="s">
        <v>54</v>
      </c>
      <c r="AN236" t="s">
        <v>55</v>
      </c>
      <c r="AQ236" t="s">
        <v>51</v>
      </c>
      <c r="AR236" t="s">
        <v>233</v>
      </c>
    </row>
    <row r="237" ht="15.75" customHeight="1">
      <c r="A237" t="s">
        <v>44</v>
      </c>
      <c r="B237" s="20" t="s">
        <v>104</v>
      </c>
      <c r="C237" s="11" t="s">
        <v>105</v>
      </c>
      <c r="D237" s="11" t="s">
        <v>303</v>
      </c>
      <c r="E237" s="11" t="s">
        <v>304</v>
      </c>
      <c r="F237" s="12" t="str">
        <f t="shared" si="1"/>
        <v>2011</v>
      </c>
      <c r="G237" s="13">
        <v>40726.0</v>
      </c>
      <c r="H237" s="14">
        <v>0.2569444444444444</v>
      </c>
      <c r="I237" t="s">
        <v>48</v>
      </c>
      <c r="J237" s="15"/>
      <c r="L237" t="s">
        <v>49</v>
      </c>
      <c r="M237" s="15">
        <v>20.2</v>
      </c>
      <c r="N237" s="16">
        <v>7.66</v>
      </c>
      <c r="O237" s="16">
        <v>86.4</v>
      </c>
      <c r="P237" s="17"/>
      <c r="Q237" s="18"/>
      <c r="S237" s="17"/>
      <c r="V237" s="19"/>
      <c r="W237" s="19">
        <v>41.3</v>
      </c>
      <c r="AF237" t="s">
        <v>217</v>
      </c>
      <c r="AG237" t="s">
        <v>51</v>
      </c>
      <c r="AH237" t="s">
        <v>306</v>
      </c>
      <c r="AI237">
        <v>16.67</v>
      </c>
      <c r="AJ237" t="s">
        <v>61</v>
      </c>
      <c r="AK237" t="s">
        <v>97</v>
      </c>
      <c r="AM237" t="s">
        <v>54</v>
      </c>
      <c r="AN237" t="s">
        <v>55</v>
      </c>
      <c r="AQ237" t="s">
        <v>51</v>
      </c>
      <c r="AR237" t="s">
        <v>233</v>
      </c>
    </row>
    <row r="238" ht="15.75" customHeight="1">
      <c r="A238" t="s">
        <v>44</v>
      </c>
      <c r="B238" s="20" t="s">
        <v>104</v>
      </c>
      <c r="C238" s="11" t="s">
        <v>105</v>
      </c>
      <c r="D238" s="11" t="s">
        <v>303</v>
      </c>
      <c r="E238" s="11" t="s">
        <v>304</v>
      </c>
      <c r="F238" s="12" t="str">
        <f t="shared" si="1"/>
        <v>2011</v>
      </c>
      <c r="G238" s="13">
        <v>40740.0</v>
      </c>
      <c r="H238" s="14">
        <v>0.2569444444444444</v>
      </c>
      <c r="I238" t="s">
        <v>48</v>
      </c>
      <c r="J238" s="15"/>
      <c r="L238" t="s">
        <v>49</v>
      </c>
      <c r="M238" s="15">
        <v>22.5</v>
      </c>
      <c r="N238" s="16">
        <v>6.78</v>
      </c>
      <c r="O238" s="16">
        <v>79.3</v>
      </c>
      <c r="P238" s="17"/>
      <c r="Q238" s="18"/>
      <c r="S238" s="17"/>
      <c r="V238" s="19"/>
      <c r="W238" s="19"/>
      <c r="AF238" t="s">
        <v>217</v>
      </c>
      <c r="AG238" t="s">
        <v>51</v>
      </c>
      <c r="AH238" t="s">
        <v>51</v>
      </c>
      <c r="AI238">
        <v>16.11</v>
      </c>
      <c r="AJ238" t="s">
        <v>61</v>
      </c>
      <c r="AK238" t="s">
        <v>97</v>
      </c>
      <c r="AM238" t="s">
        <v>54</v>
      </c>
      <c r="AN238" t="s">
        <v>55</v>
      </c>
      <c r="AQ238" t="s">
        <v>51</v>
      </c>
      <c r="AR238" t="s">
        <v>233</v>
      </c>
    </row>
    <row r="239" ht="15.75" customHeight="1">
      <c r="A239" t="s">
        <v>44</v>
      </c>
      <c r="B239" s="20" t="s">
        <v>104</v>
      </c>
      <c r="C239" s="11" t="s">
        <v>105</v>
      </c>
      <c r="D239" s="11" t="s">
        <v>303</v>
      </c>
      <c r="E239" s="11" t="s">
        <v>304</v>
      </c>
      <c r="F239" s="12" t="str">
        <f t="shared" si="1"/>
        <v>2011</v>
      </c>
      <c r="G239" s="13">
        <v>40754.0</v>
      </c>
      <c r="H239" s="14">
        <v>0.2534722222222222</v>
      </c>
      <c r="I239" t="s">
        <v>48</v>
      </c>
      <c r="J239" s="15"/>
      <c r="L239" t="s">
        <v>58</v>
      </c>
      <c r="M239" s="15">
        <v>20.9</v>
      </c>
      <c r="N239" s="16">
        <v>8.05</v>
      </c>
      <c r="O239" s="16">
        <v>90.7</v>
      </c>
      <c r="P239" s="17"/>
      <c r="Q239" s="18"/>
      <c r="S239" s="17"/>
      <c r="V239" s="19"/>
      <c r="W239" s="19">
        <v>435.2</v>
      </c>
      <c r="AF239" t="s">
        <v>217</v>
      </c>
      <c r="AG239" t="s">
        <v>59</v>
      </c>
      <c r="AH239" t="s">
        <v>281</v>
      </c>
      <c r="AI239">
        <v>21.11</v>
      </c>
      <c r="AJ239" t="s">
        <v>61</v>
      </c>
      <c r="AK239" t="s">
        <v>97</v>
      </c>
      <c r="AM239" t="s">
        <v>62</v>
      </c>
      <c r="AN239" t="s">
        <v>55</v>
      </c>
      <c r="AQ239" t="s">
        <v>51</v>
      </c>
      <c r="AR239" t="s">
        <v>307</v>
      </c>
    </row>
    <row r="240" ht="15.75" customHeight="1">
      <c r="A240" t="s">
        <v>44</v>
      </c>
      <c r="B240" s="20" t="s">
        <v>104</v>
      </c>
      <c r="C240" s="11" t="s">
        <v>105</v>
      </c>
      <c r="D240" s="11" t="s">
        <v>303</v>
      </c>
      <c r="E240" s="11" t="s">
        <v>304</v>
      </c>
      <c r="F240" s="12" t="str">
        <f t="shared" si="1"/>
        <v>2011</v>
      </c>
      <c r="G240" s="13">
        <v>40768.0</v>
      </c>
      <c r="H240" s="14">
        <v>0.25</v>
      </c>
      <c r="I240" t="s">
        <v>48</v>
      </c>
      <c r="J240" s="15"/>
      <c r="L240" t="s">
        <v>49</v>
      </c>
      <c r="M240" s="15">
        <v>19.6</v>
      </c>
      <c r="N240" s="16">
        <v>7.64</v>
      </c>
      <c r="O240" s="16">
        <v>82.7</v>
      </c>
      <c r="P240" s="17"/>
      <c r="Q240" s="18"/>
      <c r="S240" s="17"/>
      <c r="V240" s="19"/>
      <c r="W240" s="19">
        <v>24.3</v>
      </c>
      <c r="AF240" t="s">
        <v>217</v>
      </c>
      <c r="AG240" t="s">
        <v>51</v>
      </c>
      <c r="AH240" t="s">
        <v>51</v>
      </c>
      <c r="AI240">
        <v>14.44</v>
      </c>
      <c r="AJ240" t="s">
        <v>61</v>
      </c>
      <c r="AK240" t="s">
        <v>97</v>
      </c>
      <c r="AM240" t="s">
        <v>54</v>
      </c>
      <c r="AN240" t="s">
        <v>55</v>
      </c>
      <c r="AQ240" t="s">
        <v>51</v>
      </c>
      <c r="AR240" t="s">
        <v>233</v>
      </c>
    </row>
    <row r="241" ht="15.75" customHeight="1">
      <c r="A241" t="s">
        <v>44</v>
      </c>
      <c r="B241" s="20" t="s">
        <v>104</v>
      </c>
      <c r="C241" s="11" t="s">
        <v>105</v>
      </c>
      <c r="D241" s="11" t="s">
        <v>303</v>
      </c>
      <c r="E241" s="11" t="s">
        <v>304</v>
      </c>
      <c r="F241" s="12" t="str">
        <f t="shared" si="1"/>
        <v>2011</v>
      </c>
      <c r="G241" s="13">
        <v>40782.0</v>
      </c>
      <c r="H241" s="14">
        <v>0.25069444444444444</v>
      </c>
      <c r="I241" t="s">
        <v>48</v>
      </c>
      <c r="J241" s="15"/>
      <c r="L241" t="s">
        <v>49</v>
      </c>
      <c r="M241" s="15">
        <v>22.2</v>
      </c>
      <c r="N241" s="16">
        <v>8.16</v>
      </c>
      <c r="O241" s="16">
        <v>95.5</v>
      </c>
      <c r="P241" s="17"/>
      <c r="Q241" s="18"/>
      <c r="S241" s="17"/>
      <c r="V241" s="19"/>
      <c r="W241" s="19">
        <v>119.8</v>
      </c>
      <c r="AF241" t="s">
        <v>217</v>
      </c>
      <c r="AG241" t="s">
        <v>59</v>
      </c>
      <c r="AH241" t="s">
        <v>51</v>
      </c>
      <c r="AI241">
        <v>18.33</v>
      </c>
      <c r="AJ241" t="s">
        <v>61</v>
      </c>
      <c r="AK241" t="s">
        <v>97</v>
      </c>
      <c r="AM241" t="s">
        <v>88</v>
      </c>
      <c r="AN241" t="s">
        <v>55</v>
      </c>
      <c r="AQ241" t="s">
        <v>51</v>
      </c>
      <c r="AR241" t="s">
        <v>233</v>
      </c>
    </row>
    <row r="242" ht="15.75" customHeight="1">
      <c r="A242" t="s">
        <v>44</v>
      </c>
      <c r="B242" s="20" t="s">
        <v>104</v>
      </c>
      <c r="C242" s="11" t="s">
        <v>145</v>
      </c>
      <c r="D242" s="11" t="s">
        <v>146</v>
      </c>
      <c r="E242" s="11" t="s">
        <v>147</v>
      </c>
      <c r="F242" s="12" t="str">
        <f t="shared" si="1"/>
        <v>2011</v>
      </c>
      <c r="G242" s="13">
        <v>40684.0</v>
      </c>
      <c r="H242" s="14">
        <v>0.24027777777777778</v>
      </c>
      <c r="I242" t="s">
        <v>48</v>
      </c>
      <c r="J242" s="15"/>
      <c r="L242" t="s">
        <v>49</v>
      </c>
      <c r="M242" s="15">
        <v>12.0</v>
      </c>
      <c r="N242" s="16">
        <v>8.7</v>
      </c>
      <c r="O242" s="16">
        <v>80.73</v>
      </c>
      <c r="P242" s="17"/>
      <c r="Q242" s="18"/>
      <c r="S242" s="17"/>
      <c r="V242" s="19"/>
      <c r="W242" s="19">
        <v>137.6</v>
      </c>
      <c r="AF242" t="s">
        <v>76</v>
      </c>
      <c r="AG242" t="s">
        <v>284</v>
      </c>
      <c r="AH242" t="s">
        <v>285</v>
      </c>
      <c r="AI242">
        <v>12.22</v>
      </c>
      <c r="AJ242" t="s">
        <v>61</v>
      </c>
      <c r="AK242" t="s">
        <v>53</v>
      </c>
      <c r="AM242" t="s">
        <v>62</v>
      </c>
      <c r="AN242" t="s">
        <v>55</v>
      </c>
      <c r="AQ242" t="s">
        <v>56</v>
      </c>
      <c r="AR242" t="s">
        <v>308</v>
      </c>
    </row>
    <row r="243" ht="15.75" customHeight="1">
      <c r="A243" t="s">
        <v>44</v>
      </c>
      <c r="B243" s="20" t="s">
        <v>104</v>
      </c>
      <c r="C243" s="11" t="s">
        <v>145</v>
      </c>
      <c r="D243" s="11" t="s">
        <v>146</v>
      </c>
      <c r="E243" s="11" t="s">
        <v>147</v>
      </c>
      <c r="F243" s="12" t="str">
        <f t="shared" si="1"/>
        <v>2011</v>
      </c>
      <c r="G243" s="13">
        <v>40698.0</v>
      </c>
      <c r="H243" s="14">
        <v>0.2326388888888889</v>
      </c>
      <c r="I243" t="s">
        <v>48</v>
      </c>
      <c r="J243" s="15"/>
      <c r="L243" t="s">
        <v>49</v>
      </c>
      <c r="M243" s="15"/>
      <c r="N243" s="16">
        <v>5.8</v>
      </c>
      <c r="O243" s="16"/>
      <c r="P243" s="17"/>
      <c r="Q243" s="18"/>
      <c r="S243" s="17"/>
      <c r="V243" s="19"/>
      <c r="W243" s="19">
        <v>118.7</v>
      </c>
      <c r="AF243" t="s">
        <v>76</v>
      </c>
      <c r="AG243" t="s">
        <v>51</v>
      </c>
      <c r="AH243" t="s">
        <v>59</v>
      </c>
      <c r="AI243">
        <v>8.33</v>
      </c>
      <c r="AK243" t="s">
        <v>53</v>
      </c>
      <c r="AM243" t="s">
        <v>54</v>
      </c>
      <c r="AN243" t="s">
        <v>55</v>
      </c>
      <c r="AQ243" t="s">
        <v>56</v>
      </c>
      <c r="AR243" t="s">
        <v>226</v>
      </c>
    </row>
    <row r="244" ht="15.75" customHeight="1">
      <c r="A244" t="s">
        <v>44</v>
      </c>
      <c r="B244" s="20" t="s">
        <v>104</v>
      </c>
      <c r="C244" s="11" t="s">
        <v>145</v>
      </c>
      <c r="D244" s="11" t="s">
        <v>146</v>
      </c>
      <c r="E244" s="11" t="s">
        <v>147</v>
      </c>
      <c r="F244" s="12" t="str">
        <f t="shared" si="1"/>
        <v>2011</v>
      </c>
      <c r="G244" s="13">
        <v>40712.0</v>
      </c>
      <c r="H244" s="14">
        <v>0.22569444444444445</v>
      </c>
      <c r="I244" t="s">
        <v>48</v>
      </c>
      <c r="J244" s="15"/>
      <c r="L244" t="s">
        <v>49</v>
      </c>
      <c r="M244" s="15"/>
      <c r="N244" s="16">
        <v>6.2</v>
      </c>
      <c r="O244" s="16"/>
      <c r="P244" s="17"/>
      <c r="Q244" s="18"/>
      <c r="S244" s="17"/>
      <c r="V244" s="19"/>
      <c r="W244" s="19">
        <v>307.6</v>
      </c>
      <c r="AF244" t="s">
        <v>76</v>
      </c>
      <c r="AG244" t="s">
        <v>259</v>
      </c>
      <c r="AH244" t="s">
        <v>287</v>
      </c>
      <c r="AI244">
        <v>16.11</v>
      </c>
      <c r="AK244" t="s">
        <v>119</v>
      </c>
      <c r="AM244" t="s">
        <v>54</v>
      </c>
      <c r="AN244" t="s">
        <v>55</v>
      </c>
      <c r="AQ244" t="s">
        <v>56</v>
      </c>
      <c r="AR244" t="s">
        <v>309</v>
      </c>
    </row>
    <row r="245" ht="15.75" customHeight="1">
      <c r="A245" t="s">
        <v>44</v>
      </c>
      <c r="B245" s="20" t="s">
        <v>104</v>
      </c>
      <c r="C245" s="11" t="s">
        <v>145</v>
      </c>
      <c r="D245" s="11" t="s">
        <v>146</v>
      </c>
      <c r="E245" s="11" t="s">
        <v>147</v>
      </c>
      <c r="F245" s="12" t="str">
        <f t="shared" si="1"/>
        <v>2011</v>
      </c>
      <c r="G245" s="13">
        <v>40740.0</v>
      </c>
      <c r="H245" s="14">
        <v>0.23125</v>
      </c>
      <c r="I245" t="s">
        <v>48</v>
      </c>
      <c r="J245" s="15"/>
      <c r="L245" t="s">
        <v>49</v>
      </c>
      <c r="M245" s="15"/>
      <c r="N245" s="16">
        <v>5.2</v>
      </c>
      <c r="O245" s="16"/>
      <c r="P245" s="17"/>
      <c r="Q245" s="18"/>
      <c r="S245" s="17"/>
      <c r="V245" s="19"/>
      <c r="W245" s="19"/>
      <c r="AF245" t="s">
        <v>76</v>
      </c>
      <c r="AG245" t="s">
        <v>51</v>
      </c>
      <c r="AH245" t="s">
        <v>59</v>
      </c>
      <c r="AI245">
        <v>14.44</v>
      </c>
      <c r="AJ245" t="s">
        <v>61</v>
      </c>
      <c r="AK245" t="s">
        <v>53</v>
      </c>
      <c r="AM245" t="s">
        <v>54</v>
      </c>
      <c r="AN245" t="s">
        <v>55</v>
      </c>
      <c r="AQ245" t="s">
        <v>70</v>
      </c>
      <c r="AR245" t="s">
        <v>218</v>
      </c>
    </row>
    <row r="246" ht="15.75" customHeight="1">
      <c r="A246" t="s">
        <v>44</v>
      </c>
      <c r="B246" s="20" t="s">
        <v>104</v>
      </c>
      <c r="C246" s="11" t="s">
        <v>145</v>
      </c>
      <c r="D246" s="11" t="s">
        <v>146</v>
      </c>
      <c r="E246" s="11" t="s">
        <v>147</v>
      </c>
      <c r="F246" s="12" t="str">
        <f t="shared" si="1"/>
        <v>2011</v>
      </c>
      <c r="G246" s="13">
        <v>40754.0</v>
      </c>
      <c r="H246" s="14">
        <v>0.23958333333333334</v>
      </c>
      <c r="I246" t="s">
        <v>48</v>
      </c>
      <c r="J246" s="15"/>
      <c r="L246" t="s">
        <v>49</v>
      </c>
      <c r="M246" s="15"/>
      <c r="N246" s="16">
        <v>4.2</v>
      </c>
      <c r="O246" s="16"/>
      <c r="P246" s="17"/>
      <c r="Q246" s="18"/>
      <c r="S246" s="17"/>
      <c r="V246" s="19"/>
      <c r="W246" s="19" t="s">
        <v>149</v>
      </c>
      <c r="AF246" t="s">
        <v>76</v>
      </c>
      <c r="AG246" t="s">
        <v>290</v>
      </c>
      <c r="AH246" t="s">
        <v>291</v>
      </c>
      <c r="AI246">
        <v>20.0</v>
      </c>
      <c r="AJ246" t="s">
        <v>61</v>
      </c>
      <c r="AK246" t="s">
        <v>119</v>
      </c>
      <c r="AM246" t="s">
        <v>62</v>
      </c>
      <c r="AN246" t="s">
        <v>55</v>
      </c>
      <c r="AQ246" t="s">
        <v>70</v>
      </c>
      <c r="AR246" t="s">
        <v>310</v>
      </c>
    </row>
    <row r="247" ht="15.75" customHeight="1">
      <c r="A247" t="s">
        <v>44</v>
      </c>
      <c r="B247" s="20" t="s">
        <v>104</v>
      </c>
      <c r="C247" s="11" t="s">
        <v>145</v>
      </c>
      <c r="D247" s="11" t="s">
        <v>146</v>
      </c>
      <c r="E247" s="11" t="s">
        <v>147</v>
      </c>
      <c r="F247" s="12" t="str">
        <f t="shared" si="1"/>
        <v>2011</v>
      </c>
      <c r="G247" s="13">
        <v>40768.0</v>
      </c>
      <c r="H247" s="14">
        <v>0.25833333333333336</v>
      </c>
      <c r="I247" t="s">
        <v>48</v>
      </c>
      <c r="J247" s="15"/>
      <c r="L247" t="s">
        <v>49</v>
      </c>
      <c r="M247" s="15"/>
      <c r="N247" s="16">
        <v>5.8</v>
      </c>
      <c r="O247" s="16"/>
      <c r="P247" s="17"/>
      <c r="Q247" s="18"/>
      <c r="S247" s="17"/>
      <c r="V247" s="19"/>
      <c r="W247" s="19">
        <v>198.9</v>
      </c>
      <c r="AF247" t="s">
        <v>76</v>
      </c>
      <c r="AG247" t="s">
        <v>115</v>
      </c>
      <c r="AH247" t="s">
        <v>115</v>
      </c>
      <c r="AI247">
        <v>15.0</v>
      </c>
      <c r="AK247" t="s">
        <v>100</v>
      </c>
      <c r="AM247" t="s">
        <v>54</v>
      </c>
      <c r="AN247" t="s">
        <v>55</v>
      </c>
      <c r="AQ247" t="s">
        <v>171</v>
      </c>
      <c r="AR247" t="s">
        <v>218</v>
      </c>
    </row>
    <row r="248" ht="15.75" customHeight="1">
      <c r="A248" t="s">
        <v>44</v>
      </c>
      <c r="B248" s="20" t="s">
        <v>104</v>
      </c>
      <c r="C248" s="11" t="s">
        <v>145</v>
      </c>
      <c r="D248" s="11" t="s">
        <v>146</v>
      </c>
      <c r="E248" s="11" t="s">
        <v>147</v>
      </c>
      <c r="F248" s="12" t="str">
        <f t="shared" si="1"/>
        <v>2011</v>
      </c>
      <c r="G248" s="13">
        <v>40782.0</v>
      </c>
      <c r="H248" s="14">
        <v>0.2722222222222222</v>
      </c>
      <c r="I248" t="s">
        <v>48</v>
      </c>
      <c r="J248" s="15"/>
      <c r="L248" t="s">
        <v>49</v>
      </c>
      <c r="M248" s="15"/>
      <c r="N248" s="16"/>
      <c r="O248" s="16"/>
      <c r="P248" s="17"/>
      <c r="Q248" s="18"/>
      <c r="S248" s="17"/>
      <c r="V248" s="19"/>
      <c r="W248" s="19">
        <v>218.7</v>
      </c>
      <c r="AF248" t="s">
        <v>76</v>
      </c>
      <c r="AG248" t="s">
        <v>284</v>
      </c>
      <c r="AH248" t="s">
        <v>86</v>
      </c>
      <c r="AI248">
        <v>14.44</v>
      </c>
      <c r="AK248" t="s">
        <v>119</v>
      </c>
      <c r="AM248" t="s">
        <v>54</v>
      </c>
      <c r="AN248" t="s">
        <v>55</v>
      </c>
      <c r="AQ248" t="s">
        <v>79</v>
      </c>
      <c r="AR248" t="s">
        <v>311</v>
      </c>
    </row>
    <row r="249" ht="15.75" customHeight="1">
      <c r="A249" t="s">
        <v>44</v>
      </c>
      <c r="B249" s="20" t="s">
        <v>154</v>
      </c>
      <c r="C249" s="11" t="s">
        <v>184</v>
      </c>
      <c r="D249" s="11" t="s">
        <v>185</v>
      </c>
      <c r="E249" s="11" t="s">
        <v>186</v>
      </c>
      <c r="F249" s="12" t="str">
        <f t="shared" si="1"/>
        <v>2011</v>
      </c>
      <c r="G249" s="13">
        <v>40684.0</v>
      </c>
      <c r="H249" s="14">
        <v>0.2986111111111111</v>
      </c>
      <c r="I249" t="s">
        <v>48</v>
      </c>
      <c r="J249" s="15"/>
      <c r="L249" t="s">
        <v>58</v>
      </c>
      <c r="M249" s="15">
        <v>9.3</v>
      </c>
      <c r="N249" s="16">
        <v>11.37</v>
      </c>
      <c r="O249" s="16">
        <v>99.5</v>
      </c>
      <c r="P249" s="17"/>
      <c r="Q249" s="18"/>
      <c r="S249" s="17"/>
      <c r="V249" s="19"/>
      <c r="W249" s="19">
        <v>7.4</v>
      </c>
      <c r="AF249" t="s">
        <v>187</v>
      </c>
      <c r="AG249" t="s">
        <v>59</v>
      </c>
      <c r="AH249" t="s">
        <v>72</v>
      </c>
      <c r="AI249">
        <v>10.0</v>
      </c>
      <c r="AK249" t="s">
        <v>119</v>
      </c>
      <c r="AM249" t="s">
        <v>54</v>
      </c>
      <c r="AN249" t="s">
        <v>55</v>
      </c>
      <c r="AQ249" t="s">
        <v>51</v>
      </c>
      <c r="AR249" t="s">
        <v>233</v>
      </c>
    </row>
    <row r="250" ht="15.75" customHeight="1">
      <c r="A250" t="s">
        <v>44</v>
      </c>
      <c r="B250" s="20" t="s">
        <v>154</v>
      </c>
      <c r="C250" s="11" t="s">
        <v>184</v>
      </c>
      <c r="D250" s="11" t="s">
        <v>185</v>
      </c>
      <c r="E250" s="11" t="s">
        <v>186</v>
      </c>
      <c r="F250" s="12" t="str">
        <f t="shared" si="1"/>
        <v>2011</v>
      </c>
      <c r="G250" s="13">
        <v>40698.0</v>
      </c>
      <c r="H250" s="14">
        <v>0.2916666666666667</v>
      </c>
      <c r="I250" t="s">
        <v>48</v>
      </c>
      <c r="J250" s="15"/>
      <c r="L250" t="s">
        <v>49</v>
      </c>
      <c r="M250" s="15">
        <v>15.5</v>
      </c>
      <c r="N250" s="16">
        <v>10.11</v>
      </c>
      <c r="O250" s="16">
        <v>101.1</v>
      </c>
      <c r="P250" s="17"/>
      <c r="Q250" s="18"/>
      <c r="S250" s="17"/>
      <c r="V250" s="19"/>
      <c r="W250" s="19">
        <v>3.0</v>
      </c>
      <c r="AF250" t="s">
        <v>187</v>
      </c>
      <c r="AG250" t="s">
        <v>51</v>
      </c>
      <c r="AH250" t="s">
        <v>51</v>
      </c>
      <c r="AI250">
        <v>11.11</v>
      </c>
      <c r="AJ250" t="s">
        <v>61</v>
      </c>
      <c r="AK250" t="s">
        <v>119</v>
      </c>
      <c r="AM250" t="s">
        <v>62</v>
      </c>
      <c r="AN250" t="s">
        <v>55</v>
      </c>
      <c r="AQ250" t="s">
        <v>51</v>
      </c>
      <c r="AR250" t="s">
        <v>233</v>
      </c>
    </row>
    <row r="251" ht="15.75" customHeight="1">
      <c r="A251" t="s">
        <v>44</v>
      </c>
      <c r="B251" s="20" t="s">
        <v>154</v>
      </c>
      <c r="C251" s="11" t="s">
        <v>184</v>
      </c>
      <c r="D251" s="11" t="s">
        <v>185</v>
      </c>
      <c r="E251" s="11" t="s">
        <v>186</v>
      </c>
      <c r="F251" s="12" t="str">
        <f t="shared" si="1"/>
        <v>2011</v>
      </c>
      <c r="G251" s="13">
        <v>40712.0</v>
      </c>
      <c r="H251" s="14">
        <v>0.28125</v>
      </c>
      <c r="I251" t="s">
        <v>48</v>
      </c>
      <c r="J251" s="15"/>
      <c r="L251" t="s">
        <v>49</v>
      </c>
      <c r="M251" s="15">
        <v>17.7</v>
      </c>
      <c r="N251" s="16">
        <v>9.36</v>
      </c>
      <c r="O251" s="16">
        <v>98.1</v>
      </c>
      <c r="P251" s="17"/>
      <c r="Q251" s="18"/>
      <c r="S251" s="17"/>
      <c r="V251" s="19"/>
      <c r="W251" s="19">
        <v>7.4</v>
      </c>
      <c r="AF251" t="s">
        <v>187</v>
      </c>
      <c r="AG251" t="s">
        <v>280</v>
      </c>
      <c r="AH251" t="s">
        <v>84</v>
      </c>
      <c r="AJ251" t="s">
        <v>61</v>
      </c>
      <c r="AK251" t="s">
        <v>53</v>
      </c>
      <c r="AM251" t="s">
        <v>54</v>
      </c>
      <c r="AN251" t="s">
        <v>55</v>
      </c>
      <c r="AQ251" t="s">
        <v>51</v>
      </c>
      <c r="AR251" t="s">
        <v>312</v>
      </c>
    </row>
    <row r="252" ht="15.75" customHeight="1">
      <c r="A252" t="s">
        <v>44</v>
      </c>
      <c r="B252" s="20" t="s">
        <v>154</v>
      </c>
      <c r="C252" s="11" t="s">
        <v>184</v>
      </c>
      <c r="D252" s="11" t="s">
        <v>185</v>
      </c>
      <c r="E252" s="11" t="s">
        <v>186</v>
      </c>
      <c r="F252" s="12" t="str">
        <f t="shared" si="1"/>
        <v>2011</v>
      </c>
      <c r="G252" s="13">
        <v>40726.0</v>
      </c>
      <c r="H252" s="14">
        <v>0.27361111111111114</v>
      </c>
      <c r="I252" t="s">
        <v>48</v>
      </c>
      <c r="J252" s="15"/>
      <c r="L252" t="s">
        <v>49</v>
      </c>
      <c r="M252" s="15">
        <v>21.3</v>
      </c>
      <c r="N252" s="16">
        <v>9.22</v>
      </c>
      <c r="O252" s="16">
        <v>104.6</v>
      </c>
      <c r="P252" s="17"/>
      <c r="Q252" s="18"/>
      <c r="S252" s="17"/>
      <c r="V252" s="19"/>
      <c r="W252" s="19">
        <v>6.3</v>
      </c>
      <c r="AF252" t="s">
        <v>187</v>
      </c>
      <c r="AG252" t="s">
        <v>86</v>
      </c>
      <c r="AH252" t="s">
        <v>67</v>
      </c>
      <c r="AI252">
        <v>17.22</v>
      </c>
      <c r="AJ252" t="s">
        <v>61</v>
      </c>
      <c r="AK252" t="s">
        <v>53</v>
      </c>
      <c r="AM252" t="s">
        <v>54</v>
      </c>
      <c r="AN252" t="s">
        <v>55</v>
      </c>
      <c r="AQ252" t="s">
        <v>51</v>
      </c>
      <c r="AR252" t="s">
        <v>233</v>
      </c>
    </row>
    <row r="253" ht="15.75" customHeight="1">
      <c r="A253" t="s">
        <v>44</v>
      </c>
      <c r="B253" s="20" t="s">
        <v>154</v>
      </c>
      <c r="C253" s="11" t="s">
        <v>184</v>
      </c>
      <c r="D253" s="11" t="s">
        <v>185</v>
      </c>
      <c r="E253" s="11" t="s">
        <v>186</v>
      </c>
      <c r="F253" s="12" t="str">
        <f t="shared" si="1"/>
        <v>2011</v>
      </c>
      <c r="G253" s="13">
        <v>40726.0</v>
      </c>
      <c r="H253" s="14">
        <v>0.27361111111111114</v>
      </c>
      <c r="I253" t="s">
        <v>95</v>
      </c>
      <c r="J253" s="15"/>
      <c r="M253" s="15">
        <v>21.3</v>
      </c>
      <c r="N253" s="16">
        <v>9.29</v>
      </c>
      <c r="O253" s="16">
        <v>104.2</v>
      </c>
      <c r="P253" s="17"/>
      <c r="Q253" s="18"/>
      <c r="S253" s="17"/>
      <c r="V253" s="19"/>
      <c r="W253" s="19">
        <v>6.3</v>
      </c>
      <c r="AF253" t="s">
        <v>187</v>
      </c>
      <c r="AK253" t="s">
        <v>53</v>
      </c>
      <c r="AR253" t="s">
        <v>233</v>
      </c>
    </row>
    <row r="254" ht="15.75" customHeight="1">
      <c r="A254" t="s">
        <v>44</v>
      </c>
      <c r="B254" s="20" t="s">
        <v>154</v>
      </c>
      <c r="C254" s="11" t="s">
        <v>184</v>
      </c>
      <c r="D254" s="11" t="s">
        <v>185</v>
      </c>
      <c r="E254" s="11" t="s">
        <v>186</v>
      </c>
      <c r="F254" s="12" t="str">
        <f t="shared" si="1"/>
        <v>2011</v>
      </c>
      <c r="G254" s="13">
        <v>40740.0</v>
      </c>
      <c r="H254" s="14">
        <v>0.2972222222222222</v>
      </c>
      <c r="I254" t="s">
        <v>48</v>
      </c>
      <c r="J254" s="15"/>
      <c r="L254" t="s">
        <v>49</v>
      </c>
      <c r="M254" s="15">
        <v>24.7</v>
      </c>
      <c r="N254" s="16">
        <v>6.99</v>
      </c>
      <c r="O254" s="16">
        <v>83.7</v>
      </c>
      <c r="P254" s="17"/>
      <c r="Q254" s="18"/>
      <c r="S254" s="17"/>
      <c r="V254" s="19"/>
      <c r="W254" s="19"/>
      <c r="AF254" t="s">
        <v>187</v>
      </c>
      <c r="AG254" t="s">
        <v>51</v>
      </c>
      <c r="AH254" t="s">
        <v>51</v>
      </c>
      <c r="AK254" t="s">
        <v>119</v>
      </c>
      <c r="AM254" t="s">
        <v>54</v>
      </c>
      <c r="AN254" t="s">
        <v>55</v>
      </c>
      <c r="AQ254" t="s">
        <v>51</v>
      </c>
      <c r="AR254" t="s">
        <v>233</v>
      </c>
    </row>
    <row r="255" ht="15.75" customHeight="1">
      <c r="A255" t="s">
        <v>44</v>
      </c>
      <c r="B255" s="20" t="s">
        <v>154</v>
      </c>
      <c r="C255" s="11" t="s">
        <v>184</v>
      </c>
      <c r="D255" s="11" t="s">
        <v>185</v>
      </c>
      <c r="E255" s="11" t="s">
        <v>186</v>
      </c>
      <c r="F255" s="12" t="str">
        <f t="shared" si="1"/>
        <v>2011</v>
      </c>
      <c r="G255" s="13">
        <v>40768.0</v>
      </c>
      <c r="H255" s="14">
        <v>0.2847222222222222</v>
      </c>
      <c r="I255" t="s">
        <v>48</v>
      </c>
      <c r="J255" s="15"/>
      <c r="L255" t="s">
        <v>49</v>
      </c>
      <c r="M255" s="15">
        <v>23.4</v>
      </c>
      <c r="N255" s="16">
        <v>7.32</v>
      </c>
      <c r="O255" s="16">
        <v>85.7</v>
      </c>
      <c r="P255" s="17"/>
      <c r="Q255" s="18"/>
      <c r="S255" s="17"/>
      <c r="V255" s="19"/>
      <c r="W255" s="19">
        <v>5.2</v>
      </c>
      <c r="AF255" t="s">
        <v>187</v>
      </c>
      <c r="AG255" t="s">
        <v>51</v>
      </c>
      <c r="AH255" t="s">
        <v>51</v>
      </c>
      <c r="AJ255" t="s">
        <v>61</v>
      </c>
      <c r="AK255" t="s">
        <v>53</v>
      </c>
      <c r="AM255" t="s">
        <v>54</v>
      </c>
      <c r="AN255" t="s">
        <v>55</v>
      </c>
      <c r="AQ255" t="s">
        <v>51</v>
      </c>
      <c r="AR255" t="s">
        <v>233</v>
      </c>
    </row>
    <row r="256" ht="15.75" customHeight="1">
      <c r="A256" t="s">
        <v>44</v>
      </c>
      <c r="B256" s="20" t="s">
        <v>154</v>
      </c>
      <c r="C256" s="11" t="s">
        <v>184</v>
      </c>
      <c r="D256" s="11" t="s">
        <v>185</v>
      </c>
      <c r="E256" s="11" t="s">
        <v>186</v>
      </c>
      <c r="F256" s="12" t="str">
        <f t="shared" si="1"/>
        <v>2011</v>
      </c>
      <c r="G256" s="13">
        <v>40782.0</v>
      </c>
      <c r="H256" s="14">
        <v>0.2923611111111111</v>
      </c>
      <c r="I256" t="s">
        <v>48</v>
      </c>
      <c r="J256" s="15"/>
      <c r="L256" t="s">
        <v>49</v>
      </c>
      <c r="M256" s="15">
        <v>23.2</v>
      </c>
      <c r="N256" s="16">
        <v>7.21</v>
      </c>
      <c r="O256" s="16">
        <v>84.7</v>
      </c>
      <c r="P256" s="17"/>
      <c r="Q256" s="18"/>
      <c r="S256" s="17"/>
      <c r="V256" s="19"/>
      <c r="W256" s="19">
        <v>4.1</v>
      </c>
      <c r="AF256" t="s">
        <v>187</v>
      </c>
      <c r="AG256" t="s">
        <v>86</v>
      </c>
      <c r="AH256" t="s">
        <v>284</v>
      </c>
      <c r="AJ256" t="s">
        <v>61</v>
      </c>
      <c r="AK256" t="s">
        <v>119</v>
      </c>
      <c r="AM256" t="s">
        <v>62</v>
      </c>
      <c r="AN256" t="s">
        <v>55</v>
      </c>
      <c r="AQ256" t="s">
        <v>51</v>
      </c>
      <c r="AR256" t="s">
        <v>233</v>
      </c>
    </row>
    <row r="257" ht="15.75" customHeight="1">
      <c r="A257" t="s">
        <v>44</v>
      </c>
      <c r="B257" s="20" t="s">
        <v>154</v>
      </c>
      <c r="C257" s="11" t="s">
        <v>197</v>
      </c>
      <c r="D257" s="11" t="s">
        <v>198</v>
      </c>
      <c r="E257" s="11" t="s">
        <v>199</v>
      </c>
      <c r="F257" s="12" t="str">
        <f t="shared" si="1"/>
        <v>2011</v>
      </c>
      <c r="G257" s="13">
        <v>40684.0</v>
      </c>
      <c r="H257" s="14">
        <v>0.2743055555555556</v>
      </c>
      <c r="I257" t="s">
        <v>48</v>
      </c>
      <c r="J257" s="15"/>
      <c r="L257" t="s">
        <v>58</v>
      </c>
      <c r="M257" s="15">
        <v>8.4</v>
      </c>
      <c r="N257" s="16">
        <v>11.54</v>
      </c>
      <c r="O257" s="16">
        <v>99.7</v>
      </c>
      <c r="P257" s="17"/>
      <c r="Q257" s="18"/>
      <c r="S257" s="17"/>
      <c r="V257" s="19"/>
      <c r="W257" s="19">
        <v>10.9</v>
      </c>
      <c r="AF257" t="s">
        <v>187</v>
      </c>
      <c r="AG257" t="s">
        <v>59</v>
      </c>
      <c r="AH257" t="s">
        <v>72</v>
      </c>
      <c r="AI257">
        <v>10.0</v>
      </c>
      <c r="AK257" t="s">
        <v>247</v>
      </c>
      <c r="AM257" t="s">
        <v>54</v>
      </c>
      <c r="AN257" t="s">
        <v>55</v>
      </c>
      <c r="AQ257" t="s">
        <v>51</v>
      </c>
      <c r="AR257" t="s">
        <v>233</v>
      </c>
    </row>
    <row r="258" ht="15.75" customHeight="1">
      <c r="A258" t="s">
        <v>44</v>
      </c>
      <c r="B258" s="20" t="s">
        <v>154</v>
      </c>
      <c r="C258" s="11" t="s">
        <v>197</v>
      </c>
      <c r="D258" s="11" t="s">
        <v>198</v>
      </c>
      <c r="E258" s="11" t="s">
        <v>199</v>
      </c>
      <c r="F258" s="12" t="str">
        <f t="shared" si="1"/>
        <v>2011</v>
      </c>
      <c r="G258" s="13">
        <v>40698.0</v>
      </c>
      <c r="H258" s="14">
        <v>0.2604166666666667</v>
      </c>
      <c r="I258" t="s">
        <v>48</v>
      </c>
      <c r="J258" s="15"/>
      <c r="L258" t="s">
        <v>49</v>
      </c>
      <c r="M258" s="15">
        <v>15.0</v>
      </c>
      <c r="N258" s="16">
        <v>10.26</v>
      </c>
      <c r="O258" s="16">
        <v>101.9</v>
      </c>
      <c r="P258" s="17"/>
      <c r="Q258" s="18"/>
      <c r="S258" s="17"/>
      <c r="V258" s="19"/>
      <c r="W258" s="19">
        <v>3.1</v>
      </c>
      <c r="AF258" t="s">
        <v>187</v>
      </c>
      <c r="AG258" t="s">
        <v>51</v>
      </c>
      <c r="AH258" t="s">
        <v>51</v>
      </c>
      <c r="AI258">
        <v>11.11</v>
      </c>
      <c r="AJ258" t="s">
        <v>61</v>
      </c>
      <c r="AK258" t="s">
        <v>247</v>
      </c>
      <c r="AM258" t="s">
        <v>62</v>
      </c>
      <c r="AN258" t="s">
        <v>55</v>
      </c>
      <c r="AQ258" t="s">
        <v>51</v>
      </c>
      <c r="AR258" t="s">
        <v>233</v>
      </c>
    </row>
    <row r="259" ht="15.75" customHeight="1">
      <c r="A259" t="s">
        <v>44</v>
      </c>
      <c r="B259" s="20" t="s">
        <v>154</v>
      </c>
      <c r="C259" s="11" t="s">
        <v>197</v>
      </c>
      <c r="D259" s="11" t="s">
        <v>198</v>
      </c>
      <c r="E259" s="11" t="s">
        <v>199</v>
      </c>
      <c r="F259" s="12" t="str">
        <f t="shared" si="1"/>
        <v>2011</v>
      </c>
      <c r="G259" s="13">
        <v>40698.0</v>
      </c>
      <c r="H259" s="14">
        <v>0.2604166666666667</v>
      </c>
      <c r="I259" t="s">
        <v>95</v>
      </c>
      <c r="J259" s="15"/>
      <c r="M259" s="15">
        <v>15.1</v>
      </c>
      <c r="N259" s="16">
        <v>10.27</v>
      </c>
      <c r="O259" s="16">
        <v>102.3</v>
      </c>
      <c r="P259" s="17"/>
      <c r="Q259" s="18"/>
      <c r="S259" s="17"/>
      <c r="V259" s="19"/>
      <c r="W259" s="19">
        <v>5.2</v>
      </c>
      <c r="AF259" t="s">
        <v>187</v>
      </c>
      <c r="AK259" t="s">
        <v>247</v>
      </c>
      <c r="AR259" t="s">
        <v>233</v>
      </c>
    </row>
    <row r="260" ht="15.75" customHeight="1">
      <c r="A260" t="s">
        <v>44</v>
      </c>
      <c r="B260" s="20" t="s">
        <v>154</v>
      </c>
      <c r="C260" s="11" t="s">
        <v>197</v>
      </c>
      <c r="D260" s="11" t="s">
        <v>198</v>
      </c>
      <c r="E260" s="11" t="s">
        <v>199</v>
      </c>
      <c r="F260" s="12" t="str">
        <f t="shared" si="1"/>
        <v>2011</v>
      </c>
      <c r="G260" s="13">
        <v>40712.0</v>
      </c>
      <c r="H260" s="14">
        <v>0.2569444444444444</v>
      </c>
      <c r="I260" t="s">
        <v>48</v>
      </c>
      <c r="J260" s="15"/>
      <c r="L260" t="s">
        <v>49</v>
      </c>
      <c r="M260" s="15">
        <v>17.8</v>
      </c>
      <c r="N260" s="16">
        <v>9.75</v>
      </c>
      <c r="O260" s="16">
        <v>102.5</v>
      </c>
      <c r="P260" s="17"/>
      <c r="Q260" s="18"/>
      <c r="S260" s="17"/>
      <c r="V260" s="19"/>
      <c r="W260" s="19">
        <v>8.5</v>
      </c>
      <c r="AF260" t="s">
        <v>187</v>
      </c>
      <c r="AG260" t="s">
        <v>280</v>
      </c>
      <c r="AH260" t="s">
        <v>84</v>
      </c>
      <c r="AJ260" t="s">
        <v>61</v>
      </c>
      <c r="AK260" t="s">
        <v>247</v>
      </c>
      <c r="AM260" t="s">
        <v>54</v>
      </c>
      <c r="AN260" t="s">
        <v>55</v>
      </c>
      <c r="AQ260" t="s">
        <v>51</v>
      </c>
      <c r="AR260" t="s">
        <v>312</v>
      </c>
    </row>
    <row r="261" ht="15.75" customHeight="1">
      <c r="A261" t="s">
        <v>44</v>
      </c>
      <c r="B261" s="20" t="s">
        <v>154</v>
      </c>
      <c r="C261" s="11" t="s">
        <v>197</v>
      </c>
      <c r="D261" s="11" t="s">
        <v>198</v>
      </c>
      <c r="E261" s="11" t="s">
        <v>199</v>
      </c>
      <c r="F261" s="12" t="str">
        <f t="shared" si="1"/>
        <v>2011</v>
      </c>
      <c r="G261" s="13">
        <v>40726.0</v>
      </c>
      <c r="H261" s="14">
        <v>0.24305555555555555</v>
      </c>
      <c r="I261" t="s">
        <v>48</v>
      </c>
      <c r="J261" s="15"/>
      <c r="L261" t="s">
        <v>49</v>
      </c>
      <c r="M261" s="15">
        <v>21.3</v>
      </c>
      <c r="N261" s="16">
        <v>9.59</v>
      </c>
      <c r="O261" s="16">
        <v>109.6</v>
      </c>
      <c r="P261" s="17"/>
      <c r="Q261" s="18"/>
      <c r="S261" s="17"/>
      <c r="V261" s="19"/>
      <c r="W261" s="19">
        <v>4.1</v>
      </c>
      <c r="AF261" t="s">
        <v>187</v>
      </c>
      <c r="AG261" t="s">
        <v>86</v>
      </c>
      <c r="AH261" t="s">
        <v>67</v>
      </c>
      <c r="AI261">
        <v>17.22</v>
      </c>
      <c r="AJ261" t="s">
        <v>61</v>
      </c>
      <c r="AK261" t="s">
        <v>247</v>
      </c>
      <c r="AM261" t="s">
        <v>54</v>
      </c>
      <c r="AN261" t="s">
        <v>55</v>
      </c>
      <c r="AQ261" t="s">
        <v>51</v>
      </c>
      <c r="AR261" t="s">
        <v>233</v>
      </c>
    </row>
    <row r="262" ht="15.75" customHeight="1">
      <c r="A262" t="s">
        <v>44</v>
      </c>
      <c r="B262" s="20" t="s">
        <v>154</v>
      </c>
      <c r="C262" s="11" t="s">
        <v>197</v>
      </c>
      <c r="D262" s="11" t="s">
        <v>198</v>
      </c>
      <c r="E262" s="11" t="s">
        <v>199</v>
      </c>
      <c r="F262" s="12" t="str">
        <f t="shared" si="1"/>
        <v>2011</v>
      </c>
      <c r="G262" s="13">
        <v>40726.0</v>
      </c>
      <c r="H262" s="14">
        <v>0.25625</v>
      </c>
      <c r="I262" t="s">
        <v>48</v>
      </c>
      <c r="J262" s="15"/>
      <c r="L262" t="s">
        <v>49</v>
      </c>
      <c r="M262" s="15">
        <v>24.7</v>
      </c>
      <c r="N262" s="16">
        <v>7.2</v>
      </c>
      <c r="O262" s="16">
        <v>86.4</v>
      </c>
      <c r="P262" s="17"/>
      <c r="Q262" s="18"/>
      <c r="S262" s="17"/>
      <c r="V262" s="19"/>
      <c r="W262" s="19"/>
      <c r="AF262" t="s">
        <v>187</v>
      </c>
      <c r="AG262" t="s">
        <v>51</v>
      </c>
      <c r="AH262" t="s">
        <v>51</v>
      </c>
      <c r="AK262" t="s">
        <v>247</v>
      </c>
      <c r="AM262" t="s">
        <v>54</v>
      </c>
      <c r="AN262" t="s">
        <v>55</v>
      </c>
      <c r="AQ262" t="s">
        <v>51</v>
      </c>
      <c r="AR262" t="s">
        <v>233</v>
      </c>
    </row>
    <row r="263" ht="15.75" customHeight="1">
      <c r="A263" t="s">
        <v>44</v>
      </c>
      <c r="B263" s="20" t="s">
        <v>154</v>
      </c>
      <c r="C263" s="11" t="s">
        <v>197</v>
      </c>
      <c r="D263" s="11" t="s">
        <v>198</v>
      </c>
      <c r="E263" s="11" t="s">
        <v>199</v>
      </c>
      <c r="F263" s="12" t="str">
        <f t="shared" si="1"/>
        <v>2011</v>
      </c>
      <c r="G263" s="13">
        <v>40768.0</v>
      </c>
      <c r="H263" s="14">
        <v>0.25</v>
      </c>
      <c r="I263" t="s">
        <v>48</v>
      </c>
      <c r="J263" s="15"/>
      <c r="L263" t="s">
        <v>49</v>
      </c>
      <c r="M263" s="15">
        <v>23.7</v>
      </c>
      <c r="N263" s="16">
        <v>7.9</v>
      </c>
      <c r="O263" s="16">
        <v>93.4</v>
      </c>
      <c r="P263" s="17"/>
      <c r="Q263" s="18"/>
      <c r="S263" s="17"/>
      <c r="V263" s="19"/>
      <c r="W263" s="19">
        <v>24.6</v>
      </c>
      <c r="AF263" t="s">
        <v>187</v>
      </c>
      <c r="AG263" t="s">
        <v>51</v>
      </c>
      <c r="AH263" t="s">
        <v>51</v>
      </c>
      <c r="AJ263" t="s">
        <v>61</v>
      </c>
      <c r="AK263" t="s">
        <v>247</v>
      </c>
      <c r="AM263" t="s">
        <v>88</v>
      </c>
      <c r="AN263" t="s">
        <v>55</v>
      </c>
      <c r="AQ263" t="s">
        <v>51</v>
      </c>
      <c r="AR263" t="s">
        <v>233</v>
      </c>
    </row>
    <row r="264" ht="15.75" customHeight="1">
      <c r="A264" t="s">
        <v>44</v>
      </c>
      <c r="B264" s="20" t="s">
        <v>154</v>
      </c>
      <c r="C264" s="11" t="s">
        <v>197</v>
      </c>
      <c r="D264" s="11" t="s">
        <v>198</v>
      </c>
      <c r="E264" s="11" t="s">
        <v>199</v>
      </c>
      <c r="F264" s="12" t="str">
        <f t="shared" si="1"/>
        <v>2011</v>
      </c>
      <c r="G264" s="13">
        <v>40782.0</v>
      </c>
      <c r="H264" s="14">
        <v>0.2534722222222222</v>
      </c>
      <c r="I264" t="s">
        <v>48</v>
      </c>
      <c r="J264" s="15"/>
      <c r="L264" t="s">
        <v>49</v>
      </c>
      <c r="M264" s="15">
        <v>23.4</v>
      </c>
      <c r="N264" s="16">
        <v>7.48</v>
      </c>
      <c r="O264" s="16">
        <v>87.8</v>
      </c>
      <c r="P264" s="17"/>
      <c r="Q264" s="18"/>
      <c r="S264" s="17"/>
      <c r="V264" s="19"/>
      <c r="W264" s="19">
        <v>27.5</v>
      </c>
      <c r="AF264" t="s">
        <v>187</v>
      </c>
      <c r="AG264" t="s">
        <v>86</v>
      </c>
      <c r="AH264" t="s">
        <v>284</v>
      </c>
      <c r="AJ264" t="s">
        <v>61</v>
      </c>
      <c r="AK264" t="s">
        <v>247</v>
      </c>
      <c r="AM264" t="s">
        <v>62</v>
      </c>
      <c r="AN264" t="s">
        <v>55</v>
      </c>
      <c r="AQ264" t="s">
        <v>51</v>
      </c>
      <c r="AR264" t="s">
        <v>233</v>
      </c>
    </row>
    <row r="265" ht="15.75" customHeight="1">
      <c r="A265" t="s">
        <v>44</v>
      </c>
      <c r="B265" s="20" t="s">
        <v>154</v>
      </c>
      <c r="C265" s="11" t="s">
        <v>203</v>
      </c>
      <c r="D265" s="11" t="s">
        <v>204</v>
      </c>
      <c r="E265" s="11" t="s">
        <v>205</v>
      </c>
      <c r="F265" s="12" t="str">
        <f t="shared" si="1"/>
        <v>2011</v>
      </c>
      <c r="G265" s="13">
        <v>40684.0</v>
      </c>
      <c r="H265" s="14">
        <v>0.2638888888888889</v>
      </c>
      <c r="I265" t="s">
        <v>48</v>
      </c>
      <c r="J265" s="15"/>
      <c r="L265" t="s">
        <v>58</v>
      </c>
      <c r="M265" s="15">
        <v>8.9</v>
      </c>
      <c r="N265" s="16">
        <v>11.62</v>
      </c>
      <c r="O265" s="16">
        <v>100.8</v>
      </c>
      <c r="P265" s="17"/>
      <c r="Q265" s="18"/>
      <c r="S265" s="17"/>
      <c r="V265" s="19"/>
      <c r="W265" s="19">
        <v>3.1</v>
      </c>
      <c r="AF265" t="s">
        <v>187</v>
      </c>
      <c r="AG265" t="s">
        <v>59</v>
      </c>
      <c r="AH265" t="s">
        <v>72</v>
      </c>
      <c r="AI265">
        <v>10.0</v>
      </c>
      <c r="AK265" t="s">
        <v>247</v>
      </c>
      <c r="AM265" t="s">
        <v>54</v>
      </c>
      <c r="AN265" t="s">
        <v>65</v>
      </c>
      <c r="AQ265" t="s">
        <v>51</v>
      </c>
      <c r="AR265" t="s">
        <v>233</v>
      </c>
    </row>
    <row r="266" ht="15.75" customHeight="1">
      <c r="A266" t="s">
        <v>44</v>
      </c>
      <c r="B266" s="20" t="s">
        <v>154</v>
      </c>
      <c r="C266" s="11" t="s">
        <v>203</v>
      </c>
      <c r="D266" s="11" t="s">
        <v>204</v>
      </c>
      <c r="E266" s="11" t="s">
        <v>205</v>
      </c>
      <c r="F266" s="12" t="str">
        <f t="shared" si="1"/>
        <v>2011</v>
      </c>
      <c r="G266" s="13">
        <v>40698.0</v>
      </c>
      <c r="H266" s="14">
        <v>0.25</v>
      </c>
      <c r="I266" t="s">
        <v>48</v>
      </c>
      <c r="J266" s="15"/>
      <c r="L266" t="s">
        <v>49</v>
      </c>
      <c r="M266" s="15">
        <v>15.1</v>
      </c>
      <c r="N266" s="16">
        <v>10.47</v>
      </c>
      <c r="O266" s="16">
        <v>103.7</v>
      </c>
      <c r="P266" s="17"/>
      <c r="Q266" s="18"/>
      <c r="S266" s="17"/>
      <c r="V266" s="19"/>
      <c r="W266" s="19">
        <v>4.1</v>
      </c>
      <c r="AF266" t="s">
        <v>187</v>
      </c>
      <c r="AG266" t="s">
        <v>51</v>
      </c>
      <c r="AH266" t="s">
        <v>51</v>
      </c>
      <c r="AI266">
        <v>11.11</v>
      </c>
      <c r="AJ266" t="s">
        <v>61</v>
      </c>
      <c r="AK266" t="s">
        <v>247</v>
      </c>
      <c r="AM266" t="s">
        <v>62</v>
      </c>
      <c r="AN266" t="s">
        <v>65</v>
      </c>
      <c r="AQ266" t="s">
        <v>51</v>
      </c>
      <c r="AR266" t="s">
        <v>233</v>
      </c>
    </row>
    <row r="267" ht="15.75" customHeight="1">
      <c r="A267" t="s">
        <v>44</v>
      </c>
      <c r="B267" s="20" t="s">
        <v>154</v>
      </c>
      <c r="C267" s="11" t="s">
        <v>203</v>
      </c>
      <c r="D267" s="11" t="s">
        <v>204</v>
      </c>
      <c r="E267" s="11" t="s">
        <v>205</v>
      </c>
      <c r="F267" s="12" t="str">
        <f t="shared" si="1"/>
        <v>2011</v>
      </c>
      <c r="G267" s="13">
        <v>40712.0</v>
      </c>
      <c r="H267" s="14">
        <v>0.24166666666666667</v>
      </c>
      <c r="I267" t="s">
        <v>48</v>
      </c>
      <c r="J267" s="15"/>
      <c r="L267" t="s">
        <v>49</v>
      </c>
      <c r="M267" s="15">
        <v>17.8</v>
      </c>
      <c r="N267" s="16">
        <v>9.9</v>
      </c>
      <c r="O267" s="16">
        <v>104.1</v>
      </c>
      <c r="P267" s="17"/>
      <c r="Q267" s="18"/>
      <c r="S267" s="17"/>
      <c r="V267" s="19"/>
      <c r="W267" s="19">
        <v>4.1</v>
      </c>
      <c r="AF267" t="s">
        <v>187</v>
      </c>
      <c r="AG267" t="s">
        <v>280</v>
      </c>
      <c r="AH267" t="s">
        <v>84</v>
      </c>
      <c r="AJ267" t="s">
        <v>61</v>
      </c>
      <c r="AK267" t="s">
        <v>247</v>
      </c>
      <c r="AM267" t="s">
        <v>54</v>
      </c>
      <c r="AN267" t="s">
        <v>65</v>
      </c>
      <c r="AQ267" t="s">
        <v>51</v>
      </c>
      <c r="AR267" t="s">
        <v>312</v>
      </c>
    </row>
    <row r="268" ht="15.75" customHeight="1">
      <c r="A268" t="s">
        <v>44</v>
      </c>
      <c r="B268" s="20" t="s">
        <v>154</v>
      </c>
      <c r="C268" s="11" t="s">
        <v>203</v>
      </c>
      <c r="D268" s="11" t="s">
        <v>204</v>
      </c>
      <c r="E268" s="11" t="s">
        <v>205</v>
      </c>
      <c r="F268" s="12" t="str">
        <f t="shared" si="1"/>
        <v>2011</v>
      </c>
      <c r="G268" s="13">
        <v>40712.0</v>
      </c>
      <c r="H268" s="14">
        <v>0.24166666666666667</v>
      </c>
      <c r="I268" t="s">
        <v>95</v>
      </c>
      <c r="J268" s="15"/>
      <c r="M268" s="15">
        <v>17.8</v>
      </c>
      <c r="N268" s="16">
        <v>9.9</v>
      </c>
      <c r="O268" s="16">
        <v>104.1</v>
      </c>
      <c r="P268" s="17"/>
      <c r="Q268" s="18"/>
      <c r="S268" s="17"/>
      <c r="V268" s="19"/>
      <c r="W268" s="19">
        <v>3.1</v>
      </c>
      <c r="AF268" t="s">
        <v>187</v>
      </c>
      <c r="AK268" t="s">
        <v>247</v>
      </c>
      <c r="AR268" t="s">
        <v>312</v>
      </c>
    </row>
    <row r="269" ht="15.75" customHeight="1">
      <c r="A269" t="s">
        <v>44</v>
      </c>
      <c r="B269" s="20" t="s">
        <v>154</v>
      </c>
      <c r="C269" s="11" t="s">
        <v>203</v>
      </c>
      <c r="D269" s="11" t="s">
        <v>204</v>
      </c>
      <c r="E269" s="11" t="s">
        <v>205</v>
      </c>
      <c r="F269" s="12" t="str">
        <f t="shared" si="1"/>
        <v>2011</v>
      </c>
      <c r="G269" s="13">
        <v>40726.0</v>
      </c>
      <c r="H269" s="14">
        <v>0.2326388888888889</v>
      </c>
      <c r="I269" t="s">
        <v>48</v>
      </c>
      <c r="J269" s="15"/>
      <c r="L269" t="s">
        <v>49</v>
      </c>
      <c r="M269" s="15">
        <v>21.3</v>
      </c>
      <c r="N269" s="16">
        <v>9.75</v>
      </c>
      <c r="O269" s="16">
        <v>111.3</v>
      </c>
      <c r="P269" s="17"/>
      <c r="Q269" s="18"/>
      <c r="S269" s="17"/>
      <c r="V269" s="19"/>
      <c r="W269" s="19">
        <v>1.0</v>
      </c>
      <c r="AF269" t="s">
        <v>187</v>
      </c>
      <c r="AG269" t="s">
        <v>86</v>
      </c>
      <c r="AH269" t="s">
        <v>67</v>
      </c>
      <c r="AI269">
        <v>17.22</v>
      </c>
      <c r="AJ269" t="s">
        <v>61</v>
      </c>
      <c r="AK269" t="s">
        <v>247</v>
      </c>
      <c r="AM269" t="s">
        <v>54</v>
      </c>
      <c r="AN269" t="s">
        <v>65</v>
      </c>
      <c r="AQ269" t="s">
        <v>51</v>
      </c>
      <c r="AR269" t="s">
        <v>233</v>
      </c>
    </row>
    <row r="270" ht="15.75" customHeight="1">
      <c r="A270" t="s">
        <v>44</v>
      </c>
      <c r="B270" s="20" t="s">
        <v>154</v>
      </c>
      <c r="C270" s="11" t="s">
        <v>203</v>
      </c>
      <c r="D270" s="11" t="s">
        <v>204</v>
      </c>
      <c r="E270" s="11" t="s">
        <v>205</v>
      </c>
      <c r="F270" s="12" t="str">
        <f t="shared" si="1"/>
        <v>2011</v>
      </c>
      <c r="G270" s="13">
        <v>40740.0</v>
      </c>
      <c r="H270" s="14">
        <v>0.24444444444444444</v>
      </c>
      <c r="I270" t="s">
        <v>48</v>
      </c>
      <c r="J270" s="15"/>
      <c r="L270" t="s">
        <v>49</v>
      </c>
      <c r="M270" s="15">
        <v>24.9</v>
      </c>
      <c r="N270" s="16">
        <v>7.39</v>
      </c>
      <c r="O270" s="16">
        <v>88.9</v>
      </c>
      <c r="P270" s="17"/>
      <c r="Q270" s="18"/>
      <c r="S270" s="17"/>
      <c r="V270" s="19"/>
      <c r="W270" s="19"/>
      <c r="AF270" t="s">
        <v>187</v>
      </c>
      <c r="AG270" t="s">
        <v>51</v>
      </c>
      <c r="AH270" t="s">
        <v>51</v>
      </c>
      <c r="AK270" t="s">
        <v>247</v>
      </c>
      <c r="AM270" t="s">
        <v>54</v>
      </c>
      <c r="AN270" t="s">
        <v>65</v>
      </c>
      <c r="AQ270" t="s">
        <v>51</v>
      </c>
      <c r="AR270" t="s">
        <v>233</v>
      </c>
    </row>
    <row r="271" ht="15.75" customHeight="1">
      <c r="A271" t="s">
        <v>44</v>
      </c>
      <c r="B271" s="20" t="s">
        <v>154</v>
      </c>
      <c r="C271" s="11" t="s">
        <v>203</v>
      </c>
      <c r="D271" s="11" t="s">
        <v>204</v>
      </c>
      <c r="E271" s="11" t="s">
        <v>205</v>
      </c>
      <c r="F271" s="12" t="str">
        <f t="shared" si="1"/>
        <v>2011</v>
      </c>
      <c r="G271" s="13">
        <v>40768.0</v>
      </c>
      <c r="H271" s="14">
        <v>0.23819444444444443</v>
      </c>
      <c r="I271" t="s">
        <v>48</v>
      </c>
      <c r="J271" s="15"/>
      <c r="L271" t="s">
        <v>49</v>
      </c>
      <c r="M271" s="15">
        <v>23.8</v>
      </c>
      <c r="N271" s="16">
        <v>8.04</v>
      </c>
      <c r="O271" s="16">
        <v>94.7</v>
      </c>
      <c r="P271" s="17"/>
      <c r="Q271" s="18"/>
      <c r="S271" s="17"/>
      <c r="V271" s="19"/>
      <c r="W271" s="19">
        <v>3.1</v>
      </c>
      <c r="AF271" t="s">
        <v>187</v>
      </c>
      <c r="AG271" t="s">
        <v>51</v>
      </c>
      <c r="AH271" t="s">
        <v>51</v>
      </c>
      <c r="AJ271" t="s">
        <v>61</v>
      </c>
      <c r="AK271" t="s">
        <v>247</v>
      </c>
      <c r="AM271" t="s">
        <v>88</v>
      </c>
      <c r="AN271" t="s">
        <v>55</v>
      </c>
      <c r="AQ271" t="s">
        <v>51</v>
      </c>
      <c r="AR271" t="s">
        <v>233</v>
      </c>
    </row>
    <row r="272" ht="15.75" customHeight="1">
      <c r="A272" t="s">
        <v>44</v>
      </c>
      <c r="B272" s="20" t="s">
        <v>154</v>
      </c>
      <c r="C272" s="11" t="s">
        <v>203</v>
      </c>
      <c r="D272" s="11" t="s">
        <v>204</v>
      </c>
      <c r="E272" s="11" t="s">
        <v>205</v>
      </c>
      <c r="F272" s="12" t="str">
        <f t="shared" si="1"/>
        <v>2011</v>
      </c>
      <c r="G272" s="13">
        <v>40782.0</v>
      </c>
      <c r="H272" s="14">
        <v>0.24097222222222223</v>
      </c>
      <c r="I272" t="s">
        <v>48</v>
      </c>
      <c r="J272" s="15"/>
      <c r="L272" t="s">
        <v>49</v>
      </c>
      <c r="M272" s="15">
        <v>23.6</v>
      </c>
      <c r="N272" s="16">
        <v>7.7</v>
      </c>
      <c r="O272" s="16">
        <v>90.6</v>
      </c>
      <c r="P272" s="17"/>
      <c r="Q272" s="18"/>
      <c r="S272" s="17"/>
      <c r="V272" s="19"/>
      <c r="W272" s="19">
        <v>5.2</v>
      </c>
      <c r="AF272" t="s">
        <v>187</v>
      </c>
      <c r="AG272" t="s">
        <v>86</v>
      </c>
      <c r="AH272" t="s">
        <v>284</v>
      </c>
      <c r="AJ272" t="s">
        <v>61</v>
      </c>
      <c r="AK272" t="s">
        <v>247</v>
      </c>
      <c r="AM272" t="s">
        <v>62</v>
      </c>
      <c r="AN272" t="s">
        <v>55</v>
      </c>
      <c r="AQ272" t="s">
        <v>51</v>
      </c>
      <c r="AR272" t="s">
        <v>233</v>
      </c>
    </row>
    <row r="273" ht="15.75" customHeight="1">
      <c r="A273" t="s">
        <v>44</v>
      </c>
      <c r="C273" s="11" t="s">
        <v>45</v>
      </c>
      <c r="D273" s="11" t="s">
        <v>46</v>
      </c>
      <c r="E273" s="11" t="s">
        <v>47</v>
      </c>
      <c r="F273" s="12" t="str">
        <f t="shared" si="1"/>
        <v>2012</v>
      </c>
      <c r="G273" s="13">
        <v>41048.0</v>
      </c>
      <c r="H273" s="14">
        <v>0.28680555555555554</v>
      </c>
      <c r="I273" t="s">
        <v>48</v>
      </c>
      <c r="J273" s="15"/>
      <c r="L273" t="s">
        <v>49</v>
      </c>
      <c r="M273" s="15">
        <v>15.2</v>
      </c>
      <c r="N273" s="16">
        <v>7.8</v>
      </c>
      <c r="O273" s="16">
        <v>77.69</v>
      </c>
      <c r="P273" s="17">
        <v>23.9</v>
      </c>
      <c r="Q273" s="18"/>
      <c r="S273" s="17"/>
      <c r="V273" s="19"/>
      <c r="W273" s="19">
        <v>21.3</v>
      </c>
      <c r="AF273" t="s">
        <v>313</v>
      </c>
      <c r="AG273" t="s">
        <v>51</v>
      </c>
      <c r="AH273" t="s">
        <v>51</v>
      </c>
      <c r="AJ273" t="s">
        <v>61</v>
      </c>
      <c r="AK273" t="s">
        <v>53</v>
      </c>
      <c r="AM273" t="s">
        <v>62</v>
      </c>
      <c r="AN273" t="s">
        <v>55</v>
      </c>
      <c r="AQ273" t="s">
        <v>56</v>
      </c>
      <c r="AR273" t="s">
        <v>218</v>
      </c>
    </row>
    <row r="274" ht="15.75" customHeight="1">
      <c r="A274" t="s">
        <v>44</v>
      </c>
      <c r="C274" s="11" t="s">
        <v>45</v>
      </c>
      <c r="D274" s="11" t="s">
        <v>46</v>
      </c>
      <c r="E274" s="11" t="s">
        <v>47</v>
      </c>
      <c r="F274" s="12" t="str">
        <f t="shared" si="1"/>
        <v>2012</v>
      </c>
      <c r="G274" s="13">
        <v>41076.0</v>
      </c>
      <c r="H274" s="14">
        <v>0.2916666666666667</v>
      </c>
      <c r="I274" t="s">
        <v>48</v>
      </c>
      <c r="J274" s="15"/>
      <c r="L274" t="s">
        <v>58</v>
      </c>
      <c r="M274" s="15">
        <v>17.4</v>
      </c>
      <c r="N274" s="16">
        <v>6.8</v>
      </c>
      <c r="O274" s="16">
        <v>70.95</v>
      </c>
      <c r="P274" s="17">
        <v>26.8</v>
      </c>
      <c r="Q274" s="18"/>
      <c r="S274" s="17"/>
      <c r="V274" s="19"/>
      <c r="W274" s="19">
        <v>105.9</v>
      </c>
      <c r="AF274" t="s">
        <v>252</v>
      </c>
      <c r="AG274" t="s">
        <v>51</v>
      </c>
      <c r="AH274" t="s">
        <v>51</v>
      </c>
      <c r="AK274" t="s">
        <v>53</v>
      </c>
      <c r="AM274" t="s">
        <v>62</v>
      </c>
      <c r="AN274" t="s">
        <v>55</v>
      </c>
      <c r="AQ274" t="s">
        <v>51</v>
      </c>
      <c r="AR274" t="s">
        <v>314</v>
      </c>
    </row>
    <row r="275" ht="15.75" customHeight="1">
      <c r="A275" t="s">
        <v>44</v>
      </c>
      <c r="C275" s="11" t="s">
        <v>45</v>
      </c>
      <c r="D275" s="11" t="s">
        <v>46</v>
      </c>
      <c r="E275" s="11" t="s">
        <v>47</v>
      </c>
      <c r="F275" s="12" t="str">
        <f t="shared" si="1"/>
        <v>2012</v>
      </c>
      <c r="G275" s="13">
        <v>41090.0</v>
      </c>
      <c r="H275" s="14">
        <v>0.2902777777777778</v>
      </c>
      <c r="I275" t="s">
        <v>48</v>
      </c>
      <c r="J275" s="15"/>
      <c r="L275" t="s">
        <v>49</v>
      </c>
      <c r="M275" s="15">
        <v>19.8</v>
      </c>
      <c r="N275" s="16">
        <v>5.0</v>
      </c>
      <c r="O275" s="16">
        <v>54.77</v>
      </c>
      <c r="P275" s="17">
        <v>31.4</v>
      </c>
      <c r="Q275" s="18"/>
      <c r="S275" s="17"/>
      <c r="V275" s="19"/>
      <c r="W275" s="19">
        <v>66.9</v>
      </c>
      <c r="AF275" t="s">
        <v>252</v>
      </c>
      <c r="AG275" t="s">
        <v>51</v>
      </c>
      <c r="AH275" t="s">
        <v>87</v>
      </c>
      <c r="AJ275" t="s">
        <v>61</v>
      </c>
      <c r="AK275" t="s">
        <v>53</v>
      </c>
      <c r="AM275" t="s">
        <v>54</v>
      </c>
      <c r="AN275" t="s">
        <v>55</v>
      </c>
      <c r="AQ275" t="s">
        <v>51</v>
      </c>
      <c r="AR275" t="s">
        <v>218</v>
      </c>
    </row>
    <row r="276" ht="15.75" customHeight="1">
      <c r="A276" t="s">
        <v>44</v>
      </c>
      <c r="C276" s="11" t="s">
        <v>45</v>
      </c>
      <c r="D276" s="11" t="s">
        <v>46</v>
      </c>
      <c r="E276" s="11" t="s">
        <v>47</v>
      </c>
      <c r="F276" s="12" t="str">
        <f t="shared" si="1"/>
        <v>2012</v>
      </c>
      <c r="G276" s="13">
        <v>41104.0</v>
      </c>
      <c r="H276" s="14">
        <v>0.2923611111111111</v>
      </c>
      <c r="I276" t="s">
        <v>48</v>
      </c>
      <c r="J276" s="15"/>
      <c r="L276" t="s">
        <v>49</v>
      </c>
      <c r="M276" s="15">
        <v>19.8</v>
      </c>
      <c r="N276" s="16">
        <v>5.6</v>
      </c>
      <c r="O276" s="16">
        <v>61.35</v>
      </c>
      <c r="P276" s="17">
        <v>34.8</v>
      </c>
      <c r="Q276" s="18"/>
      <c r="S276" s="17"/>
      <c r="V276" s="19"/>
      <c r="W276" s="19">
        <v>51.2</v>
      </c>
      <c r="AF276" t="s">
        <v>252</v>
      </c>
      <c r="AG276" t="s">
        <v>86</v>
      </c>
      <c r="AH276" t="s">
        <v>51</v>
      </c>
      <c r="AJ276" t="s">
        <v>61</v>
      </c>
      <c r="AK276" t="s">
        <v>53</v>
      </c>
      <c r="AM276" t="s">
        <v>54</v>
      </c>
      <c r="AN276" t="s">
        <v>55</v>
      </c>
      <c r="AQ276" t="s">
        <v>56</v>
      </c>
      <c r="AR276" t="s">
        <v>218</v>
      </c>
    </row>
    <row r="277" ht="15.75" customHeight="1">
      <c r="A277" t="s">
        <v>44</v>
      </c>
      <c r="C277" s="11" t="s">
        <v>45</v>
      </c>
      <c r="D277" s="11" t="s">
        <v>46</v>
      </c>
      <c r="E277" s="11" t="s">
        <v>47</v>
      </c>
      <c r="F277" s="12" t="str">
        <f t="shared" si="1"/>
        <v>2012</v>
      </c>
      <c r="G277" s="13">
        <v>41118.0</v>
      </c>
      <c r="H277" s="14">
        <v>0.28541666666666665</v>
      </c>
      <c r="I277" t="s">
        <v>48</v>
      </c>
      <c r="J277" s="15"/>
      <c r="L277" t="s">
        <v>49</v>
      </c>
      <c r="M277" s="15">
        <v>19.0</v>
      </c>
      <c r="N277" s="16">
        <v>6.2</v>
      </c>
      <c r="O277" s="16">
        <v>66.84</v>
      </c>
      <c r="P277" s="17">
        <v>40.1</v>
      </c>
      <c r="Q277" s="18"/>
      <c r="S277" s="17"/>
      <c r="V277" s="19"/>
      <c r="W277" s="19">
        <v>290.9</v>
      </c>
      <c r="AF277" t="s">
        <v>252</v>
      </c>
      <c r="AG277" t="s">
        <v>259</v>
      </c>
      <c r="AH277" t="s">
        <v>315</v>
      </c>
      <c r="AK277" t="s">
        <v>53</v>
      </c>
      <c r="AM277" t="s">
        <v>54</v>
      </c>
      <c r="AN277" t="s">
        <v>55</v>
      </c>
      <c r="AQ277" t="s">
        <v>56</v>
      </c>
      <c r="AR277" t="s">
        <v>218</v>
      </c>
    </row>
    <row r="278" ht="15.75" customHeight="1">
      <c r="A278" t="s">
        <v>44</v>
      </c>
      <c r="C278" s="11" t="s">
        <v>45</v>
      </c>
      <c r="D278" s="11" t="s">
        <v>46</v>
      </c>
      <c r="E278" s="11" t="s">
        <v>47</v>
      </c>
      <c r="F278" s="12" t="str">
        <f t="shared" si="1"/>
        <v>2012</v>
      </c>
      <c r="G278" s="13">
        <v>41132.0</v>
      </c>
      <c r="H278" s="14">
        <v>0.2916666666666667</v>
      </c>
      <c r="I278" t="s">
        <v>48</v>
      </c>
      <c r="J278" s="15"/>
      <c r="L278" t="s">
        <v>49</v>
      </c>
      <c r="M278" s="15">
        <v>20.4</v>
      </c>
      <c r="N278" s="16"/>
      <c r="O278" s="16">
        <v>80.3</v>
      </c>
      <c r="P278" s="17">
        <v>35.2</v>
      </c>
      <c r="Q278" s="18"/>
      <c r="S278" s="17"/>
      <c r="V278" s="19"/>
      <c r="W278" s="19">
        <v>1046.2</v>
      </c>
      <c r="AF278" t="s">
        <v>252</v>
      </c>
      <c r="AG278" t="s">
        <v>59</v>
      </c>
      <c r="AH278" t="s">
        <v>316</v>
      </c>
      <c r="AK278" t="s">
        <v>53</v>
      </c>
      <c r="AM278" t="s">
        <v>54</v>
      </c>
      <c r="AN278" t="s">
        <v>55</v>
      </c>
      <c r="AQ278" t="s">
        <v>56</v>
      </c>
      <c r="AR278" t="s">
        <v>317</v>
      </c>
    </row>
    <row r="279" ht="15.75" customHeight="1">
      <c r="A279" t="s">
        <v>44</v>
      </c>
      <c r="C279" s="11" t="s">
        <v>45</v>
      </c>
      <c r="D279" s="11" t="s">
        <v>46</v>
      </c>
      <c r="E279" s="11" t="s">
        <v>47</v>
      </c>
      <c r="F279" s="12" t="str">
        <f t="shared" si="1"/>
        <v>2012</v>
      </c>
      <c r="G279" s="13">
        <v>41146.0</v>
      </c>
      <c r="H279" s="14">
        <v>0.2916666666666667</v>
      </c>
      <c r="I279" t="s">
        <v>48</v>
      </c>
      <c r="J279" s="15"/>
      <c r="L279" t="s">
        <v>49</v>
      </c>
      <c r="M279" s="15">
        <v>18.9</v>
      </c>
      <c r="N279" s="16">
        <v>7.88</v>
      </c>
      <c r="O279" s="16">
        <v>82.6</v>
      </c>
      <c r="P279" s="17">
        <v>35.5</v>
      </c>
      <c r="Q279" s="18"/>
      <c r="S279" s="17"/>
      <c r="V279" s="19"/>
      <c r="W279" s="19">
        <v>83.6</v>
      </c>
      <c r="AF279" t="s">
        <v>252</v>
      </c>
      <c r="AG279" t="s">
        <v>259</v>
      </c>
      <c r="AH279" t="s">
        <v>284</v>
      </c>
      <c r="AK279" t="s">
        <v>53</v>
      </c>
      <c r="AM279" t="s">
        <v>54</v>
      </c>
      <c r="AN279" t="s">
        <v>55</v>
      </c>
      <c r="AQ279" t="s">
        <v>70</v>
      </c>
      <c r="AR279" t="s">
        <v>218</v>
      </c>
    </row>
    <row r="280" ht="15.75" customHeight="1">
      <c r="A280" t="s">
        <v>44</v>
      </c>
      <c r="C280" s="11" t="s">
        <v>256</v>
      </c>
      <c r="D280" s="11" t="s">
        <v>257</v>
      </c>
      <c r="E280" s="11" t="s">
        <v>258</v>
      </c>
      <c r="F280" s="12" t="str">
        <f t="shared" si="1"/>
        <v>2012</v>
      </c>
      <c r="G280" s="13">
        <v>41048.0</v>
      </c>
      <c r="H280" s="14">
        <v>0.3090277777777778</v>
      </c>
      <c r="I280" t="s">
        <v>48</v>
      </c>
      <c r="J280" s="15"/>
      <c r="L280" t="s">
        <v>49</v>
      </c>
      <c r="M280" s="15">
        <v>11.6</v>
      </c>
      <c r="N280" s="16">
        <v>7.6</v>
      </c>
      <c r="O280" s="16">
        <v>69.9</v>
      </c>
      <c r="P280" s="17">
        <v>168.2</v>
      </c>
      <c r="Q280" s="18"/>
      <c r="S280" s="17"/>
      <c r="V280" s="19"/>
      <c r="W280" s="19">
        <v>8.6</v>
      </c>
      <c r="AF280" t="s">
        <v>313</v>
      </c>
      <c r="AG280" t="s">
        <v>51</v>
      </c>
      <c r="AH280" t="s">
        <v>51</v>
      </c>
      <c r="AJ280" t="s">
        <v>61</v>
      </c>
      <c r="AK280" t="s">
        <v>53</v>
      </c>
      <c r="AM280" t="s">
        <v>54</v>
      </c>
      <c r="AN280" t="s">
        <v>55</v>
      </c>
      <c r="AQ280" t="s">
        <v>56</v>
      </c>
      <c r="AR280" t="s">
        <v>218</v>
      </c>
    </row>
    <row r="281" ht="15.75" customHeight="1">
      <c r="A281" t="s">
        <v>44</v>
      </c>
      <c r="C281" s="11" t="s">
        <v>256</v>
      </c>
      <c r="D281" s="11" t="s">
        <v>257</v>
      </c>
      <c r="E281" s="11" t="s">
        <v>258</v>
      </c>
      <c r="F281" s="12" t="str">
        <f t="shared" si="1"/>
        <v>2012</v>
      </c>
      <c r="G281" s="13">
        <v>41076.0</v>
      </c>
      <c r="H281" s="14">
        <v>0.3125</v>
      </c>
      <c r="I281" t="s">
        <v>48</v>
      </c>
      <c r="J281" s="15"/>
      <c r="L281" t="s">
        <v>58</v>
      </c>
      <c r="M281" s="15">
        <v>16.0</v>
      </c>
      <c r="N281" s="16">
        <v>8.4</v>
      </c>
      <c r="O281" s="16">
        <v>85.1</v>
      </c>
      <c r="P281" s="17">
        <v>149.0</v>
      </c>
      <c r="Q281" s="18"/>
      <c r="S281" s="17"/>
      <c r="V281" s="19"/>
      <c r="W281" s="19">
        <v>75.4</v>
      </c>
      <c r="AF281" t="s">
        <v>252</v>
      </c>
      <c r="AG281" t="s">
        <v>51</v>
      </c>
      <c r="AH281" t="s">
        <v>51</v>
      </c>
      <c r="AK281" t="s">
        <v>53</v>
      </c>
      <c r="AM281" t="s">
        <v>62</v>
      </c>
      <c r="AN281" t="s">
        <v>55</v>
      </c>
      <c r="AQ281" t="s">
        <v>51</v>
      </c>
      <c r="AR281" t="s">
        <v>218</v>
      </c>
    </row>
    <row r="282" ht="15.75" customHeight="1">
      <c r="A282" t="s">
        <v>44</v>
      </c>
      <c r="C282" s="11" t="s">
        <v>256</v>
      </c>
      <c r="D282" s="11" t="s">
        <v>257</v>
      </c>
      <c r="E282" s="11" t="s">
        <v>258</v>
      </c>
      <c r="F282" s="12" t="str">
        <f t="shared" si="1"/>
        <v>2012</v>
      </c>
      <c r="G282" s="13">
        <v>41090.0</v>
      </c>
      <c r="H282" s="14">
        <v>0.3090277777777778</v>
      </c>
      <c r="I282" t="s">
        <v>48</v>
      </c>
      <c r="J282" s="15"/>
      <c r="L282" t="s">
        <v>49</v>
      </c>
      <c r="M282" s="15">
        <v>18.2</v>
      </c>
      <c r="N282" s="16">
        <v>7.3</v>
      </c>
      <c r="O282" s="16">
        <v>77.43</v>
      </c>
      <c r="P282" s="17">
        <v>162.8</v>
      </c>
      <c r="Q282" s="18"/>
      <c r="S282" s="17"/>
      <c r="V282" s="19"/>
      <c r="W282" s="19">
        <v>64.4</v>
      </c>
      <c r="AF282" t="s">
        <v>252</v>
      </c>
      <c r="AG282" t="s">
        <v>51</v>
      </c>
      <c r="AH282" t="s">
        <v>87</v>
      </c>
      <c r="AJ282" t="s">
        <v>61</v>
      </c>
      <c r="AK282" t="s">
        <v>53</v>
      </c>
      <c r="AM282" t="s">
        <v>62</v>
      </c>
      <c r="AN282" t="s">
        <v>55</v>
      </c>
      <c r="AQ282" t="s">
        <v>51</v>
      </c>
      <c r="AR282" t="s">
        <v>218</v>
      </c>
    </row>
    <row r="283" ht="15.75" customHeight="1">
      <c r="A283" t="s">
        <v>44</v>
      </c>
      <c r="C283" s="11" t="s">
        <v>256</v>
      </c>
      <c r="D283" s="11" t="s">
        <v>257</v>
      </c>
      <c r="E283" s="11" t="s">
        <v>258</v>
      </c>
      <c r="F283" s="12" t="str">
        <f t="shared" si="1"/>
        <v>2012</v>
      </c>
      <c r="G283" s="13">
        <v>41104.0</v>
      </c>
      <c r="H283" s="14">
        <v>0.31527777777777777</v>
      </c>
      <c r="I283" t="s">
        <v>48</v>
      </c>
      <c r="J283" s="15"/>
      <c r="L283" t="s">
        <v>49</v>
      </c>
      <c r="M283" s="15">
        <v>19.0</v>
      </c>
      <c r="N283" s="16">
        <v>6.5</v>
      </c>
      <c r="O283" s="16">
        <v>70.07</v>
      </c>
      <c r="P283" s="17">
        <v>187.9</v>
      </c>
      <c r="Q283" s="18"/>
      <c r="S283" s="17"/>
      <c r="V283" s="19"/>
      <c r="W283" s="19">
        <v>228.2</v>
      </c>
      <c r="AF283" t="s">
        <v>252</v>
      </c>
      <c r="AG283" t="s">
        <v>86</v>
      </c>
      <c r="AH283" t="s">
        <v>51</v>
      </c>
      <c r="AJ283" t="s">
        <v>61</v>
      </c>
      <c r="AK283" t="s">
        <v>53</v>
      </c>
      <c r="AM283" t="s">
        <v>54</v>
      </c>
      <c r="AN283" t="s">
        <v>55</v>
      </c>
      <c r="AQ283" t="s">
        <v>51</v>
      </c>
      <c r="AR283" t="s">
        <v>218</v>
      </c>
    </row>
    <row r="284" ht="15.75" customHeight="1">
      <c r="A284" t="s">
        <v>44</v>
      </c>
      <c r="C284" s="11" t="s">
        <v>256</v>
      </c>
      <c r="D284" s="11" t="s">
        <v>257</v>
      </c>
      <c r="E284" s="11" t="s">
        <v>258</v>
      </c>
      <c r="F284" s="12" t="str">
        <f t="shared" si="1"/>
        <v>2012</v>
      </c>
      <c r="G284" s="13">
        <v>41104.0</v>
      </c>
      <c r="H284" s="14">
        <v>0.31527777777777777</v>
      </c>
      <c r="I284" t="s">
        <v>95</v>
      </c>
      <c r="J284" s="15"/>
      <c r="M284" s="15">
        <v>18.9</v>
      </c>
      <c r="N284" s="16">
        <v>6.8</v>
      </c>
      <c r="O284" s="16"/>
      <c r="P284" s="17">
        <v>190.1</v>
      </c>
      <c r="Q284" s="18"/>
      <c r="S284" s="17"/>
      <c r="V284" s="19"/>
      <c r="W284" s="19"/>
      <c r="AF284" t="s">
        <v>252</v>
      </c>
      <c r="AK284" t="s">
        <v>53</v>
      </c>
      <c r="AR284" t="s">
        <v>218</v>
      </c>
    </row>
    <row r="285" ht="15.75" customHeight="1">
      <c r="A285" t="s">
        <v>44</v>
      </c>
      <c r="C285" s="11" t="s">
        <v>256</v>
      </c>
      <c r="D285" s="11" t="s">
        <v>257</v>
      </c>
      <c r="E285" s="11" t="s">
        <v>258</v>
      </c>
      <c r="F285" s="12" t="str">
        <f t="shared" si="1"/>
        <v>2012</v>
      </c>
      <c r="G285" s="13">
        <v>41118.0</v>
      </c>
      <c r="H285" s="14">
        <v>0.30486111111111114</v>
      </c>
      <c r="I285" t="s">
        <v>48</v>
      </c>
      <c r="J285" s="15"/>
      <c r="L285" t="s">
        <v>49</v>
      </c>
      <c r="M285" s="15">
        <v>17.6</v>
      </c>
      <c r="N285" s="16">
        <v>7.0</v>
      </c>
      <c r="O285" s="16">
        <v>73.33</v>
      </c>
      <c r="P285" s="17">
        <v>176.3</v>
      </c>
      <c r="Q285" s="18"/>
      <c r="S285" s="17"/>
      <c r="V285" s="19"/>
      <c r="W285" s="19">
        <v>224.7</v>
      </c>
      <c r="AF285" t="s">
        <v>252</v>
      </c>
      <c r="AG285" t="s">
        <v>259</v>
      </c>
      <c r="AH285" t="s">
        <v>315</v>
      </c>
      <c r="AK285" t="s">
        <v>53</v>
      </c>
      <c r="AM285" t="s">
        <v>54</v>
      </c>
      <c r="AN285" t="s">
        <v>55</v>
      </c>
      <c r="AQ285" t="s">
        <v>51</v>
      </c>
      <c r="AR285" t="s">
        <v>218</v>
      </c>
    </row>
    <row r="286" ht="15.75" customHeight="1">
      <c r="A286" t="s">
        <v>44</v>
      </c>
      <c r="C286" s="11" t="s">
        <v>256</v>
      </c>
      <c r="D286" s="11" t="s">
        <v>257</v>
      </c>
      <c r="E286" s="11" t="s">
        <v>258</v>
      </c>
      <c r="F286" s="12" t="str">
        <f t="shared" si="1"/>
        <v>2012</v>
      </c>
      <c r="G286" s="13">
        <v>41132.0</v>
      </c>
      <c r="H286" s="14">
        <v>0.3076388888888889</v>
      </c>
      <c r="I286" t="s">
        <v>48</v>
      </c>
      <c r="J286" s="15"/>
      <c r="L286" t="s">
        <v>58</v>
      </c>
      <c r="M286" s="15">
        <v>20.2</v>
      </c>
      <c r="N286" s="16"/>
      <c r="O286" s="16">
        <v>93.8</v>
      </c>
      <c r="P286" s="17">
        <v>116.4</v>
      </c>
      <c r="Q286" s="18"/>
      <c r="S286" s="17"/>
      <c r="V286" s="19"/>
      <c r="W286" s="19" t="s">
        <v>149</v>
      </c>
      <c r="AF286" t="s">
        <v>252</v>
      </c>
      <c r="AG286" t="s">
        <v>59</v>
      </c>
      <c r="AH286" t="s">
        <v>316</v>
      </c>
      <c r="AK286" t="s">
        <v>53</v>
      </c>
      <c r="AM286" t="s">
        <v>62</v>
      </c>
      <c r="AN286" t="s">
        <v>55</v>
      </c>
      <c r="AQ286" t="s">
        <v>171</v>
      </c>
      <c r="AR286" t="s">
        <v>318</v>
      </c>
    </row>
    <row r="287" ht="15.75" customHeight="1">
      <c r="A287" t="s">
        <v>44</v>
      </c>
      <c r="C287" s="11" t="s">
        <v>256</v>
      </c>
      <c r="D287" s="11" t="s">
        <v>257</v>
      </c>
      <c r="E287" s="11" t="s">
        <v>258</v>
      </c>
      <c r="F287" s="12" t="str">
        <f t="shared" si="1"/>
        <v>2012</v>
      </c>
      <c r="G287" s="13">
        <v>41146.0</v>
      </c>
      <c r="H287" s="14">
        <v>0.2951388888888889</v>
      </c>
      <c r="I287" t="s">
        <v>48</v>
      </c>
      <c r="J287" s="15"/>
      <c r="L287" t="s">
        <v>49</v>
      </c>
      <c r="M287" s="15">
        <v>17.6</v>
      </c>
      <c r="N287" s="16">
        <v>8.5</v>
      </c>
      <c r="O287" s="16">
        <v>90.0</v>
      </c>
      <c r="P287" s="17"/>
      <c r="Q287" s="18"/>
      <c r="S287" s="17"/>
      <c r="V287" s="19"/>
      <c r="W287" s="19">
        <v>62.7</v>
      </c>
      <c r="AF287" t="s">
        <v>279</v>
      </c>
      <c r="AG287" t="s">
        <v>259</v>
      </c>
      <c r="AH287" t="s">
        <v>223</v>
      </c>
      <c r="AI287">
        <v>18.33</v>
      </c>
      <c r="AK287" t="s">
        <v>53</v>
      </c>
      <c r="AM287" t="s">
        <v>88</v>
      </c>
      <c r="AN287" t="s">
        <v>55</v>
      </c>
      <c r="AQ287" t="s">
        <v>51</v>
      </c>
      <c r="AR287" t="s">
        <v>319</v>
      </c>
    </row>
    <row r="288" ht="15.75" customHeight="1">
      <c r="A288" t="s">
        <v>44</v>
      </c>
      <c r="C288" s="11" t="s">
        <v>256</v>
      </c>
      <c r="D288" s="11" t="s">
        <v>257</v>
      </c>
      <c r="E288" s="11" t="s">
        <v>258</v>
      </c>
      <c r="F288" s="12" t="str">
        <f t="shared" si="1"/>
        <v>2012</v>
      </c>
      <c r="G288" s="13">
        <v>41146.0</v>
      </c>
      <c r="H288" s="14">
        <v>0.30625</v>
      </c>
      <c r="I288" t="s">
        <v>48</v>
      </c>
      <c r="J288" s="15"/>
      <c r="L288" t="s">
        <v>49</v>
      </c>
      <c r="M288" s="15">
        <v>17.2</v>
      </c>
      <c r="N288" s="16">
        <v>8.64</v>
      </c>
      <c r="O288" s="16">
        <v>90.6</v>
      </c>
      <c r="P288" s="17">
        <v>217.0</v>
      </c>
      <c r="Q288" s="18"/>
      <c r="S288" s="17"/>
      <c r="V288" s="19"/>
      <c r="W288" s="19">
        <v>52.9</v>
      </c>
      <c r="AF288" t="s">
        <v>252</v>
      </c>
      <c r="AG288" t="s">
        <v>259</v>
      </c>
      <c r="AH288" t="s">
        <v>284</v>
      </c>
      <c r="AK288" t="s">
        <v>53</v>
      </c>
      <c r="AM288" t="s">
        <v>54</v>
      </c>
      <c r="AN288" t="s">
        <v>55</v>
      </c>
      <c r="AQ288" t="s">
        <v>51</v>
      </c>
      <c r="AR288" t="s">
        <v>320</v>
      </c>
    </row>
    <row r="289" ht="15.75" customHeight="1">
      <c r="A289" t="s">
        <v>44</v>
      </c>
      <c r="C289" s="11" t="s">
        <v>265</v>
      </c>
      <c r="D289" s="11" t="s">
        <v>266</v>
      </c>
      <c r="E289" s="11" t="s">
        <v>267</v>
      </c>
      <c r="F289" s="12" t="str">
        <f t="shared" si="1"/>
        <v>2012</v>
      </c>
      <c r="G289" s="13">
        <v>41048.0</v>
      </c>
      <c r="H289" s="14">
        <v>0.2777777777777778</v>
      </c>
      <c r="I289" t="s">
        <v>48</v>
      </c>
      <c r="J289" s="15"/>
      <c r="L289" t="s">
        <v>49</v>
      </c>
      <c r="M289" s="15">
        <v>12.6</v>
      </c>
      <c r="N289" s="16">
        <v>9.44</v>
      </c>
      <c r="O289" s="16">
        <v>88.8</v>
      </c>
      <c r="P289" s="17"/>
      <c r="Q289" s="18"/>
      <c r="S289" s="17"/>
      <c r="V289" s="19"/>
      <c r="W289" s="19">
        <v>30.9</v>
      </c>
      <c r="AF289" t="s">
        <v>321</v>
      </c>
      <c r="AG289" t="s">
        <v>51</v>
      </c>
      <c r="AH289" t="s">
        <v>51</v>
      </c>
      <c r="AK289" t="s">
        <v>119</v>
      </c>
      <c r="AM289" t="s">
        <v>54</v>
      </c>
      <c r="AN289" t="s">
        <v>55</v>
      </c>
      <c r="AQ289" t="s">
        <v>171</v>
      </c>
      <c r="AR289" t="s">
        <v>322</v>
      </c>
    </row>
    <row r="290" ht="15.75" customHeight="1">
      <c r="A290" t="s">
        <v>323</v>
      </c>
      <c r="C290" s="11" t="s">
        <v>324</v>
      </c>
      <c r="D290" s="11" t="s">
        <v>325</v>
      </c>
      <c r="E290" s="11" t="s">
        <v>326</v>
      </c>
      <c r="F290" s="12" t="str">
        <f t="shared" si="1"/>
        <v>2009</v>
      </c>
      <c r="G290" s="13">
        <v>39949.0</v>
      </c>
      <c r="H290" s="14">
        <v>0.3090277777777778</v>
      </c>
      <c r="I290" t="s">
        <v>48</v>
      </c>
      <c r="J290" s="15"/>
      <c r="L290" t="s">
        <v>49</v>
      </c>
      <c r="M290" s="15">
        <v>14.6</v>
      </c>
      <c r="N290" s="16">
        <v>8.75</v>
      </c>
      <c r="O290" s="16">
        <v>86.2</v>
      </c>
      <c r="P290" s="17"/>
      <c r="Q290" s="18"/>
      <c r="S290" s="17"/>
      <c r="V290" s="19"/>
      <c r="W290" s="19"/>
      <c r="AF290" t="s">
        <v>327</v>
      </c>
      <c r="AG290" t="s">
        <v>86</v>
      </c>
      <c r="AH290" t="s">
        <v>115</v>
      </c>
      <c r="AI290">
        <v>12.78</v>
      </c>
      <c r="AJ290" t="s">
        <v>61</v>
      </c>
      <c r="AK290" t="s">
        <v>53</v>
      </c>
      <c r="AM290" t="s">
        <v>54</v>
      </c>
      <c r="AN290" t="s">
        <v>55</v>
      </c>
      <c r="AQ290" t="s">
        <v>51</v>
      </c>
      <c r="AR290" t="s">
        <v>125</v>
      </c>
    </row>
    <row r="291" ht="15.75" customHeight="1">
      <c r="A291" t="s">
        <v>323</v>
      </c>
      <c r="C291" s="11" t="s">
        <v>324</v>
      </c>
      <c r="D291" s="11" t="s">
        <v>325</v>
      </c>
      <c r="E291" s="11" t="s">
        <v>326</v>
      </c>
      <c r="F291" s="12" t="str">
        <f t="shared" si="1"/>
        <v>2009</v>
      </c>
      <c r="G291" s="13">
        <v>39963.0</v>
      </c>
      <c r="H291" s="14">
        <v>0.3055555555555556</v>
      </c>
      <c r="I291" t="s">
        <v>48</v>
      </c>
      <c r="J291" s="15"/>
      <c r="L291" t="s">
        <v>49</v>
      </c>
      <c r="M291" s="15">
        <v>11.2</v>
      </c>
      <c r="N291" s="16">
        <v>10.0</v>
      </c>
      <c r="O291" s="16">
        <v>92.5</v>
      </c>
      <c r="P291" s="17"/>
      <c r="Q291" s="18"/>
      <c r="S291" s="17"/>
      <c r="V291" s="19"/>
      <c r="W291" s="19">
        <v>126.6</v>
      </c>
      <c r="AF291" t="s">
        <v>327</v>
      </c>
      <c r="AG291" t="s">
        <v>254</v>
      </c>
      <c r="AH291" t="s">
        <v>328</v>
      </c>
      <c r="AI291">
        <v>12.22</v>
      </c>
      <c r="AJ291" t="s">
        <v>61</v>
      </c>
      <c r="AK291" t="s">
        <v>53</v>
      </c>
      <c r="AM291" t="s">
        <v>54</v>
      </c>
      <c r="AN291" t="s">
        <v>55</v>
      </c>
      <c r="AQ291" t="s">
        <v>51</v>
      </c>
      <c r="AR291" t="s">
        <v>89</v>
      </c>
    </row>
    <row r="292" ht="15.75" customHeight="1">
      <c r="A292" t="s">
        <v>323</v>
      </c>
      <c r="C292" s="11" t="s">
        <v>324</v>
      </c>
      <c r="D292" s="11" t="s">
        <v>325</v>
      </c>
      <c r="E292" s="11" t="s">
        <v>326</v>
      </c>
      <c r="F292" s="12" t="str">
        <f t="shared" si="1"/>
        <v>2009</v>
      </c>
      <c r="G292" s="13">
        <v>39977.0</v>
      </c>
      <c r="H292" s="14">
        <v>0.3333333333333333</v>
      </c>
      <c r="I292" t="s">
        <v>48</v>
      </c>
      <c r="J292" s="15"/>
      <c r="L292" t="s">
        <v>58</v>
      </c>
      <c r="M292" s="15">
        <v>14.1</v>
      </c>
      <c r="N292" s="16">
        <v>8.6</v>
      </c>
      <c r="O292" s="16">
        <v>84.0</v>
      </c>
      <c r="P292" s="17"/>
      <c r="Q292" s="18"/>
      <c r="S292" s="17"/>
      <c r="V292" s="19"/>
      <c r="W292" s="19">
        <v>1553.07</v>
      </c>
      <c r="AF292" t="s">
        <v>279</v>
      </c>
      <c r="AG292" t="s">
        <v>51</v>
      </c>
      <c r="AH292" t="s">
        <v>126</v>
      </c>
      <c r="AI292">
        <v>15.56</v>
      </c>
      <c r="AJ292" t="s">
        <v>61</v>
      </c>
      <c r="AK292" t="s">
        <v>53</v>
      </c>
      <c r="AM292" t="s">
        <v>62</v>
      </c>
      <c r="AN292" t="s">
        <v>65</v>
      </c>
      <c r="AQ292" t="s">
        <v>70</v>
      </c>
      <c r="AR292" t="s">
        <v>329</v>
      </c>
    </row>
    <row r="293" ht="15.75" customHeight="1">
      <c r="A293" t="s">
        <v>323</v>
      </c>
      <c r="C293" s="11" t="s">
        <v>324</v>
      </c>
      <c r="D293" s="11" t="s">
        <v>325</v>
      </c>
      <c r="E293" s="11" t="s">
        <v>326</v>
      </c>
      <c r="F293" s="12" t="str">
        <f t="shared" si="1"/>
        <v>2009</v>
      </c>
      <c r="G293" s="13">
        <v>39991.0</v>
      </c>
      <c r="H293" s="14">
        <v>0.3298611111111111</v>
      </c>
      <c r="I293" t="s">
        <v>48</v>
      </c>
      <c r="J293" s="15"/>
      <c r="L293" t="s">
        <v>49</v>
      </c>
      <c r="M293" s="15">
        <v>17.8</v>
      </c>
      <c r="N293" s="16">
        <v>8.2</v>
      </c>
      <c r="O293" s="16">
        <v>86.7</v>
      </c>
      <c r="P293" s="17"/>
      <c r="Q293" s="18"/>
      <c r="S293" s="17"/>
      <c r="V293" s="19"/>
      <c r="W293" s="19">
        <v>416.0</v>
      </c>
      <c r="AF293" t="s">
        <v>327</v>
      </c>
      <c r="AG293" t="s">
        <v>59</v>
      </c>
      <c r="AH293" t="s">
        <v>112</v>
      </c>
      <c r="AI293">
        <v>17.78</v>
      </c>
      <c r="AJ293" t="s">
        <v>61</v>
      </c>
      <c r="AK293" t="s">
        <v>53</v>
      </c>
      <c r="AM293" t="s">
        <v>54</v>
      </c>
      <c r="AN293" t="s">
        <v>55</v>
      </c>
      <c r="AQ293" t="s">
        <v>51</v>
      </c>
      <c r="AR293" t="s">
        <v>330</v>
      </c>
    </row>
    <row r="294" ht="15.75" customHeight="1">
      <c r="A294" t="s">
        <v>323</v>
      </c>
      <c r="C294" s="11" t="s">
        <v>324</v>
      </c>
      <c r="D294" s="11" t="s">
        <v>325</v>
      </c>
      <c r="E294" s="11" t="s">
        <v>326</v>
      </c>
      <c r="F294" s="12" t="str">
        <f t="shared" si="1"/>
        <v>2009</v>
      </c>
      <c r="G294" s="13">
        <v>40005.0</v>
      </c>
      <c r="H294" s="14">
        <v>0.3111111111111111</v>
      </c>
      <c r="I294" t="s">
        <v>48</v>
      </c>
      <c r="J294" s="15"/>
      <c r="L294" t="s">
        <v>49</v>
      </c>
      <c r="M294" s="15">
        <v>15.4</v>
      </c>
      <c r="N294" s="16">
        <v>9.46</v>
      </c>
      <c r="O294" s="16">
        <v>94.7</v>
      </c>
      <c r="P294" s="17"/>
      <c r="Q294" s="18"/>
      <c r="S294" s="17"/>
      <c r="V294" s="19"/>
      <c r="W294" s="19">
        <v>85.7</v>
      </c>
      <c r="AF294" t="s">
        <v>327</v>
      </c>
      <c r="AG294" t="s">
        <v>51</v>
      </c>
      <c r="AH294" t="s">
        <v>51</v>
      </c>
      <c r="AI294">
        <v>12.78</v>
      </c>
      <c r="AJ294" t="s">
        <v>61</v>
      </c>
      <c r="AK294" t="s">
        <v>53</v>
      </c>
      <c r="AM294" t="s">
        <v>54</v>
      </c>
      <c r="AN294" t="s">
        <v>55</v>
      </c>
      <c r="AQ294" t="s">
        <v>56</v>
      </c>
      <c r="AR294" t="s">
        <v>213</v>
      </c>
    </row>
    <row r="295" ht="15.75" customHeight="1">
      <c r="A295" t="s">
        <v>323</v>
      </c>
      <c r="C295" s="11" t="s">
        <v>324</v>
      </c>
      <c r="D295" s="11" t="s">
        <v>325</v>
      </c>
      <c r="E295" s="11" t="s">
        <v>326</v>
      </c>
      <c r="F295" s="12" t="str">
        <f t="shared" si="1"/>
        <v>2009</v>
      </c>
      <c r="G295" s="13">
        <v>40019.0</v>
      </c>
      <c r="H295" s="14">
        <v>0.30625</v>
      </c>
      <c r="I295" t="s">
        <v>48</v>
      </c>
      <c r="J295" s="15"/>
      <c r="L295" t="s">
        <v>58</v>
      </c>
      <c r="M295" s="15">
        <v>16.0</v>
      </c>
      <c r="N295" s="16">
        <v>8.2</v>
      </c>
      <c r="O295" s="16">
        <v>82.9</v>
      </c>
      <c r="P295" s="17"/>
      <c r="Q295" s="18"/>
      <c r="S295" s="17"/>
      <c r="V295" s="19"/>
      <c r="W295" s="19">
        <v>1413.6</v>
      </c>
      <c r="AF295" t="s">
        <v>327</v>
      </c>
      <c r="AG295" t="s">
        <v>254</v>
      </c>
      <c r="AH295" t="s">
        <v>81</v>
      </c>
      <c r="AI295">
        <v>15.0</v>
      </c>
      <c r="AJ295" t="s">
        <v>61</v>
      </c>
      <c r="AK295" t="s">
        <v>119</v>
      </c>
      <c r="AM295" t="s">
        <v>54</v>
      </c>
      <c r="AN295" t="s">
        <v>55</v>
      </c>
      <c r="AQ295" t="s">
        <v>70</v>
      </c>
      <c r="AR295" t="s">
        <v>331</v>
      </c>
    </row>
    <row r="296" ht="15.75" customHeight="1">
      <c r="A296" t="s">
        <v>323</v>
      </c>
      <c r="C296" s="11" t="s">
        <v>324</v>
      </c>
      <c r="D296" s="11" t="s">
        <v>325</v>
      </c>
      <c r="E296" s="11" t="s">
        <v>326</v>
      </c>
      <c r="F296" s="12" t="str">
        <f t="shared" si="1"/>
        <v>2009</v>
      </c>
      <c r="G296" s="13">
        <v>40033.0</v>
      </c>
      <c r="H296" s="14">
        <v>0.3020833333333333</v>
      </c>
      <c r="I296" t="s">
        <v>48</v>
      </c>
      <c r="J296" s="15"/>
      <c r="L296" t="s">
        <v>49</v>
      </c>
      <c r="M296" s="15"/>
      <c r="N296" s="16"/>
      <c r="O296" s="16"/>
      <c r="P296" s="17"/>
      <c r="Q296" s="18"/>
      <c r="S296" s="17"/>
      <c r="V296" s="19"/>
      <c r="W296" s="19">
        <v>69.7</v>
      </c>
      <c r="AF296" t="s">
        <v>279</v>
      </c>
      <c r="AG296" t="s">
        <v>51</v>
      </c>
      <c r="AH296" t="s">
        <v>51</v>
      </c>
      <c r="AI296">
        <v>15.56</v>
      </c>
      <c r="AJ296" t="s">
        <v>61</v>
      </c>
      <c r="AK296" t="s">
        <v>53</v>
      </c>
      <c r="AM296" t="s">
        <v>62</v>
      </c>
      <c r="AN296" t="s">
        <v>65</v>
      </c>
      <c r="AQ296" t="s">
        <v>51</v>
      </c>
      <c r="AR296" t="s">
        <v>71</v>
      </c>
    </row>
    <row r="297" ht="15.75" customHeight="1">
      <c r="A297" t="s">
        <v>323</v>
      </c>
      <c r="C297" s="11" t="s">
        <v>324</v>
      </c>
      <c r="D297" s="11" t="s">
        <v>325</v>
      </c>
      <c r="E297" s="11" t="s">
        <v>326</v>
      </c>
      <c r="F297" s="12" t="str">
        <f t="shared" si="1"/>
        <v>2009</v>
      </c>
      <c r="G297" s="13">
        <v>40033.0</v>
      </c>
      <c r="H297" s="14">
        <v>0.3020833333333333</v>
      </c>
      <c r="I297" t="s">
        <v>95</v>
      </c>
      <c r="J297" s="15"/>
      <c r="M297" s="15"/>
      <c r="N297" s="16"/>
      <c r="O297" s="16"/>
      <c r="P297" s="17"/>
      <c r="Q297" s="18"/>
      <c r="S297" s="17"/>
      <c r="V297" s="19"/>
      <c r="W297" s="19">
        <v>69.7</v>
      </c>
      <c r="AF297" t="s">
        <v>279</v>
      </c>
      <c r="AK297" t="s">
        <v>53</v>
      </c>
      <c r="AR297" t="s">
        <v>71</v>
      </c>
    </row>
    <row r="298" ht="15.75" customHeight="1">
      <c r="A298" t="s">
        <v>323</v>
      </c>
      <c r="C298" s="11" t="s">
        <v>324</v>
      </c>
      <c r="D298" s="11" t="s">
        <v>325</v>
      </c>
      <c r="E298" s="11" t="s">
        <v>326</v>
      </c>
      <c r="F298" s="12" t="str">
        <f t="shared" si="1"/>
        <v>2010</v>
      </c>
      <c r="G298" s="13">
        <v>40376.0</v>
      </c>
      <c r="H298" s="14">
        <v>0.3229166666666667</v>
      </c>
      <c r="I298" t="s">
        <v>48</v>
      </c>
      <c r="J298" s="15"/>
      <c r="M298" s="15">
        <v>22.6</v>
      </c>
      <c r="N298" s="16">
        <v>6.8</v>
      </c>
      <c r="O298" s="16">
        <v>79.2</v>
      </c>
      <c r="P298" s="17"/>
      <c r="Q298" s="18"/>
      <c r="S298" s="17"/>
      <c r="V298" s="19"/>
      <c r="W298" s="19">
        <v>154.0</v>
      </c>
      <c r="AF298" t="s">
        <v>332</v>
      </c>
      <c r="AG298" t="s">
        <v>51</v>
      </c>
      <c r="AH298" t="s">
        <v>51</v>
      </c>
      <c r="AI298">
        <v>23.89</v>
      </c>
      <c r="AJ298" t="s">
        <v>61</v>
      </c>
      <c r="AK298" t="s">
        <v>53</v>
      </c>
      <c r="AR298" t="s">
        <v>333</v>
      </c>
    </row>
    <row r="299" ht="15.75" customHeight="1">
      <c r="A299" t="s">
        <v>323</v>
      </c>
      <c r="C299" s="11" t="s">
        <v>324</v>
      </c>
      <c r="D299" s="11" t="s">
        <v>325</v>
      </c>
      <c r="E299" s="11" t="s">
        <v>326</v>
      </c>
      <c r="F299" s="12" t="str">
        <f t="shared" si="1"/>
        <v>2010</v>
      </c>
      <c r="G299" s="13">
        <v>40376.0</v>
      </c>
      <c r="H299" s="14">
        <v>0.3229166666666667</v>
      </c>
      <c r="I299" t="s">
        <v>95</v>
      </c>
      <c r="J299" s="15"/>
      <c r="M299" s="15"/>
      <c r="N299" s="16"/>
      <c r="O299" s="16"/>
      <c r="P299" s="17"/>
      <c r="Q299" s="18"/>
      <c r="S299" s="17"/>
      <c r="V299" s="19"/>
      <c r="W299" s="19">
        <v>195.0</v>
      </c>
      <c r="AF299" t="s">
        <v>332</v>
      </c>
      <c r="AK299" t="s">
        <v>53</v>
      </c>
      <c r="AR299" t="s">
        <v>333</v>
      </c>
    </row>
    <row r="300" ht="15.75" customHeight="1">
      <c r="A300" t="s">
        <v>323</v>
      </c>
      <c r="C300" s="11" t="s">
        <v>324</v>
      </c>
      <c r="D300" s="11" t="s">
        <v>325</v>
      </c>
      <c r="E300" s="11" t="s">
        <v>326</v>
      </c>
      <c r="F300" s="12" t="str">
        <f t="shared" si="1"/>
        <v>2011</v>
      </c>
      <c r="G300" s="13">
        <v>40684.0</v>
      </c>
      <c r="H300" s="14">
        <v>0.3159722222222222</v>
      </c>
      <c r="I300" t="s">
        <v>48</v>
      </c>
      <c r="J300" s="15"/>
      <c r="L300" t="s">
        <v>49</v>
      </c>
      <c r="M300" s="15"/>
      <c r="N300" s="16">
        <v>6.7</v>
      </c>
      <c r="O300" s="16"/>
      <c r="P300" s="17"/>
      <c r="Q300" s="18"/>
      <c r="S300" s="17"/>
      <c r="V300" s="19"/>
      <c r="W300" s="19">
        <v>41.3</v>
      </c>
      <c r="AF300" t="s">
        <v>334</v>
      </c>
      <c r="AG300" t="s">
        <v>259</v>
      </c>
      <c r="AH300" t="s">
        <v>260</v>
      </c>
      <c r="AK300" t="s">
        <v>119</v>
      </c>
      <c r="AM300" t="s">
        <v>54</v>
      </c>
      <c r="AN300" t="s">
        <v>65</v>
      </c>
      <c r="AQ300" t="s">
        <v>70</v>
      </c>
      <c r="AR300" t="s">
        <v>335</v>
      </c>
    </row>
    <row r="301" ht="15.75" customHeight="1">
      <c r="A301" t="s">
        <v>323</v>
      </c>
      <c r="C301" s="11" t="s">
        <v>324</v>
      </c>
      <c r="D301" s="11" t="s">
        <v>325</v>
      </c>
      <c r="E301" s="11" t="s">
        <v>326</v>
      </c>
      <c r="F301" s="12" t="str">
        <f t="shared" si="1"/>
        <v>2011</v>
      </c>
      <c r="G301" s="13">
        <v>40698.0</v>
      </c>
      <c r="H301" s="14">
        <v>0.2708333333333333</v>
      </c>
      <c r="I301" t="s">
        <v>48</v>
      </c>
      <c r="J301" s="15"/>
      <c r="L301" t="s">
        <v>49</v>
      </c>
      <c r="M301" s="15"/>
      <c r="N301" s="16">
        <v>6.6</v>
      </c>
      <c r="O301" s="16"/>
      <c r="P301" s="17"/>
      <c r="Q301" s="18"/>
      <c r="S301" s="17"/>
      <c r="V301" s="19"/>
      <c r="W301" s="19">
        <v>172.0</v>
      </c>
      <c r="AF301" t="s">
        <v>334</v>
      </c>
      <c r="AG301" t="s">
        <v>51</v>
      </c>
      <c r="AH301" t="s">
        <v>86</v>
      </c>
      <c r="AJ301" t="s">
        <v>52</v>
      </c>
      <c r="AK301" t="s">
        <v>53</v>
      </c>
      <c r="AM301" t="s">
        <v>54</v>
      </c>
      <c r="AN301" t="s">
        <v>65</v>
      </c>
      <c r="AQ301" t="s">
        <v>56</v>
      </c>
      <c r="AR301" t="s">
        <v>218</v>
      </c>
    </row>
    <row r="302" ht="15.75" customHeight="1">
      <c r="A302" t="s">
        <v>323</v>
      </c>
      <c r="C302" s="11" t="s">
        <v>324</v>
      </c>
      <c r="D302" s="11" t="s">
        <v>325</v>
      </c>
      <c r="E302" s="11" t="s">
        <v>326</v>
      </c>
      <c r="F302" s="12" t="str">
        <f t="shared" si="1"/>
        <v>2011</v>
      </c>
      <c r="G302" s="13">
        <v>40712.0</v>
      </c>
      <c r="H302" s="14">
        <v>0.2916666666666667</v>
      </c>
      <c r="I302" t="s">
        <v>48</v>
      </c>
      <c r="J302" s="15"/>
      <c r="L302" t="s">
        <v>49</v>
      </c>
      <c r="M302" s="15"/>
      <c r="N302" s="16">
        <v>5.6</v>
      </c>
      <c r="O302" s="16"/>
      <c r="P302" s="17"/>
      <c r="Q302" s="18"/>
      <c r="S302" s="17"/>
      <c r="V302" s="19"/>
      <c r="W302" s="19">
        <v>193.5</v>
      </c>
      <c r="AF302" t="s">
        <v>336</v>
      </c>
      <c r="AG302" t="s">
        <v>59</v>
      </c>
      <c r="AH302" t="s">
        <v>59</v>
      </c>
      <c r="AK302" t="s">
        <v>53</v>
      </c>
      <c r="AM302" t="s">
        <v>54</v>
      </c>
      <c r="AN302" t="s">
        <v>65</v>
      </c>
      <c r="AQ302" t="s">
        <v>56</v>
      </c>
      <c r="AR302" t="s">
        <v>226</v>
      </c>
    </row>
    <row r="303" ht="15.75" customHeight="1">
      <c r="A303" t="s">
        <v>323</v>
      </c>
      <c r="C303" s="11" t="s">
        <v>324</v>
      </c>
      <c r="D303" s="11" t="s">
        <v>325</v>
      </c>
      <c r="E303" s="11" t="s">
        <v>326</v>
      </c>
      <c r="F303" s="12" t="str">
        <f t="shared" si="1"/>
        <v>2011</v>
      </c>
      <c r="G303" s="13">
        <v>40726.0</v>
      </c>
      <c r="H303" s="14">
        <v>0.3020833333333333</v>
      </c>
      <c r="I303" t="s">
        <v>48</v>
      </c>
      <c r="J303" s="15"/>
      <c r="L303" t="s">
        <v>49</v>
      </c>
      <c r="M303" s="15"/>
      <c r="N303" s="16">
        <v>5.6</v>
      </c>
      <c r="O303" s="16"/>
      <c r="P303" s="17"/>
      <c r="Q303" s="18"/>
      <c r="S303" s="17"/>
      <c r="V303" s="19"/>
      <c r="W303" s="19">
        <v>218.7</v>
      </c>
      <c r="AF303" t="s">
        <v>336</v>
      </c>
      <c r="AH303" t="s">
        <v>51</v>
      </c>
      <c r="AK303" t="s">
        <v>53</v>
      </c>
      <c r="AM303" t="s">
        <v>54</v>
      </c>
      <c r="AN303" t="s">
        <v>65</v>
      </c>
      <c r="AQ303" t="s">
        <v>56</v>
      </c>
      <c r="AR303" t="s">
        <v>337</v>
      </c>
    </row>
    <row r="304" ht="15.75" customHeight="1">
      <c r="A304" t="s">
        <v>323</v>
      </c>
      <c r="C304" s="11" t="s">
        <v>324</v>
      </c>
      <c r="D304" s="11" t="s">
        <v>325</v>
      </c>
      <c r="E304" s="11" t="s">
        <v>326</v>
      </c>
      <c r="F304" s="12" t="str">
        <f t="shared" si="1"/>
        <v>2011</v>
      </c>
      <c r="G304" s="13">
        <v>40740.0</v>
      </c>
      <c r="H304" s="14">
        <v>0.2916666666666667</v>
      </c>
      <c r="I304" t="s">
        <v>48</v>
      </c>
      <c r="J304" s="15"/>
      <c r="L304" t="s">
        <v>49</v>
      </c>
      <c r="M304" s="15"/>
      <c r="N304" s="16">
        <v>5.0</v>
      </c>
      <c r="O304" s="16"/>
      <c r="P304" s="17"/>
      <c r="Q304" s="18"/>
      <c r="S304" s="17"/>
      <c r="V304" s="19"/>
      <c r="W304" s="19"/>
      <c r="AF304" t="s">
        <v>336</v>
      </c>
      <c r="AG304" t="s">
        <v>51</v>
      </c>
      <c r="AH304" t="s">
        <v>51</v>
      </c>
      <c r="AK304" t="s">
        <v>53</v>
      </c>
      <c r="AM304" t="s">
        <v>88</v>
      </c>
      <c r="AN304" t="s">
        <v>65</v>
      </c>
      <c r="AQ304" t="s">
        <v>56</v>
      </c>
      <c r="AR304" t="s">
        <v>338</v>
      </c>
    </row>
    <row r="305" ht="15.75" customHeight="1">
      <c r="A305" t="s">
        <v>323</v>
      </c>
      <c r="C305" s="11" t="s">
        <v>324</v>
      </c>
      <c r="D305" s="11" t="s">
        <v>325</v>
      </c>
      <c r="E305" s="11" t="s">
        <v>326</v>
      </c>
      <c r="F305" s="12" t="str">
        <f t="shared" si="1"/>
        <v>2011</v>
      </c>
      <c r="G305" s="13">
        <v>40754.0</v>
      </c>
      <c r="H305" s="14">
        <v>0.3020833333333333</v>
      </c>
      <c r="I305" t="s">
        <v>48</v>
      </c>
      <c r="J305" s="15"/>
      <c r="L305" t="s">
        <v>49</v>
      </c>
      <c r="M305" s="15"/>
      <c r="N305" s="16">
        <v>5.2</v>
      </c>
      <c r="O305" s="16"/>
      <c r="P305" s="17"/>
      <c r="Q305" s="18"/>
      <c r="S305" s="17"/>
      <c r="V305" s="19"/>
      <c r="W305" s="19" t="s">
        <v>299</v>
      </c>
      <c r="AF305" t="s">
        <v>336</v>
      </c>
      <c r="AG305" t="s">
        <v>86</v>
      </c>
      <c r="AH305" t="s">
        <v>273</v>
      </c>
      <c r="AI305">
        <v>70.0</v>
      </c>
      <c r="AJ305" t="s">
        <v>61</v>
      </c>
      <c r="AK305" t="s">
        <v>53</v>
      </c>
      <c r="AM305" t="s">
        <v>62</v>
      </c>
      <c r="AN305" t="s">
        <v>65</v>
      </c>
      <c r="AQ305" t="s">
        <v>56</v>
      </c>
      <c r="AR305" t="s">
        <v>339</v>
      </c>
    </row>
    <row r="306" ht="15.75" customHeight="1">
      <c r="A306" t="s">
        <v>323</v>
      </c>
      <c r="C306" s="11" t="s">
        <v>324</v>
      </c>
      <c r="D306" s="11" t="s">
        <v>325</v>
      </c>
      <c r="E306" s="11" t="s">
        <v>326</v>
      </c>
      <c r="F306" s="12" t="str">
        <f t="shared" si="1"/>
        <v>2011</v>
      </c>
      <c r="G306" s="13">
        <v>40782.0</v>
      </c>
      <c r="H306" s="14">
        <v>0.3020833333333333</v>
      </c>
      <c r="I306" t="s">
        <v>48</v>
      </c>
      <c r="J306" s="15"/>
      <c r="L306" t="s">
        <v>49</v>
      </c>
      <c r="M306" s="15"/>
      <c r="N306" s="16">
        <v>5.6</v>
      </c>
      <c r="O306" s="16"/>
      <c r="P306" s="17"/>
      <c r="Q306" s="18"/>
      <c r="S306" s="17"/>
      <c r="V306" s="19"/>
      <c r="W306" s="19">
        <v>43.2</v>
      </c>
      <c r="AF306" t="s">
        <v>336</v>
      </c>
      <c r="AH306" t="s">
        <v>51</v>
      </c>
      <c r="AK306" t="s">
        <v>53</v>
      </c>
      <c r="AM306" t="s">
        <v>88</v>
      </c>
      <c r="AN306" t="s">
        <v>65</v>
      </c>
      <c r="AQ306" t="s">
        <v>56</v>
      </c>
      <c r="AR306" t="s">
        <v>229</v>
      </c>
    </row>
    <row r="307" ht="15.75" customHeight="1">
      <c r="A307" t="s">
        <v>323</v>
      </c>
      <c r="C307" s="11" t="s">
        <v>324</v>
      </c>
      <c r="D307" s="11" t="s">
        <v>325</v>
      </c>
      <c r="E307" s="11" t="s">
        <v>326</v>
      </c>
      <c r="F307" s="12" t="str">
        <f t="shared" si="1"/>
        <v>2013</v>
      </c>
      <c r="G307" s="13">
        <v>41412.0</v>
      </c>
      <c r="H307" s="14">
        <v>0.3159722222222222</v>
      </c>
      <c r="I307" t="s">
        <v>48</v>
      </c>
      <c r="J307" s="15"/>
      <c r="L307" t="s">
        <v>49</v>
      </c>
      <c r="M307" s="15">
        <v>13.5</v>
      </c>
      <c r="N307" s="16">
        <v>8.25</v>
      </c>
      <c r="O307" s="16">
        <v>79.7</v>
      </c>
      <c r="P307" s="17">
        <v>120.0</v>
      </c>
      <c r="Q307" s="18"/>
      <c r="S307" s="17"/>
      <c r="V307" s="19"/>
      <c r="W307" s="19">
        <v>42.6</v>
      </c>
      <c r="AF307" t="s">
        <v>340</v>
      </c>
      <c r="AG307" t="s">
        <v>51</v>
      </c>
      <c r="AH307" t="s">
        <v>86</v>
      </c>
      <c r="AI307">
        <v>5.55555555555556</v>
      </c>
      <c r="AJ307" t="s">
        <v>61</v>
      </c>
      <c r="AK307" t="s">
        <v>53</v>
      </c>
      <c r="AM307" t="s">
        <v>88</v>
      </c>
      <c r="AN307" t="s">
        <v>65</v>
      </c>
      <c r="AQ307" t="s">
        <v>56</v>
      </c>
      <c r="AR307" t="s">
        <v>341</v>
      </c>
    </row>
    <row r="308" ht="15.75" customHeight="1">
      <c r="A308" t="s">
        <v>323</v>
      </c>
      <c r="C308" s="11" t="s">
        <v>324</v>
      </c>
      <c r="D308" s="11" t="s">
        <v>325</v>
      </c>
      <c r="E308" s="11" t="s">
        <v>326</v>
      </c>
      <c r="F308" s="12" t="str">
        <f t="shared" si="1"/>
        <v>2013</v>
      </c>
      <c r="G308" s="13">
        <v>41426.0</v>
      </c>
      <c r="H308" s="14">
        <v>0.29305555555555557</v>
      </c>
      <c r="I308" t="s">
        <v>48</v>
      </c>
      <c r="J308" s="15"/>
      <c r="L308" t="s">
        <v>49</v>
      </c>
      <c r="M308" s="15">
        <v>18.7</v>
      </c>
      <c r="N308" s="16">
        <v>7.56</v>
      </c>
      <c r="O308" s="16">
        <v>81.5</v>
      </c>
      <c r="P308" s="17">
        <v>100.0</v>
      </c>
      <c r="Q308" s="18"/>
      <c r="S308" s="17"/>
      <c r="V308" s="19"/>
      <c r="W308" s="19">
        <v>146.7</v>
      </c>
      <c r="AF308" t="s">
        <v>340</v>
      </c>
      <c r="AG308" t="s">
        <v>51</v>
      </c>
      <c r="AH308" t="s">
        <v>51</v>
      </c>
      <c r="AI308">
        <v>18.3333333333333</v>
      </c>
      <c r="AK308" t="s">
        <v>53</v>
      </c>
      <c r="AM308" t="s">
        <v>54</v>
      </c>
      <c r="AN308" t="s">
        <v>65</v>
      </c>
      <c r="AQ308" t="s">
        <v>56</v>
      </c>
      <c r="AR308" t="s">
        <v>218</v>
      </c>
    </row>
    <row r="309" ht="15.75" customHeight="1">
      <c r="A309" t="s">
        <v>323</v>
      </c>
      <c r="C309" s="11" t="s">
        <v>324</v>
      </c>
      <c r="D309" s="11" t="s">
        <v>325</v>
      </c>
      <c r="E309" s="11" t="s">
        <v>326</v>
      </c>
      <c r="F309" s="12" t="str">
        <f t="shared" si="1"/>
        <v>2013</v>
      </c>
      <c r="G309" s="13">
        <v>41440.0</v>
      </c>
      <c r="H309" s="14">
        <v>0.2875</v>
      </c>
      <c r="I309" t="s">
        <v>48</v>
      </c>
      <c r="J309" s="15"/>
      <c r="L309" t="s">
        <v>49</v>
      </c>
      <c r="M309" s="15">
        <v>15.3</v>
      </c>
      <c r="N309" s="16">
        <v>10.32</v>
      </c>
      <c r="O309" s="16">
        <v>102.6</v>
      </c>
      <c r="P309" s="17">
        <v>100.0</v>
      </c>
      <c r="Q309" s="18"/>
      <c r="S309" s="17"/>
      <c r="V309" s="19"/>
      <c r="W309" s="19">
        <v>190.4</v>
      </c>
      <c r="AF309" t="s">
        <v>342</v>
      </c>
      <c r="AG309" t="s">
        <v>51</v>
      </c>
      <c r="AH309" t="s">
        <v>72</v>
      </c>
      <c r="AI309">
        <v>11.9</v>
      </c>
      <c r="AJ309" t="s">
        <v>61</v>
      </c>
      <c r="AK309" t="s">
        <v>119</v>
      </c>
      <c r="AM309" t="s">
        <v>54</v>
      </c>
      <c r="AN309" t="s">
        <v>65</v>
      </c>
      <c r="AQ309" t="s">
        <v>56</v>
      </c>
      <c r="AR309" t="s">
        <v>343</v>
      </c>
    </row>
    <row r="310" ht="15.75" customHeight="1">
      <c r="A310" t="s">
        <v>323</v>
      </c>
      <c r="C310" s="11" t="s">
        <v>324</v>
      </c>
      <c r="D310" s="11" t="s">
        <v>325</v>
      </c>
      <c r="E310" s="11" t="s">
        <v>326</v>
      </c>
      <c r="F310" s="12" t="str">
        <f t="shared" si="1"/>
        <v>2013</v>
      </c>
      <c r="G310" s="13">
        <v>41454.0</v>
      </c>
      <c r="H310" s="14">
        <v>0.2951388888888889</v>
      </c>
      <c r="I310" t="s">
        <v>48</v>
      </c>
      <c r="J310" s="15"/>
      <c r="L310" t="s">
        <v>58</v>
      </c>
      <c r="M310" s="15">
        <v>16.3</v>
      </c>
      <c r="N310" s="16">
        <v>8.08</v>
      </c>
      <c r="O310" s="16">
        <v>83.6</v>
      </c>
      <c r="P310" s="17">
        <v>46.8</v>
      </c>
      <c r="Q310" s="18"/>
      <c r="S310" s="17"/>
      <c r="V310" s="19"/>
      <c r="W310" s="19">
        <v>332.5</v>
      </c>
      <c r="AF310" t="s">
        <v>344</v>
      </c>
      <c r="AG310" t="s">
        <v>260</v>
      </c>
      <c r="AH310" t="s">
        <v>345</v>
      </c>
      <c r="AI310">
        <v>18.3</v>
      </c>
      <c r="AJ310" t="s">
        <v>61</v>
      </c>
      <c r="AK310" t="s">
        <v>53</v>
      </c>
      <c r="AM310" t="s">
        <v>62</v>
      </c>
      <c r="AN310" t="s">
        <v>55</v>
      </c>
      <c r="AQ310" t="s">
        <v>56</v>
      </c>
      <c r="AR310" t="s">
        <v>218</v>
      </c>
    </row>
    <row r="311" ht="15.75" customHeight="1">
      <c r="A311" t="s">
        <v>323</v>
      </c>
      <c r="C311" s="11" t="s">
        <v>324</v>
      </c>
      <c r="D311" s="11" t="s">
        <v>325</v>
      </c>
      <c r="E311" s="11" t="s">
        <v>326</v>
      </c>
      <c r="F311" s="12" t="str">
        <f t="shared" si="1"/>
        <v>2013</v>
      </c>
      <c r="G311" s="13">
        <v>41468.0</v>
      </c>
      <c r="H311" s="14">
        <v>0.29097222222222224</v>
      </c>
      <c r="I311" t="s">
        <v>48</v>
      </c>
      <c r="J311" s="15"/>
      <c r="L311" t="s">
        <v>49</v>
      </c>
      <c r="M311" s="15">
        <v>19.1</v>
      </c>
      <c r="N311" s="16">
        <v>8.13</v>
      </c>
      <c r="O311" s="16">
        <v>86.7</v>
      </c>
      <c r="P311" s="17">
        <v>74.7</v>
      </c>
      <c r="Q311" s="18"/>
      <c r="S311" s="17"/>
      <c r="V311" s="19"/>
      <c r="W311" s="19">
        <v>344.8</v>
      </c>
      <c r="AF311" t="s">
        <v>346</v>
      </c>
      <c r="AG311" t="s">
        <v>51</v>
      </c>
      <c r="AH311" t="s">
        <v>51</v>
      </c>
      <c r="AI311">
        <v>19.8</v>
      </c>
      <c r="AJ311" t="s">
        <v>61</v>
      </c>
      <c r="AK311" t="s">
        <v>119</v>
      </c>
      <c r="AM311" t="s">
        <v>88</v>
      </c>
      <c r="AN311" t="s">
        <v>65</v>
      </c>
      <c r="AQ311" t="s">
        <v>56</v>
      </c>
      <c r="AR311" t="s">
        <v>347</v>
      </c>
    </row>
    <row r="312" ht="15.75" customHeight="1">
      <c r="A312" t="s">
        <v>323</v>
      </c>
      <c r="C312" s="11" t="s">
        <v>324</v>
      </c>
      <c r="D312" s="11" t="s">
        <v>325</v>
      </c>
      <c r="E312" s="11" t="s">
        <v>326</v>
      </c>
      <c r="F312" s="12" t="str">
        <f t="shared" si="1"/>
        <v>2013</v>
      </c>
      <c r="G312" s="13">
        <v>41482.0</v>
      </c>
      <c r="H312" s="14">
        <v>0.2986111111111111</v>
      </c>
      <c r="I312" t="s">
        <v>48</v>
      </c>
      <c r="J312" s="15"/>
      <c r="L312" t="s">
        <v>49</v>
      </c>
      <c r="M312" s="15">
        <v>18.5</v>
      </c>
      <c r="N312" s="16">
        <v>7.63</v>
      </c>
      <c r="O312" s="16">
        <v>81.6</v>
      </c>
      <c r="P312" s="17">
        <v>85.0</v>
      </c>
      <c r="Q312" s="18"/>
      <c r="S312" s="17"/>
      <c r="V312" s="19"/>
      <c r="W312" s="19">
        <v>410.6</v>
      </c>
      <c r="AF312" t="s">
        <v>344</v>
      </c>
      <c r="AG312" t="s">
        <v>51</v>
      </c>
      <c r="AH312" t="s">
        <v>291</v>
      </c>
      <c r="AI312">
        <v>19.1</v>
      </c>
      <c r="AJ312" t="s">
        <v>61</v>
      </c>
      <c r="AK312" t="s">
        <v>119</v>
      </c>
      <c r="AM312" t="s">
        <v>88</v>
      </c>
      <c r="AN312" t="s">
        <v>55</v>
      </c>
      <c r="AQ312" t="s">
        <v>56</v>
      </c>
      <c r="AR312" t="s">
        <v>348</v>
      </c>
    </row>
    <row r="313" ht="15.75" customHeight="1">
      <c r="A313" t="s">
        <v>323</v>
      </c>
      <c r="C313" s="11" t="s">
        <v>324</v>
      </c>
      <c r="D313" s="11" t="s">
        <v>325</v>
      </c>
      <c r="E313" s="11" t="s">
        <v>326</v>
      </c>
      <c r="F313" s="12" t="str">
        <f t="shared" si="1"/>
        <v>2013</v>
      </c>
      <c r="G313" s="13">
        <v>41496.0</v>
      </c>
      <c r="H313" s="14">
        <v>0.2881944444444444</v>
      </c>
      <c r="I313" t="s">
        <v>48</v>
      </c>
      <c r="J313" s="15"/>
      <c r="L313" t="s">
        <v>58</v>
      </c>
      <c r="M313" s="15">
        <v>18.6</v>
      </c>
      <c r="N313" s="16">
        <v>8.39</v>
      </c>
      <c r="O313" s="16">
        <v>90.4</v>
      </c>
      <c r="P313" s="17">
        <v>64.4</v>
      </c>
      <c r="Q313" s="18"/>
      <c r="S313" s="17"/>
      <c r="V313" s="19"/>
      <c r="W313" s="19">
        <v>2419.17</v>
      </c>
      <c r="AF313" t="s">
        <v>344</v>
      </c>
      <c r="AG313" t="s">
        <v>115</v>
      </c>
      <c r="AH313" t="s">
        <v>349</v>
      </c>
      <c r="AI313">
        <v>22.5</v>
      </c>
      <c r="AJ313" t="s">
        <v>61</v>
      </c>
      <c r="AK313" t="s">
        <v>53</v>
      </c>
      <c r="AM313" t="s">
        <v>54</v>
      </c>
      <c r="AN313" t="s">
        <v>55</v>
      </c>
      <c r="AQ313" t="s">
        <v>56</v>
      </c>
      <c r="AR313" t="s">
        <v>218</v>
      </c>
    </row>
    <row r="314" ht="15.75" customHeight="1">
      <c r="A314" t="s">
        <v>323</v>
      </c>
      <c r="C314" s="11" t="s">
        <v>324</v>
      </c>
      <c r="D314" s="11" t="s">
        <v>325</v>
      </c>
      <c r="E314" s="11" t="s">
        <v>326</v>
      </c>
      <c r="F314" s="12" t="str">
        <f t="shared" si="1"/>
        <v>2013</v>
      </c>
      <c r="G314" s="13">
        <v>41510.0</v>
      </c>
      <c r="H314" s="14">
        <v>0.3055555555555556</v>
      </c>
      <c r="I314" t="s">
        <v>48</v>
      </c>
      <c r="J314" s="15"/>
      <c r="L314" t="s">
        <v>49</v>
      </c>
      <c r="M314" s="15">
        <v>17.6</v>
      </c>
      <c r="N314" s="16">
        <v>6.18</v>
      </c>
      <c r="O314" s="16">
        <v>64.3</v>
      </c>
      <c r="P314" s="17"/>
      <c r="Q314" s="18"/>
      <c r="S314" s="17"/>
      <c r="V314" s="19"/>
      <c r="W314" s="19">
        <v>123.6</v>
      </c>
      <c r="AF314" t="s">
        <v>346</v>
      </c>
      <c r="AH314" t="s">
        <v>51</v>
      </c>
      <c r="AI314">
        <v>11.1111111111111</v>
      </c>
      <c r="AJ314" t="s">
        <v>61</v>
      </c>
      <c r="AK314" t="s">
        <v>53</v>
      </c>
      <c r="AM314" t="s">
        <v>88</v>
      </c>
      <c r="AN314" t="s">
        <v>65</v>
      </c>
      <c r="AQ314" t="s">
        <v>51</v>
      </c>
      <c r="AR314" t="s">
        <v>218</v>
      </c>
    </row>
    <row r="315" ht="15.75" customHeight="1">
      <c r="A315" t="s">
        <v>323</v>
      </c>
      <c r="C315" s="11" t="s">
        <v>324</v>
      </c>
      <c r="D315" s="11" t="s">
        <v>325</v>
      </c>
      <c r="E315" s="11" t="s">
        <v>326</v>
      </c>
      <c r="F315" s="12" t="str">
        <f t="shared" si="1"/>
        <v>2014</v>
      </c>
      <c r="G315" s="13">
        <v>41776.0</v>
      </c>
      <c r="H315" s="14">
        <v>0.30694444444444446</v>
      </c>
      <c r="I315" t="s">
        <v>48</v>
      </c>
      <c r="J315" s="15"/>
      <c r="L315" t="s">
        <v>58</v>
      </c>
      <c r="M315" s="15">
        <v>17.0</v>
      </c>
      <c r="N315" s="16">
        <v>8.27</v>
      </c>
      <c r="O315" s="16">
        <v>83.3</v>
      </c>
      <c r="P315" s="17">
        <v>117.0</v>
      </c>
      <c r="Q315" s="18"/>
      <c r="S315" s="17"/>
      <c r="V315" s="19"/>
      <c r="W315" s="19">
        <v>117.8</v>
      </c>
      <c r="AF315" t="s">
        <v>350</v>
      </c>
      <c r="AG315" t="s">
        <v>189</v>
      </c>
      <c r="AH315" t="s">
        <v>81</v>
      </c>
      <c r="AI315">
        <v>13.89</v>
      </c>
      <c r="AJ315" t="s">
        <v>52</v>
      </c>
      <c r="AK315" t="s">
        <v>119</v>
      </c>
      <c r="AM315" t="s">
        <v>54</v>
      </c>
      <c r="AN315" t="s">
        <v>55</v>
      </c>
      <c r="AQ315" t="s">
        <v>51</v>
      </c>
      <c r="AR315" t="s">
        <v>351</v>
      </c>
    </row>
    <row r="316" ht="15.75" customHeight="1">
      <c r="A316" t="s">
        <v>323</v>
      </c>
      <c r="C316" s="11" t="s">
        <v>324</v>
      </c>
      <c r="D316" s="11" t="s">
        <v>325</v>
      </c>
      <c r="E316" s="11" t="s">
        <v>326</v>
      </c>
      <c r="F316" s="12" t="str">
        <f t="shared" si="1"/>
        <v>2014</v>
      </c>
      <c r="G316" s="13">
        <v>41776.0</v>
      </c>
      <c r="H316" s="14">
        <v>0.30694444444444446</v>
      </c>
      <c r="I316" t="s">
        <v>95</v>
      </c>
      <c r="J316" s="15"/>
      <c r="M316" s="15">
        <v>15.6</v>
      </c>
      <c r="N316" s="16">
        <v>8.7</v>
      </c>
      <c r="O316" s="16">
        <v>86.0</v>
      </c>
      <c r="P316" s="17">
        <v>135.0</v>
      </c>
      <c r="Q316" s="18"/>
      <c r="S316" s="17"/>
      <c r="V316" s="19"/>
      <c r="W316" s="19">
        <v>193.5</v>
      </c>
      <c r="AF316" t="s">
        <v>350</v>
      </c>
      <c r="AK316" t="s">
        <v>119</v>
      </c>
      <c r="AR316" t="s">
        <v>351</v>
      </c>
    </row>
    <row r="317" ht="15.75" customHeight="1">
      <c r="A317" t="s">
        <v>323</v>
      </c>
      <c r="C317" s="11" t="s">
        <v>324</v>
      </c>
      <c r="D317" s="11" t="s">
        <v>325</v>
      </c>
      <c r="E317" s="11" t="s">
        <v>326</v>
      </c>
      <c r="F317" s="12" t="str">
        <f t="shared" si="1"/>
        <v>2014</v>
      </c>
      <c r="G317" s="13">
        <v>41790.0</v>
      </c>
      <c r="H317" s="14">
        <v>0.2861111111111111</v>
      </c>
      <c r="I317" t="s">
        <v>48</v>
      </c>
      <c r="J317" s="15"/>
      <c r="L317" t="s">
        <v>49</v>
      </c>
      <c r="M317" s="15">
        <v>12.7</v>
      </c>
      <c r="N317" s="16">
        <v>9.55</v>
      </c>
      <c r="O317" s="16">
        <v>90.1</v>
      </c>
      <c r="P317" s="17">
        <v>101.0</v>
      </c>
      <c r="Q317" s="18"/>
      <c r="S317" s="17"/>
      <c r="V317" s="19"/>
      <c r="W317" s="19">
        <v>69.7</v>
      </c>
      <c r="AF317" t="s">
        <v>350</v>
      </c>
      <c r="AG317" t="s">
        <v>86</v>
      </c>
      <c r="AH317" t="s">
        <v>352</v>
      </c>
      <c r="AI317">
        <v>10.0</v>
      </c>
      <c r="AK317" t="s">
        <v>53</v>
      </c>
      <c r="AM317" t="s">
        <v>54</v>
      </c>
      <c r="AN317" t="s">
        <v>65</v>
      </c>
      <c r="AQ317" t="s">
        <v>51</v>
      </c>
      <c r="AR317" t="s">
        <v>218</v>
      </c>
    </row>
    <row r="318" ht="15.75" customHeight="1">
      <c r="A318" t="s">
        <v>323</v>
      </c>
      <c r="C318" s="11" t="s">
        <v>324</v>
      </c>
      <c r="D318" s="11" t="s">
        <v>325</v>
      </c>
      <c r="E318" s="11" t="s">
        <v>326</v>
      </c>
      <c r="F318" s="12" t="str">
        <f t="shared" si="1"/>
        <v>2014</v>
      </c>
      <c r="G318" s="13">
        <v>41804.0</v>
      </c>
      <c r="H318" s="14">
        <v>0.28125</v>
      </c>
      <c r="I318" t="s">
        <v>48</v>
      </c>
      <c r="J318" s="15"/>
      <c r="L318" t="s">
        <v>58</v>
      </c>
      <c r="M318" s="15">
        <v>13.8</v>
      </c>
      <c r="N318" s="16">
        <v>8.99</v>
      </c>
      <c r="O318" s="16">
        <v>86.8</v>
      </c>
      <c r="P318" s="17">
        <v>81.0</v>
      </c>
      <c r="Q318" s="18"/>
      <c r="S318" s="17"/>
      <c r="V318" s="19"/>
      <c r="W318" s="19">
        <v>2419.6</v>
      </c>
      <c r="AF318" t="s">
        <v>350</v>
      </c>
      <c r="AG318" t="s">
        <v>59</v>
      </c>
      <c r="AH318" t="s">
        <v>316</v>
      </c>
      <c r="AI318">
        <v>15.0</v>
      </c>
      <c r="AJ318" t="s">
        <v>61</v>
      </c>
      <c r="AK318" t="s">
        <v>53</v>
      </c>
      <c r="AM318" t="s">
        <v>62</v>
      </c>
      <c r="AN318" t="s">
        <v>65</v>
      </c>
      <c r="AQ318" t="s">
        <v>56</v>
      </c>
      <c r="AR318" t="s">
        <v>353</v>
      </c>
    </row>
    <row r="319" ht="15.75" customHeight="1">
      <c r="A319" t="s">
        <v>323</v>
      </c>
      <c r="C319" s="11" t="s">
        <v>324</v>
      </c>
      <c r="D319" s="11" t="s">
        <v>325</v>
      </c>
      <c r="E319" s="11" t="s">
        <v>326</v>
      </c>
      <c r="F319" s="12" t="str">
        <f t="shared" si="1"/>
        <v>2014</v>
      </c>
      <c r="G319" s="13">
        <v>41818.0</v>
      </c>
      <c r="H319" s="14">
        <v>0.2902777777777778</v>
      </c>
      <c r="I319" t="s">
        <v>48</v>
      </c>
      <c r="J319" s="15"/>
      <c r="L319" t="s">
        <v>49</v>
      </c>
      <c r="M319" s="15">
        <v>17.3</v>
      </c>
      <c r="N319" s="16">
        <v>8.38</v>
      </c>
      <c r="O319" s="16">
        <v>87.2</v>
      </c>
      <c r="P319" s="17">
        <v>114.0</v>
      </c>
      <c r="Q319" s="18"/>
      <c r="S319" s="17"/>
      <c r="V319" s="19"/>
      <c r="W319" s="19">
        <v>231.0</v>
      </c>
      <c r="AF319" t="s">
        <v>350</v>
      </c>
      <c r="AG319" t="s">
        <v>51</v>
      </c>
      <c r="AH319" t="s">
        <v>51</v>
      </c>
      <c r="AI319">
        <v>11.11</v>
      </c>
      <c r="AJ319" t="s">
        <v>61</v>
      </c>
      <c r="AK319" t="s">
        <v>53</v>
      </c>
      <c r="AM319" t="s">
        <v>88</v>
      </c>
      <c r="AN319" t="s">
        <v>55</v>
      </c>
      <c r="AQ319" t="s">
        <v>51</v>
      </c>
      <c r="AR319" t="s">
        <v>354</v>
      </c>
    </row>
    <row r="320" ht="15.75" customHeight="1">
      <c r="A320" t="s">
        <v>323</v>
      </c>
      <c r="C320" s="11" t="s">
        <v>324</v>
      </c>
      <c r="D320" s="11" t="s">
        <v>325</v>
      </c>
      <c r="E320" s="11" t="s">
        <v>326</v>
      </c>
      <c r="F320" s="12" t="str">
        <f t="shared" si="1"/>
        <v>2014</v>
      </c>
      <c r="G320" s="13">
        <v>41832.0</v>
      </c>
      <c r="H320" s="14">
        <v>0.2861111111111111</v>
      </c>
      <c r="I320" t="s">
        <v>48</v>
      </c>
      <c r="J320" s="15"/>
      <c r="L320" t="s">
        <v>49</v>
      </c>
      <c r="M320" s="15">
        <v>18.7</v>
      </c>
      <c r="N320" s="16">
        <v>6.89</v>
      </c>
      <c r="O320" s="16">
        <v>73.9</v>
      </c>
      <c r="P320" s="17">
        <v>127.0</v>
      </c>
      <c r="Q320" s="18"/>
      <c r="S320" s="17"/>
      <c r="V320" s="19"/>
      <c r="W320" s="19">
        <v>156.5</v>
      </c>
      <c r="AF320" t="s">
        <v>350</v>
      </c>
      <c r="AG320" t="s">
        <v>51</v>
      </c>
      <c r="AH320" t="s">
        <v>115</v>
      </c>
      <c r="AI320">
        <v>13.89</v>
      </c>
      <c r="AK320" t="s">
        <v>53</v>
      </c>
      <c r="AM320" t="s">
        <v>88</v>
      </c>
      <c r="AN320" t="s">
        <v>55</v>
      </c>
      <c r="AQ320" t="s">
        <v>51</v>
      </c>
      <c r="AR320" t="s">
        <v>355</v>
      </c>
    </row>
    <row r="321" ht="15.75" customHeight="1">
      <c r="A321" t="s">
        <v>323</v>
      </c>
      <c r="C321" s="11" t="s">
        <v>324</v>
      </c>
      <c r="D321" s="11" t="s">
        <v>325</v>
      </c>
      <c r="E321" s="11" t="s">
        <v>326</v>
      </c>
      <c r="F321" s="12" t="str">
        <f t="shared" si="1"/>
        <v>2014</v>
      </c>
      <c r="G321" s="13">
        <v>41846.0</v>
      </c>
      <c r="H321" s="14">
        <v>0.28680555555555554</v>
      </c>
      <c r="I321" t="s">
        <v>48</v>
      </c>
      <c r="J321" s="15"/>
      <c r="L321" t="s">
        <v>49</v>
      </c>
      <c r="M321" s="15">
        <v>19.5</v>
      </c>
      <c r="N321" s="16">
        <v>7.11</v>
      </c>
      <c r="O321" s="16">
        <v>77.3</v>
      </c>
      <c r="P321" s="17">
        <v>119.0</v>
      </c>
      <c r="Q321" s="18"/>
      <c r="S321" s="17"/>
      <c r="V321" s="19"/>
      <c r="W321" s="19">
        <v>110.6</v>
      </c>
      <c r="AF321" t="s">
        <v>350</v>
      </c>
      <c r="AG321" t="s">
        <v>51</v>
      </c>
      <c r="AH321" t="s">
        <v>51</v>
      </c>
      <c r="AI321">
        <v>14.44</v>
      </c>
      <c r="AJ321" t="s">
        <v>61</v>
      </c>
      <c r="AK321" t="s">
        <v>53</v>
      </c>
      <c r="AM321" t="s">
        <v>88</v>
      </c>
      <c r="AN321" t="s">
        <v>55</v>
      </c>
      <c r="AQ321" t="s">
        <v>56</v>
      </c>
      <c r="AR321" t="s">
        <v>226</v>
      </c>
    </row>
    <row r="322" ht="15.75" customHeight="1">
      <c r="A322" t="s">
        <v>323</v>
      </c>
      <c r="C322" s="11" t="s">
        <v>324</v>
      </c>
      <c r="D322" s="11" t="s">
        <v>325</v>
      </c>
      <c r="E322" s="11" t="s">
        <v>326</v>
      </c>
      <c r="F322" s="12" t="str">
        <f t="shared" si="1"/>
        <v>2014</v>
      </c>
      <c r="G322" s="13">
        <v>41860.0</v>
      </c>
      <c r="H322" s="14">
        <v>0.30694444444444446</v>
      </c>
      <c r="I322" t="s">
        <v>48</v>
      </c>
      <c r="J322" s="15"/>
      <c r="L322" t="s">
        <v>49</v>
      </c>
      <c r="M322" s="15">
        <v>18.2</v>
      </c>
      <c r="N322" s="16">
        <v>7.76</v>
      </c>
      <c r="O322" s="16">
        <v>82.2</v>
      </c>
      <c r="P322" s="17">
        <v>115.0</v>
      </c>
      <c r="Q322" s="18"/>
      <c r="S322" s="17"/>
      <c r="V322" s="19"/>
      <c r="W322" s="19">
        <v>155.3</v>
      </c>
      <c r="AF322" t="s">
        <v>350</v>
      </c>
      <c r="AG322" t="s">
        <v>51</v>
      </c>
      <c r="AH322" t="s">
        <v>115</v>
      </c>
      <c r="AI322">
        <v>15.56</v>
      </c>
      <c r="AJ322" t="s">
        <v>61</v>
      </c>
      <c r="AK322" t="s">
        <v>53</v>
      </c>
      <c r="AM322" t="s">
        <v>88</v>
      </c>
      <c r="AN322" t="s">
        <v>55</v>
      </c>
      <c r="AQ322" t="s">
        <v>51</v>
      </c>
      <c r="AR322" t="s">
        <v>218</v>
      </c>
    </row>
    <row r="323" ht="15.75" customHeight="1">
      <c r="A323" t="s">
        <v>323</v>
      </c>
      <c r="C323" s="11" t="s">
        <v>324</v>
      </c>
      <c r="D323" s="11" t="s">
        <v>325</v>
      </c>
      <c r="E323" s="11" t="s">
        <v>326</v>
      </c>
      <c r="F323" s="12" t="str">
        <f t="shared" si="1"/>
        <v>2014</v>
      </c>
      <c r="G323" s="13">
        <v>41860.0</v>
      </c>
      <c r="H323" s="14">
        <v>0.30694444444444446</v>
      </c>
      <c r="I323" t="s">
        <v>95</v>
      </c>
      <c r="J323" s="15"/>
      <c r="M323" s="15">
        <v>18.2</v>
      </c>
      <c r="N323" s="16">
        <v>7.77</v>
      </c>
      <c r="O323" s="16">
        <v>82.4</v>
      </c>
      <c r="P323" s="17">
        <v>115.0</v>
      </c>
      <c r="Q323" s="18"/>
      <c r="S323" s="17"/>
      <c r="V323" s="19"/>
      <c r="W323" s="19">
        <v>160.7</v>
      </c>
      <c r="AF323" t="s">
        <v>350</v>
      </c>
      <c r="AK323" t="s">
        <v>53</v>
      </c>
      <c r="AR323" t="s">
        <v>218</v>
      </c>
    </row>
    <row r="324" ht="15.75" customHeight="1">
      <c r="A324" t="s">
        <v>323</v>
      </c>
      <c r="C324" s="11" t="s">
        <v>324</v>
      </c>
      <c r="D324" s="11" t="s">
        <v>325</v>
      </c>
      <c r="E324" s="11" t="s">
        <v>326</v>
      </c>
      <c r="F324" s="12" t="str">
        <f t="shared" si="1"/>
        <v>2014</v>
      </c>
      <c r="G324" s="13">
        <v>41874.0</v>
      </c>
      <c r="H324" s="14">
        <v>0.2902777777777778</v>
      </c>
      <c r="I324" t="s">
        <v>48</v>
      </c>
      <c r="J324" s="15"/>
      <c r="L324" t="s">
        <v>49</v>
      </c>
      <c r="M324" s="15">
        <v>16.4</v>
      </c>
      <c r="N324" s="16">
        <v>7.52</v>
      </c>
      <c r="O324" s="16">
        <v>76.8</v>
      </c>
      <c r="P324" s="17">
        <v>136.0</v>
      </c>
      <c r="Q324" s="18"/>
      <c r="S324" s="17"/>
      <c r="V324" s="19"/>
      <c r="W324" s="19">
        <v>62.0</v>
      </c>
      <c r="AF324" t="s">
        <v>350</v>
      </c>
      <c r="AG324" t="s">
        <v>231</v>
      </c>
      <c r="AH324" t="s">
        <v>224</v>
      </c>
      <c r="AI324">
        <v>15.56</v>
      </c>
      <c r="AJ324" t="s">
        <v>61</v>
      </c>
      <c r="AK324" t="s">
        <v>53</v>
      </c>
      <c r="AM324" t="s">
        <v>88</v>
      </c>
      <c r="AN324" t="s">
        <v>55</v>
      </c>
      <c r="AQ324" t="s">
        <v>51</v>
      </c>
      <c r="AR324" t="s">
        <v>218</v>
      </c>
    </row>
    <row r="325" ht="15.75" customHeight="1">
      <c r="A325" t="s">
        <v>323</v>
      </c>
      <c r="C325" s="11" t="s">
        <v>324</v>
      </c>
      <c r="D325" s="11" t="s">
        <v>325</v>
      </c>
      <c r="E325" s="11" t="s">
        <v>326</v>
      </c>
      <c r="F325" s="12" t="str">
        <f t="shared" si="1"/>
        <v>2015</v>
      </c>
      <c r="G325" s="13">
        <v>42154.0</v>
      </c>
      <c r="H325" s="14">
        <v>0.325</v>
      </c>
      <c r="I325" t="s">
        <v>48</v>
      </c>
      <c r="J325" s="15"/>
      <c r="L325" t="s">
        <v>49</v>
      </c>
      <c r="M325" s="15">
        <v>18.2</v>
      </c>
      <c r="N325" s="16">
        <v>6.85</v>
      </c>
      <c r="O325" s="16">
        <v>72.3</v>
      </c>
      <c r="P325" s="17">
        <v>130.2</v>
      </c>
      <c r="Q325" s="18"/>
      <c r="S325" s="17"/>
      <c r="V325" s="19"/>
      <c r="W325" s="19">
        <v>224.7</v>
      </c>
      <c r="AF325" t="s">
        <v>356</v>
      </c>
      <c r="AG325" t="s">
        <v>280</v>
      </c>
      <c r="AH325" t="s">
        <v>357</v>
      </c>
      <c r="AI325">
        <v>10.56</v>
      </c>
      <c r="AJ325" t="s">
        <v>61</v>
      </c>
      <c r="AK325" t="s">
        <v>53</v>
      </c>
      <c r="AM325" t="s">
        <v>88</v>
      </c>
      <c r="AN325" t="s">
        <v>55</v>
      </c>
      <c r="AQ325" t="s">
        <v>51</v>
      </c>
      <c r="AR325" t="s">
        <v>358</v>
      </c>
    </row>
    <row r="326" ht="15.75" customHeight="1">
      <c r="A326" t="s">
        <v>323</v>
      </c>
      <c r="C326" s="11" t="s">
        <v>324</v>
      </c>
      <c r="D326" s="11" t="s">
        <v>325</v>
      </c>
      <c r="E326" s="11" t="s">
        <v>326</v>
      </c>
      <c r="F326" s="12" t="str">
        <f t="shared" si="1"/>
        <v>2015</v>
      </c>
      <c r="G326" s="13">
        <v>42168.0</v>
      </c>
      <c r="H326" s="14">
        <v>0.34305555555555556</v>
      </c>
      <c r="I326" t="s">
        <v>48</v>
      </c>
      <c r="J326" s="15"/>
      <c r="L326" t="s">
        <v>49</v>
      </c>
      <c r="M326" s="15">
        <v>17.9</v>
      </c>
      <c r="N326" s="16">
        <v>6.57</v>
      </c>
      <c r="O326" s="16">
        <v>68.9</v>
      </c>
      <c r="P326" s="17">
        <v>134.2</v>
      </c>
      <c r="Q326" s="18"/>
      <c r="S326" s="17"/>
      <c r="V326" s="19"/>
      <c r="W326" s="19">
        <v>980.4</v>
      </c>
      <c r="AF326" t="s">
        <v>350</v>
      </c>
      <c r="AG326" t="s">
        <v>115</v>
      </c>
      <c r="AH326" t="s">
        <v>359</v>
      </c>
      <c r="AI326">
        <v>18.89</v>
      </c>
      <c r="AJ326" t="s">
        <v>61</v>
      </c>
      <c r="AK326" t="s">
        <v>53</v>
      </c>
      <c r="AM326" t="s">
        <v>88</v>
      </c>
      <c r="AN326" t="s">
        <v>55</v>
      </c>
      <c r="AQ326" t="s">
        <v>171</v>
      </c>
      <c r="AR326" t="s">
        <v>218</v>
      </c>
    </row>
    <row r="327" ht="15.75" customHeight="1">
      <c r="A327" t="s">
        <v>323</v>
      </c>
      <c r="C327" s="11" t="s">
        <v>324</v>
      </c>
      <c r="D327" s="11" t="s">
        <v>325</v>
      </c>
      <c r="E327" s="11" t="s">
        <v>326</v>
      </c>
      <c r="F327" s="12" t="str">
        <f t="shared" si="1"/>
        <v>2015</v>
      </c>
      <c r="G327" s="13">
        <v>42168.0</v>
      </c>
      <c r="H327" s="14">
        <v>0.34305555555555556</v>
      </c>
      <c r="I327" t="s">
        <v>95</v>
      </c>
      <c r="J327" s="15"/>
      <c r="M327" s="15"/>
      <c r="N327" s="16"/>
      <c r="O327" s="16"/>
      <c r="P327" s="17"/>
      <c r="Q327" s="18"/>
      <c r="S327" s="17"/>
      <c r="V327" s="19"/>
      <c r="W327" s="19">
        <v>461.1</v>
      </c>
      <c r="AF327" t="s">
        <v>350</v>
      </c>
      <c r="AK327" t="s">
        <v>53</v>
      </c>
      <c r="AR327" t="s">
        <v>218</v>
      </c>
    </row>
    <row r="328" ht="15.75" customHeight="1">
      <c r="A328" t="s">
        <v>323</v>
      </c>
      <c r="C328" s="11" t="s">
        <v>324</v>
      </c>
      <c r="D328" s="11" t="s">
        <v>325</v>
      </c>
      <c r="E328" s="11" t="s">
        <v>326</v>
      </c>
      <c r="F328" s="12" t="str">
        <f t="shared" si="1"/>
        <v>2015</v>
      </c>
      <c r="G328" s="13">
        <v>42182.0</v>
      </c>
      <c r="H328" s="14">
        <v>0.3076388888888889</v>
      </c>
      <c r="I328" t="s">
        <v>48</v>
      </c>
      <c r="J328" s="15"/>
      <c r="L328" t="s">
        <v>49</v>
      </c>
      <c r="M328" s="15">
        <v>16.5</v>
      </c>
      <c r="N328" s="16">
        <v>7.62</v>
      </c>
      <c r="O328" s="16">
        <v>78.2</v>
      </c>
      <c r="P328" s="17"/>
      <c r="Q328" s="18"/>
      <c r="S328" s="17"/>
      <c r="V328" s="19"/>
      <c r="W328" s="19"/>
      <c r="AF328" t="s">
        <v>360</v>
      </c>
      <c r="AG328" t="s">
        <v>51</v>
      </c>
      <c r="AH328" t="s">
        <v>64</v>
      </c>
      <c r="AI328">
        <v>10.0</v>
      </c>
      <c r="AK328" t="s">
        <v>119</v>
      </c>
      <c r="AM328" t="s">
        <v>54</v>
      </c>
      <c r="AN328" t="s">
        <v>55</v>
      </c>
      <c r="AQ328" t="s">
        <v>56</v>
      </c>
      <c r="AR328" t="s">
        <v>229</v>
      </c>
    </row>
    <row r="329" ht="15.75" customHeight="1">
      <c r="A329" t="s">
        <v>323</v>
      </c>
      <c r="C329" s="11" t="s">
        <v>324</v>
      </c>
      <c r="D329" s="11" t="s">
        <v>325</v>
      </c>
      <c r="E329" s="11" t="s">
        <v>326</v>
      </c>
      <c r="F329" s="12" t="str">
        <f t="shared" si="1"/>
        <v>2015</v>
      </c>
      <c r="G329" s="13">
        <v>42196.0</v>
      </c>
      <c r="H329" s="14">
        <v>0.30694444444444446</v>
      </c>
      <c r="I329" t="s">
        <v>48</v>
      </c>
      <c r="J329" s="15"/>
      <c r="L329" t="s">
        <v>49</v>
      </c>
      <c r="M329" s="15">
        <v>18.6</v>
      </c>
      <c r="N329" s="16">
        <v>6.75</v>
      </c>
      <c r="O329" s="16">
        <v>72.1</v>
      </c>
      <c r="P329" s="17">
        <v>138.4</v>
      </c>
      <c r="Q329" s="18"/>
      <c r="S329" s="17"/>
      <c r="V329" s="19"/>
      <c r="W329" s="19">
        <v>40.4</v>
      </c>
      <c r="AF329" t="s">
        <v>350</v>
      </c>
      <c r="AG329" t="s">
        <v>51</v>
      </c>
      <c r="AH329" t="s">
        <v>86</v>
      </c>
      <c r="AI329">
        <v>17.22</v>
      </c>
      <c r="AJ329" t="s">
        <v>61</v>
      </c>
      <c r="AK329" t="s">
        <v>53</v>
      </c>
      <c r="AM329" t="s">
        <v>88</v>
      </c>
      <c r="AN329" t="s">
        <v>55</v>
      </c>
      <c r="AQ329" t="s">
        <v>51</v>
      </c>
      <c r="AR329" t="s">
        <v>218</v>
      </c>
    </row>
    <row r="330" ht="15.75" customHeight="1">
      <c r="A330" t="s">
        <v>323</v>
      </c>
      <c r="C330" s="11" t="s">
        <v>324</v>
      </c>
      <c r="D330" s="11" t="s">
        <v>325</v>
      </c>
      <c r="E330" s="11" t="s">
        <v>326</v>
      </c>
      <c r="F330" s="12" t="str">
        <f t="shared" si="1"/>
        <v>2015</v>
      </c>
      <c r="G330" s="13">
        <v>42210.0</v>
      </c>
      <c r="H330" s="14">
        <v>0.3034722222222222</v>
      </c>
      <c r="I330" t="s">
        <v>48</v>
      </c>
      <c r="J330" s="15"/>
      <c r="L330" t="s">
        <v>49</v>
      </c>
      <c r="M330" s="15">
        <v>17.1</v>
      </c>
      <c r="N330" s="16">
        <v>7.18</v>
      </c>
      <c r="O330" s="16">
        <v>74.5</v>
      </c>
      <c r="P330" s="17">
        <v>146.4</v>
      </c>
      <c r="Q330" s="18"/>
      <c r="S330" s="17"/>
      <c r="V330" s="19"/>
      <c r="W330" s="19">
        <v>66.9</v>
      </c>
      <c r="AF330" t="s">
        <v>350</v>
      </c>
      <c r="AG330" t="s">
        <v>115</v>
      </c>
      <c r="AH330" t="s">
        <v>305</v>
      </c>
      <c r="AI330">
        <v>16.67</v>
      </c>
      <c r="AJ330" t="s">
        <v>61</v>
      </c>
      <c r="AK330" t="s">
        <v>53</v>
      </c>
      <c r="AM330" t="s">
        <v>88</v>
      </c>
      <c r="AN330" t="s">
        <v>55</v>
      </c>
      <c r="AQ330" t="s">
        <v>51</v>
      </c>
      <c r="AR330" t="s">
        <v>361</v>
      </c>
    </row>
    <row r="331" ht="15.75" customHeight="1">
      <c r="A331" t="s">
        <v>323</v>
      </c>
      <c r="C331" s="11" t="s">
        <v>324</v>
      </c>
      <c r="D331" s="11" t="s">
        <v>325</v>
      </c>
      <c r="E331" s="11" t="s">
        <v>326</v>
      </c>
      <c r="F331" s="12" t="str">
        <f t="shared" si="1"/>
        <v>2015</v>
      </c>
      <c r="G331" s="13">
        <v>42210.0</v>
      </c>
      <c r="H331" s="14">
        <v>0.3034722222222222</v>
      </c>
      <c r="I331" t="s">
        <v>95</v>
      </c>
      <c r="J331" s="15"/>
      <c r="M331" s="15">
        <v>17.1</v>
      </c>
      <c r="N331" s="16">
        <v>7.17</v>
      </c>
      <c r="O331" s="16">
        <v>73.8</v>
      </c>
      <c r="P331" s="17">
        <v>146.5</v>
      </c>
      <c r="Q331" s="18"/>
      <c r="S331" s="17"/>
      <c r="V331" s="19"/>
      <c r="W331" s="19">
        <v>59.4</v>
      </c>
      <c r="AF331" t="s">
        <v>350</v>
      </c>
      <c r="AK331" t="s">
        <v>53</v>
      </c>
      <c r="AR331" t="s">
        <v>361</v>
      </c>
    </row>
    <row r="332" ht="15.75" customHeight="1">
      <c r="A332" t="s">
        <v>323</v>
      </c>
      <c r="C332" s="11" t="s">
        <v>324</v>
      </c>
      <c r="D332" s="11" t="s">
        <v>325</v>
      </c>
      <c r="E332" s="11" t="s">
        <v>326</v>
      </c>
      <c r="F332" s="12" t="str">
        <f t="shared" si="1"/>
        <v>2015</v>
      </c>
      <c r="G332" s="13">
        <v>42224.0</v>
      </c>
      <c r="H332" s="14">
        <v>0.35347222222222224</v>
      </c>
      <c r="I332" t="s">
        <v>48</v>
      </c>
      <c r="J332" s="15"/>
      <c r="L332" t="s">
        <v>49</v>
      </c>
      <c r="M332" s="15">
        <v>17.1</v>
      </c>
      <c r="N332" s="16">
        <v>7.22</v>
      </c>
      <c r="O332" s="16">
        <v>75.0</v>
      </c>
      <c r="P332" s="17">
        <v>122.2</v>
      </c>
      <c r="Q332" s="18"/>
      <c r="S332" s="17"/>
      <c r="V332" s="19"/>
      <c r="W332" s="19">
        <v>190.4</v>
      </c>
      <c r="AF332" t="s">
        <v>350</v>
      </c>
      <c r="AG332" t="s">
        <v>51</v>
      </c>
      <c r="AH332" t="s">
        <v>86</v>
      </c>
      <c r="AI332">
        <v>15.56</v>
      </c>
      <c r="AJ332" t="s">
        <v>61</v>
      </c>
      <c r="AK332" t="s">
        <v>53</v>
      </c>
      <c r="AM332" t="s">
        <v>88</v>
      </c>
      <c r="AN332" t="s">
        <v>55</v>
      </c>
      <c r="AQ332" t="s">
        <v>171</v>
      </c>
      <c r="AR332" t="s">
        <v>218</v>
      </c>
    </row>
    <row r="333" ht="15.75" customHeight="1">
      <c r="A333" t="s">
        <v>323</v>
      </c>
      <c r="C333" s="11" t="s">
        <v>324</v>
      </c>
      <c r="D333" s="11" t="s">
        <v>325</v>
      </c>
      <c r="E333" s="11" t="s">
        <v>326</v>
      </c>
      <c r="F333" s="12" t="str">
        <f t="shared" si="1"/>
        <v>2015</v>
      </c>
      <c r="G333" s="13">
        <v>42238.0</v>
      </c>
      <c r="H333" s="14">
        <v>0.3402777777777778</v>
      </c>
      <c r="I333" t="s">
        <v>48</v>
      </c>
      <c r="J333" s="15"/>
      <c r="L333" t="s">
        <v>49</v>
      </c>
      <c r="M333" s="15">
        <v>20.2</v>
      </c>
      <c r="N333" s="16">
        <v>6.05</v>
      </c>
      <c r="O333" s="16">
        <v>66.6</v>
      </c>
      <c r="P333" s="17">
        <v>161.7</v>
      </c>
      <c r="Q333" s="18"/>
      <c r="S333" s="17"/>
      <c r="V333" s="19"/>
      <c r="W333" s="19">
        <v>770.1</v>
      </c>
      <c r="AF333" t="s">
        <v>350</v>
      </c>
      <c r="AG333" t="s">
        <v>59</v>
      </c>
      <c r="AH333" t="s">
        <v>362</v>
      </c>
      <c r="AI333">
        <v>19.44</v>
      </c>
      <c r="AJ333" t="s">
        <v>61</v>
      </c>
      <c r="AK333" t="s">
        <v>53</v>
      </c>
      <c r="AM333" t="s">
        <v>88</v>
      </c>
      <c r="AN333" t="s">
        <v>55</v>
      </c>
      <c r="AQ333" t="s">
        <v>51</v>
      </c>
      <c r="AR333" t="s">
        <v>363</v>
      </c>
    </row>
    <row r="334" ht="15.75" customHeight="1">
      <c r="A334" t="s">
        <v>323</v>
      </c>
      <c r="C334" s="11" t="s">
        <v>324</v>
      </c>
      <c r="D334" s="11" t="s">
        <v>325</v>
      </c>
      <c r="E334" s="11" t="s">
        <v>326</v>
      </c>
      <c r="F334" s="12" t="str">
        <f t="shared" si="1"/>
        <v>2016</v>
      </c>
      <c r="G334" s="13">
        <v>42525.0</v>
      </c>
      <c r="H334" s="14">
        <v>0.2951388888888889</v>
      </c>
      <c r="I334" t="s">
        <v>48</v>
      </c>
      <c r="J334" s="15"/>
      <c r="L334" t="s">
        <v>49</v>
      </c>
      <c r="M334" s="15">
        <v>15.0</v>
      </c>
      <c r="N334" s="16">
        <v>7.45</v>
      </c>
      <c r="O334" s="16">
        <v>73.8</v>
      </c>
      <c r="P334" s="17"/>
      <c r="Q334" s="18"/>
      <c r="S334" s="17"/>
      <c r="V334" s="19"/>
      <c r="W334" s="19">
        <v>178.5</v>
      </c>
      <c r="AF334" t="s">
        <v>279</v>
      </c>
      <c r="AG334" t="s">
        <v>260</v>
      </c>
      <c r="AH334" t="s">
        <v>287</v>
      </c>
      <c r="AI334">
        <v>12.78</v>
      </c>
      <c r="AJ334" t="s">
        <v>61</v>
      </c>
      <c r="AK334" t="s">
        <v>53</v>
      </c>
      <c r="AM334" t="s">
        <v>54</v>
      </c>
      <c r="AN334" t="s">
        <v>65</v>
      </c>
      <c r="AQ334" t="s">
        <v>292</v>
      </c>
      <c r="AR334" t="s">
        <v>218</v>
      </c>
    </row>
    <row r="335" ht="15.75" customHeight="1">
      <c r="A335" t="s">
        <v>323</v>
      </c>
      <c r="C335" s="11" t="s">
        <v>324</v>
      </c>
      <c r="D335" s="11" t="s">
        <v>325</v>
      </c>
      <c r="E335" s="11" t="s">
        <v>326</v>
      </c>
      <c r="F335" s="12" t="str">
        <f t="shared" si="1"/>
        <v>2016</v>
      </c>
      <c r="G335" s="13">
        <v>42553.0</v>
      </c>
      <c r="H335" s="14">
        <v>0.3055555555555556</v>
      </c>
      <c r="I335" t="s">
        <v>48</v>
      </c>
      <c r="J335" s="15"/>
      <c r="L335" t="s">
        <v>49</v>
      </c>
      <c r="M335" s="15">
        <v>17.8</v>
      </c>
      <c r="N335" s="16">
        <v>7.9</v>
      </c>
      <c r="O335" s="16">
        <v>83.7</v>
      </c>
      <c r="P335" s="17"/>
      <c r="Q335" s="18"/>
      <c r="S335" s="17"/>
      <c r="V335" s="19"/>
      <c r="W335" s="19" t="s">
        <v>149</v>
      </c>
      <c r="AF335" t="s">
        <v>279</v>
      </c>
      <c r="AG335" t="s">
        <v>51</v>
      </c>
      <c r="AH335" t="s">
        <v>364</v>
      </c>
      <c r="AI335">
        <v>18.33</v>
      </c>
      <c r="AJ335" t="s">
        <v>61</v>
      </c>
      <c r="AK335" t="s">
        <v>53</v>
      </c>
      <c r="AM335" t="s">
        <v>54</v>
      </c>
      <c r="AN335" t="s">
        <v>55</v>
      </c>
      <c r="AQ335" t="s">
        <v>171</v>
      </c>
      <c r="AR335" t="s">
        <v>365</v>
      </c>
    </row>
    <row r="336" ht="15.75" customHeight="1">
      <c r="A336" t="s">
        <v>323</v>
      </c>
      <c r="C336" s="11" t="s">
        <v>324</v>
      </c>
      <c r="D336" s="11" t="s">
        <v>325</v>
      </c>
      <c r="E336" s="11" t="s">
        <v>326</v>
      </c>
      <c r="F336" s="12" t="str">
        <f t="shared" si="1"/>
        <v>2016</v>
      </c>
      <c r="G336" s="13">
        <v>42581.0</v>
      </c>
      <c r="H336" s="14">
        <v>0.3333333333333333</v>
      </c>
      <c r="I336" t="s">
        <v>48</v>
      </c>
      <c r="J336" s="15"/>
      <c r="L336" t="s">
        <v>49</v>
      </c>
      <c r="M336" s="15">
        <v>19.7</v>
      </c>
      <c r="N336" s="16">
        <v>5.78</v>
      </c>
      <c r="O336" s="16">
        <v>62.9</v>
      </c>
      <c r="P336" s="17">
        <v>184.3</v>
      </c>
      <c r="Q336" s="18"/>
      <c r="S336" s="17"/>
      <c r="V336" s="19"/>
      <c r="W336" s="19">
        <v>224.7</v>
      </c>
      <c r="AF336" t="s">
        <v>279</v>
      </c>
      <c r="AG336" t="s">
        <v>51</v>
      </c>
      <c r="AH336" t="s">
        <v>51</v>
      </c>
      <c r="AI336">
        <v>18.33</v>
      </c>
      <c r="AJ336" t="s">
        <v>61</v>
      </c>
      <c r="AK336" t="s">
        <v>53</v>
      </c>
      <c r="AM336" t="s">
        <v>88</v>
      </c>
      <c r="AN336" t="s">
        <v>65</v>
      </c>
      <c r="AQ336" t="s">
        <v>51</v>
      </c>
      <c r="AR336" t="s">
        <v>218</v>
      </c>
    </row>
    <row r="337" ht="15.75" customHeight="1">
      <c r="A337" t="s">
        <v>323</v>
      </c>
      <c r="C337" s="11" t="s">
        <v>324</v>
      </c>
      <c r="D337" s="11" t="s">
        <v>325</v>
      </c>
      <c r="E337" s="11" t="s">
        <v>326</v>
      </c>
      <c r="F337" s="12" t="str">
        <f t="shared" si="1"/>
        <v>2016</v>
      </c>
      <c r="G337" s="13">
        <v>42595.0</v>
      </c>
      <c r="H337" s="14">
        <v>0.2986111111111111</v>
      </c>
      <c r="I337" t="s">
        <v>48</v>
      </c>
      <c r="J337" s="15"/>
      <c r="L337" t="s">
        <v>49</v>
      </c>
      <c r="M337" s="15">
        <v>19.3</v>
      </c>
      <c r="N337" s="16">
        <v>6.3</v>
      </c>
      <c r="O337" s="16">
        <v>69.1</v>
      </c>
      <c r="P337" s="17">
        <v>182.0</v>
      </c>
      <c r="Q337" s="18"/>
      <c r="S337" s="17"/>
      <c r="V337" s="19"/>
      <c r="W337" s="19">
        <v>517.2</v>
      </c>
      <c r="AF337" t="s">
        <v>279</v>
      </c>
      <c r="AG337" t="s">
        <v>254</v>
      </c>
      <c r="AH337" t="s">
        <v>366</v>
      </c>
      <c r="AI337">
        <v>18.33</v>
      </c>
      <c r="AJ337" t="s">
        <v>61</v>
      </c>
      <c r="AK337" t="s">
        <v>53</v>
      </c>
      <c r="AM337" t="s">
        <v>88</v>
      </c>
      <c r="AN337" t="s">
        <v>65</v>
      </c>
      <c r="AQ337" t="s">
        <v>51</v>
      </c>
      <c r="AR337" t="s">
        <v>367</v>
      </c>
    </row>
    <row r="338" ht="15.75" customHeight="1">
      <c r="A338" t="s">
        <v>323</v>
      </c>
      <c r="C338" s="11" t="s">
        <v>324</v>
      </c>
      <c r="D338" s="11" t="s">
        <v>325</v>
      </c>
      <c r="E338" s="11" t="s">
        <v>326</v>
      </c>
      <c r="F338" s="12" t="str">
        <f t="shared" si="1"/>
        <v>2016</v>
      </c>
      <c r="G338" s="13">
        <v>42609.0</v>
      </c>
      <c r="H338" s="14">
        <v>0.3229166666666667</v>
      </c>
      <c r="I338" t="s">
        <v>48</v>
      </c>
      <c r="J338" s="15"/>
      <c r="L338" t="s">
        <v>49</v>
      </c>
      <c r="M338" s="15">
        <v>18.4</v>
      </c>
      <c r="N338" s="16">
        <v>6.15</v>
      </c>
      <c r="O338" s="16">
        <v>65.2</v>
      </c>
      <c r="P338" s="17">
        <v>175.8</v>
      </c>
      <c r="Q338" s="18"/>
      <c r="S338" s="17"/>
      <c r="V338" s="19"/>
      <c r="W338" s="19">
        <v>172.5</v>
      </c>
      <c r="AF338" t="s">
        <v>279</v>
      </c>
      <c r="AG338" t="s">
        <v>51</v>
      </c>
      <c r="AH338" t="s">
        <v>126</v>
      </c>
      <c r="AI338">
        <v>18.33</v>
      </c>
      <c r="AJ338" t="s">
        <v>61</v>
      </c>
      <c r="AK338" t="s">
        <v>53</v>
      </c>
      <c r="AM338" t="s">
        <v>88</v>
      </c>
      <c r="AN338" t="s">
        <v>55</v>
      </c>
      <c r="AQ338" t="s">
        <v>51</v>
      </c>
      <c r="AR338" t="s">
        <v>218</v>
      </c>
    </row>
    <row r="339" ht="15.75" customHeight="1">
      <c r="A339" t="s">
        <v>323</v>
      </c>
      <c r="C339" s="11" t="s">
        <v>324</v>
      </c>
      <c r="D339" s="11" t="s">
        <v>325</v>
      </c>
      <c r="E339" s="11" t="s">
        <v>326</v>
      </c>
      <c r="F339" s="12" t="str">
        <f t="shared" si="1"/>
        <v>2017</v>
      </c>
      <c r="G339" s="13">
        <v>42875.0</v>
      </c>
      <c r="H339" s="14">
        <v>0.3145833333333333</v>
      </c>
      <c r="I339" t="s">
        <v>48</v>
      </c>
      <c r="J339" s="15"/>
      <c r="L339" t="s">
        <v>49</v>
      </c>
      <c r="M339" s="15">
        <v>15.8</v>
      </c>
      <c r="N339" s="16">
        <v>7.99</v>
      </c>
      <c r="O339" s="16">
        <v>80.4</v>
      </c>
      <c r="P339" s="17">
        <v>114.0</v>
      </c>
      <c r="Q339" s="18"/>
      <c r="S339" s="17"/>
      <c r="V339" s="19"/>
      <c r="W339" s="19">
        <v>31.7</v>
      </c>
      <c r="AF339" t="s">
        <v>368</v>
      </c>
      <c r="AG339" t="s">
        <v>51</v>
      </c>
      <c r="AH339" t="s">
        <v>115</v>
      </c>
      <c r="AJ339" t="s">
        <v>61</v>
      </c>
      <c r="AK339" t="s">
        <v>119</v>
      </c>
      <c r="AM339" t="s">
        <v>54</v>
      </c>
      <c r="AN339" t="s">
        <v>55</v>
      </c>
      <c r="AQ339" t="s">
        <v>56</v>
      </c>
      <c r="AR339" t="s">
        <v>229</v>
      </c>
    </row>
    <row r="340" ht="15.75" customHeight="1">
      <c r="A340" t="s">
        <v>323</v>
      </c>
      <c r="C340" s="11" t="s">
        <v>324</v>
      </c>
      <c r="D340" s="11" t="s">
        <v>325</v>
      </c>
      <c r="E340" s="11" t="s">
        <v>326</v>
      </c>
      <c r="F340" s="12" t="str">
        <f t="shared" si="1"/>
        <v>2017</v>
      </c>
      <c r="G340" s="13">
        <v>42875.0</v>
      </c>
      <c r="H340" s="14">
        <v>0.3368055555555556</v>
      </c>
      <c r="I340" t="s">
        <v>48</v>
      </c>
      <c r="J340" s="15"/>
      <c r="L340" t="s">
        <v>49</v>
      </c>
      <c r="M340" s="15">
        <v>15.5</v>
      </c>
      <c r="N340" s="16">
        <v>9.08</v>
      </c>
      <c r="O340" s="16">
        <v>91.5</v>
      </c>
      <c r="P340" s="17">
        <v>127.2</v>
      </c>
      <c r="Q340" s="18"/>
      <c r="S340" s="17"/>
      <c r="V340" s="19"/>
      <c r="W340" s="19"/>
      <c r="AF340" t="s">
        <v>369</v>
      </c>
      <c r="AG340" t="s">
        <v>51</v>
      </c>
      <c r="AH340" t="s">
        <v>86</v>
      </c>
      <c r="AI340">
        <v>51.0</v>
      </c>
      <c r="AJ340" t="s">
        <v>61</v>
      </c>
      <c r="AK340" t="s">
        <v>53</v>
      </c>
      <c r="AM340" t="s">
        <v>54</v>
      </c>
      <c r="AN340" t="s">
        <v>65</v>
      </c>
      <c r="AQ340" t="s">
        <v>70</v>
      </c>
      <c r="AR340" t="s">
        <v>370</v>
      </c>
    </row>
    <row r="341" ht="15.75" customHeight="1">
      <c r="A341" t="s">
        <v>323</v>
      </c>
      <c r="C341" s="11" t="s">
        <v>324</v>
      </c>
      <c r="D341" s="11" t="s">
        <v>325</v>
      </c>
      <c r="E341" s="11" t="s">
        <v>326</v>
      </c>
      <c r="F341" s="12" t="str">
        <f t="shared" si="1"/>
        <v>2017</v>
      </c>
      <c r="G341" s="13">
        <v>42889.0</v>
      </c>
      <c r="H341" s="14">
        <v>0.30694444444444446</v>
      </c>
      <c r="I341" t="s">
        <v>48</v>
      </c>
      <c r="J341" s="15"/>
      <c r="L341" t="s">
        <v>58</v>
      </c>
      <c r="M341" s="15">
        <v>12.4</v>
      </c>
      <c r="N341" s="16">
        <v>9.09</v>
      </c>
      <c r="O341" s="16">
        <v>84.5</v>
      </c>
      <c r="P341" s="17">
        <v>84.0</v>
      </c>
      <c r="Q341" s="18"/>
      <c r="S341" s="17"/>
      <c r="V341" s="19"/>
      <c r="W341" s="19">
        <v>114.5</v>
      </c>
      <c r="AF341" t="s">
        <v>369</v>
      </c>
      <c r="AG341" t="s">
        <v>231</v>
      </c>
      <c r="AH341" t="s">
        <v>315</v>
      </c>
      <c r="AI341">
        <v>9.44</v>
      </c>
      <c r="AJ341" t="s">
        <v>61</v>
      </c>
      <c r="AK341" t="s">
        <v>53</v>
      </c>
      <c r="AM341" t="s">
        <v>62</v>
      </c>
      <c r="AN341" t="s">
        <v>65</v>
      </c>
      <c r="AQ341" t="s">
        <v>56</v>
      </c>
      <c r="AR341" t="s">
        <v>226</v>
      </c>
    </row>
    <row r="342" ht="15.75" customHeight="1">
      <c r="A342" t="s">
        <v>323</v>
      </c>
      <c r="C342" s="11" t="s">
        <v>324</v>
      </c>
      <c r="D342" s="11" t="s">
        <v>325</v>
      </c>
      <c r="E342" s="11" t="s">
        <v>326</v>
      </c>
      <c r="F342" s="12" t="str">
        <f t="shared" si="1"/>
        <v>2017</v>
      </c>
      <c r="G342" s="13">
        <v>42889.0</v>
      </c>
      <c r="H342" s="14">
        <v>0.3236111111111111</v>
      </c>
      <c r="I342" t="s">
        <v>48</v>
      </c>
      <c r="J342" s="15"/>
      <c r="L342" t="s">
        <v>49</v>
      </c>
      <c r="M342" s="15">
        <v>12.4</v>
      </c>
      <c r="N342" s="16">
        <v>12.86</v>
      </c>
      <c r="O342" s="16">
        <v>92.5</v>
      </c>
      <c r="P342" s="17">
        <v>89.0</v>
      </c>
      <c r="Q342" s="18"/>
      <c r="S342" s="17"/>
      <c r="V342" s="19"/>
      <c r="W342" s="19">
        <v>139.6</v>
      </c>
      <c r="AF342" t="s">
        <v>356</v>
      </c>
      <c r="AG342" t="s">
        <v>86</v>
      </c>
      <c r="AH342" t="s">
        <v>371</v>
      </c>
      <c r="AJ342" t="s">
        <v>61</v>
      </c>
      <c r="AK342" t="s">
        <v>53</v>
      </c>
      <c r="AM342" t="s">
        <v>62</v>
      </c>
      <c r="AN342" t="s">
        <v>55</v>
      </c>
      <c r="AQ342" t="s">
        <v>56</v>
      </c>
      <c r="AR342" t="s">
        <v>218</v>
      </c>
    </row>
    <row r="343" ht="15.75" customHeight="1">
      <c r="A343" t="s">
        <v>323</v>
      </c>
      <c r="C343" s="11" t="s">
        <v>324</v>
      </c>
      <c r="D343" s="11" t="s">
        <v>325</v>
      </c>
      <c r="E343" s="11" t="s">
        <v>326</v>
      </c>
      <c r="F343" s="12" t="str">
        <f t="shared" si="1"/>
        <v>2017</v>
      </c>
      <c r="G343" s="13">
        <v>42903.0</v>
      </c>
      <c r="H343" s="14">
        <v>0.3375</v>
      </c>
      <c r="I343" t="s">
        <v>48</v>
      </c>
      <c r="J343" s="15"/>
      <c r="L343" t="s">
        <v>49</v>
      </c>
      <c r="M343" s="15">
        <v>15.0</v>
      </c>
      <c r="N343" s="16">
        <v>9.35</v>
      </c>
      <c r="O343" s="16">
        <v>92.7</v>
      </c>
      <c r="P343" s="17">
        <v>126.0</v>
      </c>
      <c r="Q343" s="18"/>
      <c r="S343" s="17"/>
      <c r="V343" s="19"/>
      <c r="W343" s="19">
        <v>365.4</v>
      </c>
      <c r="AF343" t="s">
        <v>350</v>
      </c>
      <c r="AG343" t="s">
        <v>280</v>
      </c>
      <c r="AH343" t="s">
        <v>372</v>
      </c>
      <c r="AJ343" t="s">
        <v>61</v>
      </c>
      <c r="AK343" t="s">
        <v>53</v>
      </c>
      <c r="AM343" t="s">
        <v>54</v>
      </c>
      <c r="AN343" t="s">
        <v>55</v>
      </c>
      <c r="AQ343" t="s">
        <v>51</v>
      </c>
      <c r="AR343" t="s">
        <v>218</v>
      </c>
    </row>
    <row r="344" ht="15.75" customHeight="1">
      <c r="A344" t="s">
        <v>323</v>
      </c>
      <c r="C344" s="11" t="s">
        <v>324</v>
      </c>
      <c r="D344" s="11" t="s">
        <v>325</v>
      </c>
      <c r="E344" s="11" t="s">
        <v>326</v>
      </c>
      <c r="F344" s="12" t="str">
        <f t="shared" si="1"/>
        <v>2017</v>
      </c>
      <c r="G344" s="13">
        <v>42917.0</v>
      </c>
      <c r="H344" s="14">
        <v>0.3229166666666667</v>
      </c>
      <c r="I344" t="s">
        <v>48</v>
      </c>
      <c r="J344" s="15"/>
      <c r="L344" t="s">
        <v>49</v>
      </c>
      <c r="M344" s="15">
        <v>17.7</v>
      </c>
      <c r="N344" s="16">
        <v>8.43</v>
      </c>
      <c r="O344" s="16">
        <v>88.6</v>
      </c>
      <c r="P344" s="17">
        <v>103.0</v>
      </c>
      <c r="Q344" s="18"/>
      <c r="S344" s="17"/>
      <c r="V344" s="19"/>
      <c r="W344" s="19">
        <v>307.6</v>
      </c>
      <c r="AF344" t="s">
        <v>373</v>
      </c>
      <c r="AG344" t="s">
        <v>224</v>
      </c>
      <c r="AH344" t="s">
        <v>364</v>
      </c>
      <c r="AK344" t="s">
        <v>53</v>
      </c>
      <c r="AM344" t="s">
        <v>54</v>
      </c>
      <c r="AN344" t="s">
        <v>55</v>
      </c>
      <c r="AQ344" t="s">
        <v>56</v>
      </c>
      <c r="AR344" t="s">
        <v>218</v>
      </c>
    </row>
    <row r="345" ht="15.75" customHeight="1">
      <c r="A345" t="s">
        <v>323</v>
      </c>
      <c r="C345" s="11" t="s">
        <v>324</v>
      </c>
      <c r="D345" s="11" t="s">
        <v>325</v>
      </c>
      <c r="E345" s="11" t="s">
        <v>326</v>
      </c>
      <c r="F345" s="12" t="str">
        <f t="shared" si="1"/>
        <v>2017</v>
      </c>
      <c r="G345" s="13">
        <v>42931.0</v>
      </c>
      <c r="H345" s="14">
        <v>0.3229166666666667</v>
      </c>
      <c r="I345" t="s">
        <v>48</v>
      </c>
      <c r="J345" s="15"/>
      <c r="L345" t="s">
        <v>49</v>
      </c>
      <c r="M345" s="15">
        <v>16.3</v>
      </c>
      <c r="N345" s="16">
        <v>8.23</v>
      </c>
      <c r="O345" s="16">
        <v>84.2</v>
      </c>
      <c r="P345" s="17">
        <v>142.0</v>
      </c>
      <c r="Q345" s="18"/>
      <c r="S345" s="17"/>
      <c r="V345" s="19"/>
      <c r="W345" s="19">
        <v>178.5</v>
      </c>
      <c r="AF345" t="s">
        <v>373</v>
      </c>
      <c r="AG345" t="s">
        <v>59</v>
      </c>
      <c r="AH345" t="s">
        <v>224</v>
      </c>
      <c r="AI345">
        <v>16.67</v>
      </c>
      <c r="AJ345" t="s">
        <v>61</v>
      </c>
      <c r="AK345" t="s">
        <v>53</v>
      </c>
      <c r="AM345" t="s">
        <v>88</v>
      </c>
      <c r="AN345" t="s">
        <v>55</v>
      </c>
      <c r="AQ345" t="s">
        <v>51</v>
      </c>
      <c r="AR345" t="s">
        <v>374</v>
      </c>
    </row>
    <row r="346" ht="15.75" customHeight="1">
      <c r="A346" t="s">
        <v>323</v>
      </c>
      <c r="C346" s="11" t="s">
        <v>324</v>
      </c>
      <c r="D346" s="11" t="s">
        <v>325</v>
      </c>
      <c r="E346" s="11" t="s">
        <v>326</v>
      </c>
      <c r="F346" s="12" t="str">
        <f t="shared" si="1"/>
        <v>2017</v>
      </c>
      <c r="G346" s="13">
        <v>42945.0</v>
      </c>
      <c r="H346" s="14">
        <v>0.3506944444444444</v>
      </c>
      <c r="I346" t="s">
        <v>48</v>
      </c>
      <c r="J346" s="15"/>
      <c r="L346" t="s">
        <v>49</v>
      </c>
      <c r="M346" s="15">
        <v>17.9</v>
      </c>
      <c r="N346" s="16">
        <v>7.94</v>
      </c>
      <c r="O346" s="16">
        <v>83.3</v>
      </c>
      <c r="P346" s="17">
        <v>148.0</v>
      </c>
      <c r="Q346" s="18"/>
      <c r="S346" s="17"/>
      <c r="V346" s="19"/>
      <c r="W346" s="19">
        <v>101.4</v>
      </c>
      <c r="AF346" t="s">
        <v>356</v>
      </c>
      <c r="AG346" t="s">
        <v>59</v>
      </c>
      <c r="AH346" t="s">
        <v>352</v>
      </c>
      <c r="AJ346" t="s">
        <v>61</v>
      </c>
      <c r="AK346" t="s">
        <v>53</v>
      </c>
      <c r="AM346" t="s">
        <v>88</v>
      </c>
      <c r="AN346" t="s">
        <v>55</v>
      </c>
      <c r="AQ346" t="s">
        <v>51</v>
      </c>
      <c r="AR346" t="s">
        <v>218</v>
      </c>
    </row>
    <row r="347" ht="15.75" customHeight="1">
      <c r="A347" t="s">
        <v>323</v>
      </c>
      <c r="C347" s="11" t="s">
        <v>324</v>
      </c>
      <c r="D347" s="11" t="s">
        <v>325</v>
      </c>
      <c r="E347" s="11" t="s">
        <v>326</v>
      </c>
      <c r="F347" s="12" t="str">
        <f t="shared" si="1"/>
        <v>2017</v>
      </c>
      <c r="G347" s="13">
        <v>42959.0</v>
      </c>
      <c r="H347" s="14">
        <v>0.3194444444444444</v>
      </c>
      <c r="I347" t="s">
        <v>48</v>
      </c>
      <c r="J347" s="15"/>
      <c r="L347" t="s">
        <v>49</v>
      </c>
      <c r="M347" s="15">
        <v>18.6</v>
      </c>
      <c r="N347" s="16">
        <v>6.94</v>
      </c>
      <c r="O347" s="16">
        <v>74.3</v>
      </c>
      <c r="P347" s="17">
        <v>164.0</v>
      </c>
      <c r="Q347" s="18"/>
      <c r="S347" s="17"/>
      <c r="V347" s="19"/>
      <c r="W347" s="19">
        <v>88.4</v>
      </c>
      <c r="AF347" t="s">
        <v>375</v>
      </c>
      <c r="AG347" t="s">
        <v>254</v>
      </c>
      <c r="AH347" t="s">
        <v>376</v>
      </c>
      <c r="AJ347" t="s">
        <v>61</v>
      </c>
      <c r="AK347" t="s">
        <v>53</v>
      </c>
      <c r="AM347" t="s">
        <v>88</v>
      </c>
      <c r="AN347" t="s">
        <v>55</v>
      </c>
      <c r="AQ347" t="s">
        <v>56</v>
      </c>
      <c r="AR347" t="s">
        <v>377</v>
      </c>
    </row>
    <row r="348" ht="15.75" customHeight="1">
      <c r="A348" t="s">
        <v>323</v>
      </c>
      <c r="C348" s="11" t="s">
        <v>324</v>
      </c>
      <c r="D348" s="11" t="s">
        <v>325</v>
      </c>
      <c r="E348" s="11" t="s">
        <v>326</v>
      </c>
      <c r="F348" s="12" t="str">
        <f t="shared" si="1"/>
        <v>2017</v>
      </c>
      <c r="G348" s="13">
        <v>42973.0</v>
      </c>
      <c r="H348" s="14">
        <v>0.3375</v>
      </c>
      <c r="I348" t="s">
        <v>48</v>
      </c>
      <c r="J348" s="15"/>
      <c r="L348" t="s">
        <v>49</v>
      </c>
      <c r="M348" s="15">
        <v>15.9</v>
      </c>
      <c r="N348" s="16">
        <v>6.89</v>
      </c>
      <c r="O348" s="16">
        <v>68.1</v>
      </c>
      <c r="P348" s="17">
        <v>142.0</v>
      </c>
      <c r="Q348" s="18"/>
      <c r="S348" s="17"/>
      <c r="V348" s="19"/>
      <c r="W348" s="19">
        <v>77.6</v>
      </c>
      <c r="AF348" t="s">
        <v>356</v>
      </c>
      <c r="AG348" t="s">
        <v>115</v>
      </c>
      <c r="AH348" t="s">
        <v>115</v>
      </c>
      <c r="AJ348" t="s">
        <v>61</v>
      </c>
      <c r="AK348" t="s">
        <v>53</v>
      </c>
      <c r="AM348" t="s">
        <v>88</v>
      </c>
      <c r="AN348" t="s">
        <v>55</v>
      </c>
      <c r="AQ348" t="s">
        <v>51</v>
      </c>
      <c r="AR348" t="s">
        <v>218</v>
      </c>
    </row>
    <row r="349" ht="15.75" customHeight="1">
      <c r="A349" t="s">
        <v>323</v>
      </c>
      <c r="C349" s="11" t="s">
        <v>324</v>
      </c>
      <c r="D349" s="11" t="s">
        <v>325</v>
      </c>
      <c r="E349" s="11" t="s">
        <v>326</v>
      </c>
      <c r="F349" s="12" t="str">
        <f t="shared" si="1"/>
        <v>2017</v>
      </c>
      <c r="G349" s="13">
        <v>42987.0</v>
      </c>
      <c r="H349" s="14">
        <v>0.32430555555555557</v>
      </c>
      <c r="I349" t="s">
        <v>48</v>
      </c>
      <c r="J349" s="15"/>
      <c r="L349" t="s">
        <v>49</v>
      </c>
      <c r="M349" s="15">
        <v>15.1</v>
      </c>
      <c r="N349" s="16">
        <v>8.72</v>
      </c>
      <c r="O349" s="16">
        <v>87.0</v>
      </c>
      <c r="P349" s="17">
        <v>126.0</v>
      </c>
      <c r="Q349" s="18"/>
      <c r="S349" s="17"/>
      <c r="V349" s="19"/>
      <c r="W349" s="19">
        <v>151.5</v>
      </c>
      <c r="AF349" t="s">
        <v>375</v>
      </c>
      <c r="AG349" t="s">
        <v>51</v>
      </c>
      <c r="AH349" t="s">
        <v>115</v>
      </c>
      <c r="AJ349" t="s">
        <v>61</v>
      </c>
      <c r="AK349" t="s">
        <v>53</v>
      </c>
      <c r="AM349" t="s">
        <v>88</v>
      </c>
      <c r="AN349" t="s">
        <v>55</v>
      </c>
      <c r="AQ349" t="s">
        <v>56</v>
      </c>
      <c r="AR349" t="s">
        <v>218</v>
      </c>
    </row>
    <row r="350" ht="15.75" customHeight="1">
      <c r="A350" t="s">
        <v>323</v>
      </c>
      <c r="C350" s="11" t="s">
        <v>324</v>
      </c>
      <c r="D350" s="11" t="s">
        <v>325</v>
      </c>
      <c r="E350" s="11" t="s">
        <v>326</v>
      </c>
      <c r="F350" s="12" t="str">
        <f t="shared" si="1"/>
        <v>2017</v>
      </c>
      <c r="G350" s="13">
        <v>43001.0</v>
      </c>
      <c r="H350" s="14">
        <v>0.34375</v>
      </c>
      <c r="I350" t="s">
        <v>48</v>
      </c>
      <c r="J350" s="15"/>
      <c r="L350" t="s">
        <v>49</v>
      </c>
      <c r="M350" s="15">
        <v>15.4</v>
      </c>
      <c r="N350" s="16">
        <v>6.33</v>
      </c>
      <c r="O350" s="16">
        <v>63.7</v>
      </c>
      <c r="P350" s="17">
        <v>171.0</v>
      </c>
      <c r="Q350" s="18"/>
      <c r="S350" s="17"/>
      <c r="V350" s="19"/>
      <c r="W350" s="19">
        <v>89.8</v>
      </c>
      <c r="AF350" t="s">
        <v>378</v>
      </c>
      <c r="AH350" t="s">
        <v>86</v>
      </c>
      <c r="AK350" t="s">
        <v>53</v>
      </c>
      <c r="AM350" t="s">
        <v>88</v>
      </c>
      <c r="AQ350" t="s">
        <v>70</v>
      </c>
      <c r="AR350" t="s">
        <v>379</v>
      </c>
    </row>
    <row r="351" ht="15.75" customHeight="1">
      <c r="A351" t="s">
        <v>380</v>
      </c>
      <c r="C351" s="11" t="s">
        <v>381</v>
      </c>
      <c r="D351" s="11" t="s">
        <v>382</v>
      </c>
      <c r="E351" s="11" t="s">
        <v>383</v>
      </c>
      <c r="F351" s="12" t="str">
        <f t="shared" si="1"/>
        <v>2009</v>
      </c>
      <c r="G351" s="13">
        <v>39949.0</v>
      </c>
      <c r="H351" s="14">
        <v>0.3020833333333333</v>
      </c>
      <c r="I351" t="s">
        <v>48</v>
      </c>
      <c r="J351" s="15"/>
      <c r="L351" t="s">
        <v>49</v>
      </c>
      <c r="M351" s="15">
        <v>14.1</v>
      </c>
      <c r="N351" s="16">
        <v>10.1</v>
      </c>
      <c r="O351" s="16">
        <v>98.5</v>
      </c>
      <c r="P351" s="17"/>
      <c r="Q351" s="18"/>
      <c r="S351" s="17"/>
      <c r="V351" s="19"/>
      <c r="W351" s="19">
        <v>104.6</v>
      </c>
      <c r="AF351" t="s">
        <v>384</v>
      </c>
      <c r="AG351" t="s">
        <v>86</v>
      </c>
      <c r="AH351" t="s">
        <v>86</v>
      </c>
      <c r="AI351">
        <v>16.11</v>
      </c>
      <c r="AJ351" t="s">
        <v>52</v>
      </c>
      <c r="AM351" t="s">
        <v>54</v>
      </c>
      <c r="AN351" t="s">
        <v>55</v>
      </c>
      <c r="AQ351" t="s">
        <v>56</v>
      </c>
      <c r="AR351" t="s">
        <v>385</v>
      </c>
    </row>
    <row r="352" ht="15.75" customHeight="1">
      <c r="A352" t="s">
        <v>380</v>
      </c>
      <c r="C352" s="11" t="s">
        <v>381</v>
      </c>
      <c r="D352" s="11" t="s">
        <v>382</v>
      </c>
      <c r="E352" s="11" t="s">
        <v>383</v>
      </c>
      <c r="F352" s="12" t="str">
        <f t="shared" si="1"/>
        <v>2009</v>
      </c>
      <c r="G352" s="13">
        <v>39963.0</v>
      </c>
      <c r="H352" s="14">
        <v>0.2847222222222222</v>
      </c>
      <c r="I352" t="s">
        <v>48</v>
      </c>
      <c r="J352" s="15"/>
      <c r="L352" t="s">
        <v>49</v>
      </c>
      <c r="M352" s="15">
        <v>10.8</v>
      </c>
      <c r="N352" s="16">
        <v>10.6</v>
      </c>
      <c r="O352" s="16">
        <v>96.1</v>
      </c>
      <c r="P352" s="17"/>
      <c r="Q352" s="18"/>
      <c r="S352" s="17"/>
      <c r="V352" s="19"/>
      <c r="W352" s="19">
        <v>816.4</v>
      </c>
      <c r="AF352" t="s">
        <v>158</v>
      </c>
      <c r="AG352" t="s">
        <v>72</v>
      </c>
      <c r="AH352" t="s">
        <v>72</v>
      </c>
      <c r="AI352">
        <v>61.0</v>
      </c>
      <c r="AJ352" t="s">
        <v>61</v>
      </c>
      <c r="AM352" t="s">
        <v>54</v>
      </c>
      <c r="AN352" t="s">
        <v>55</v>
      </c>
      <c r="AQ352" t="s">
        <v>56</v>
      </c>
      <c r="AR352" t="s">
        <v>386</v>
      </c>
    </row>
    <row r="353" ht="15.75" customHeight="1">
      <c r="A353" t="s">
        <v>380</v>
      </c>
      <c r="C353" s="11" t="s">
        <v>381</v>
      </c>
      <c r="D353" s="11" t="s">
        <v>382</v>
      </c>
      <c r="E353" s="11" t="s">
        <v>383</v>
      </c>
      <c r="F353" s="12" t="str">
        <f t="shared" si="1"/>
        <v>2009</v>
      </c>
      <c r="G353" s="13">
        <v>39977.0</v>
      </c>
      <c r="H353" s="14">
        <v>0.2986111111111111</v>
      </c>
      <c r="I353" t="s">
        <v>48</v>
      </c>
      <c r="J353" s="15"/>
      <c r="M353" s="15">
        <v>14.1</v>
      </c>
      <c r="N353" s="16">
        <v>8.65</v>
      </c>
      <c r="O353" s="16">
        <v>84.5</v>
      </c>
      <c r="P353" s="17"/>
      <c r="Q353" s="18"/>
      <c r="S353" s="17"/>
      <c r="V353" s="19"/>
      <c r="W353" s="19" t="s">
        <v>111</v>
      </c>
      <c r="AF353" t="s">
        <v>160</v>
      </c>
      <c r="AG353" t="s">
        <v>51</v>
      </c>
      <c r="AH353" t="s">
        <v>161</v>
      </c>
      <c r="AM353" t="s">
        <v>54</v>
      </c>
      <c r="AN353" t="s">
        <v>65</v>
      </c>
      <c r="AQ353" t="s">
        <v>292</v>
      </c>
      <c r="AR353" t="s">
        <v>387</v>
      </c>
    </row>
    <row r="354" ht="15.75" customHeight="1">
      <c r="A354" t="s">
        <v>380</v>
      </c>
      <c r="C354" s="11" t="s">
        <v>381</v>
      </c>
      <c r="D354" s="11" t="s">
        <v>382</v>
      </c>
      <c r="E354" s="11" t="s">
        <v>383</v>
      </c>
      <c r="F354" s="12" t="str">
        <f t="shared" si="1"/>
        <v>2009</v>
      </c>
      <c r="G354" s="13">
        <v>39991.0</v>
      </c>
      <c r="H354" s="14">
        <v>0.28125</v>
      </c>
      <c r="I354" t="s">
        <v>48</v>
      </c>
      <c r="J354" s="15"/>
      <c r="L354" t="s">
        <v>49</v>
      </c>
      <c r="M354" s="15">
        <v>18.6</v>
      </c>
      <c r="N354" s="16">
        <v>7.9</v>
      </c>
      <c r="O354" s="16">
        <v>84.4</v>
      </c>
      <c r="P354" s="17"/>
      <c r="Q354" s="18"/>
      <c r="S354" s="17"/>
      <c r="V354" s="19"/>
      <c r="W354" s="19"/>
      <c r="AF354" t="s">
        <v>279</v>
      </c>
      <c r="AG354" t="s">
        <v>59</v>
      </c>
      <c r="AH354" t="s">
        <v>115</v>
      </c>
      <c r="AI354">
        <v>18.33</v>
      </c>
      <c r="AJ354" t="s">
        <v>61</v>
      </c>
      <c r="AM354" t="s">
        <v>54</v>
      </c>
      <c r="AN354" t="s">
        <v>65</v>
      </c>
      <c r="AQ354" t="s">
        <v>56</v>
      </c>
      <c r="AR354" t="s">
        <v>388</v>
      </c>
    </row>
    <row r="355" ht="15.75" customHeight="1">
      <c r="A355" t="s">
        <v>380</v>
      </c>
      <c r="C355" s="11" t="s">
        <v>381</v>
      </c>
      <c r="D355" s="11" t="s">
        <v>382</v>
      </c>
      <c r="E355" s="11" t="s">
        <v>383</v>
      </c>
      <c r="F355" s="12" t="str">
        <f t="shared" si="1"/>
        <v>2009</v>
      </c>
      <c r="G355" s="13">
        <v>40019.0</v>
      </c>
      <c r="H355" s="14">
        <v>0.3229166666666667</v>
      </c>
      <c r="I355" t="s">
        <v>48</v>
      </c>
      <c r="J355" s="15"/>
      <c r="L355" t="s">
        <v>58</v>
      </c>
      <c r="M355" s="15">
        <v>16.2</v>
      </c>
      <c r="N355" s="16">
        <v>8.02</v>
      </c>
      <c r="O355" s="16">
        <v>81.3</v>
      </c>
      <c r="P355" s="17"/>
      <c r="Q355" s="18"/>
      <c r="S355" s="17"/>
      <c r="V355" s="19"/>
      <c r="W355" s="19" t="s">
        <v>111</v>
      </c>
      <c r="AF355" t="s">
        <v>160</v>
      </c>
      <c r="AG355" t="s">
        <v>59</v>
      </c>
      <c r="AH355" t="s">
        <v>85</v>
      </c>
      <c r="AI355">
        <v>17.7</v>
      </c>
      <c r="AJ355" t="s">
        <v>61</v>
      </c>
      <c r="AM355" t="s">
        <v>62</v>
      </c>
      <c r="AN355" t="s">
        <v>65</v>
      </c>
      <c r="AQ355" t="s">
        <v>70</v>
      </c>
      <c r="AR355" t="s">
        <v>389</v>
      </c>
    </row>
    <row r="356" ht="15.75" customHeight="1">
      <c r="A356" t="s">
        <v>380</v>
      </c>
      <c r="C356" s="11" t="s">
        <v>381</v>
      </c>
      <c r="D356" s="11" t="s">
        <v>382</v>
      </c>
      <c r="E356" s="11" t="s">
        <v>383</v>
      </c>
      <c r="F356" s="12" t="str">
        <f t="shared" si="1"/>
        <v>2009</v>
      </c>
      <c r="G356" s="13">
        <v>40033.0</v>
      </c>
      <c r="H356" s="14">
        <v>0.24513888888888888</v>
      </c>
      <c r="I356" t="s">
        <v>48</v>
      </c>
      <c r="J356" s="15"/>
      <c r="L356" t="s">
        <v>49</v>
      </c>
      <c r="M356" s="15">
        <v>17.9</v>
      </c>
      <c r="N356" s="16">
        <v>7.1</v>
      </c>
      <c r="O356" s="16">
        <v>74.3</v>
      </c>
      <c r="P356" s="17"/>
      <c r="Q356" s="18"/>
      <c r="S356" s="17"/>
      <c r="V356" s="19"/>
      <c r="W356" s="19">
        <v>57.6</v>
      </c>
      <c r="AF356" t="s">
        <v>162</v>
      </c>
      <c r="AG356" t="s">
        <v>51</v>
      </c>
      <c r="AH356" t="s">
        <v>51</v>
      </c>
      <c r="AI356">
        <v>10.0</v>
      </c>
      <c r="AJ356" t="s">
        <v>61</v>
      </c>
      <c r="AK356" t="s">
        <v>119</v>
      </c>
      <c r="AM356" t="s">
        <v>54</v>
      </c>
      <c r="AN356" t="s">
        <v>55</v>
      </c>
      <c r="AQ356" t="s">
        <v>56</v>
      </c>
      <c r="AR356" t="s">
        <v>71</v>
      </c>
    </row>
    <row r="357" ht="15.75" customHeight="1">
      <c r="A357" t="s">
        <v>380</v>
      </c>
      <c r="C357" s="11" t="s">
        <v>381</v>
      </c>
      <c r="D357" s="11" t="s">
        <v>382</v>
      </c>
      <c r="E357" s="11" t="s">
        <v>383</v>
      </c>
      <c r="F357" s="12" t="str">
        <f t="shared" si="1"/>
        <v>2009</v>
      </c>
      <c r="G357" s="13">
        <v>40047.0</v>
      </c>
      <c r="H357" s="14">
        <v>0.2604166666666667</v>
      </c>
      <c r="I357" t="s">
        <v>48</v>
      </c>
      <c r="J357" s="15"/>
      <c r="L357" t="s">
        <v>49</v>
      </c>
      <c r="M357" s="15">
        <v>22.9</v>
      </c>
      <c r="N357" s="16">
        <v>7.12</v>
      </c>
      <c r="O357" s="16">
        <v>82.4</v>
      </c>
      <c r="P357" s="17"/>
      <c r="Q357" s="18"/>
      <c r="S357" s="17"/>
      <c r="V357" s="19"/>
      <c r="W357" s="19">
        <v>1299.65</v>
      </c>
      <c r="AF357" t="s">
        <v>162</v>
      </c>
      <c r="AG357" t="s">
        <v>51</v>
      </c>
      <c r="AH357" t="s">
        <v>85</v>
      </c>
      <c r="AI357">
        <v>20.56</v>
      </c>
      <c r="AJ357" t="s">
        <v>61</v>
      </c>
      <c r="AK357" t="s">
        <v>119</v>
      </c>
      <c r="AM357" t="s">
        <v>88</v>
      </c>
      <c r="AN357" t="s">
        <v>55</v>
      </c>
      <c r="AQ357" t="s">
        <v>51</v>
      </c>
      <c r="AR357" t="s">
        <v>71</v>
      </c>
    </row>
    <row r="358" ht="15.75" customHeight="1">
      <c r="A358" t="s">
        <v>380</v>
      </c>
      <c r="C358" s="11" t="s">
        <v>381</v>
      </c>
      <c r="D358" s="11" t="s">
        <v>382</v>
      </c>
      <c r="E358" s="11" t="s">
        <v>383</v>
      </c>
      <c r="F358" s="12" t="str">
        <f t="shared" si="1"/>
        <v>2010</v>
      </c>
      <c r="G358" s="13">
        <v>40404.0</v>
      </c>
      <c r="H358" s="14">
        <v>0.3368055555555556</v>
      </c>
      <c r="I358" t="s">
        <v>48</v>
      </c>
      <c r="J358" s="15"/>
      <c r="L358" t="s">
        <v>49</v>
      </c>
      <c r="M358" s="15">
        <v>19.6</v>
      </c>
      <c r="N358" s="16">
        <v>7.0</v>
      </c>
      <c r="O358" s="16">
        <v>76.8</v>
      </c>
      <c r="P358" s="17"/>
      <c r="Q358" s="18"/>
      <c r="S358" s="17"/>
      <c r="V358" s="19"/>
      <c r="W358" s="19">
        <v>101.7</v>
      </c>
      <c r="AF358" t="s">
        <v>390</v>
      </c>
      <c r="AG358" t="s">
        <v>51</v>
      </c>
      <c r="AH358" t="s">
        <v>51</v>
      </c>
      <c r="AI358">
        <v>16.67</v>
      </c>
      <c r="AJ358" t="s">
        <v>61</v>
      </c>
      <c r="AK358" t="s">
        <v>53</v>
      </c>
      <c r="AM358" t="s">
        <v>88</v>
      </c>
      <c r="AN358" t="s">
        <v>65</v>
      </c>
      <c r="AQ358" t="s">
        <v>292</v>
      </c>
      <c r="AR358" t="s">
        <v>229</v>
      </c>
    </row>
    <row r="359" ht="15.75" customHeight="1">
      <c r="A359" t="s">
        <v>380</v>
      </c>
      <c r="C359" s="11" t="s">
        <v>381</v>
      </c>
      <c r="D359" s="11" t="s">
        <v>382</v>
      </c>
      <c r="E359" s="11" t="s">
        <v>383</v>
      </c>
      <c r="F359" s="12" t="str">
        <f t="shared" si="1"/>
        <v>2010</v>
      </c>
      <c r="G359" s="13">
        <v>40418.0</v>
      </c>
      <c r="H359" s="14">
        <v>0.2743055555555556</v>
      </c>
      <c r="I359" t="s">
        <v>48</v>
      </c>
      <c r="J359" s="15"/>
      <c r="L359" t="s">
        <v>49</v>
      </c>
      <c r="M359" s="15">
        <v>17.5</v>
      </c>
      <c r="N359" s="16">
        <v>6.81</v>
      </c>
      <c r="O359" s="16">
        <v>71.2</v>
      </c>
      <c r="P359" s="17"/>
      <c r="Q359" s="18"/>
      <c r="S359" s="17"/>
      <c r="V359" s="19"/>
      <c r="W359" s="19">
        <v>219.0</v>
      </c>
      <c r="AF359" t="s">
        <v>279</v>
      </c>
      <c r="AG359" t="s">
        <v>51</v>
      </c>
      <c r="AH359" t="s">
        <v>51</v>
      </c>
      <c r="AI359">
        <v>13.33</v>
      </c>
      <c r="AJ359" t="s">
        <v>61</v>
      </c>
      <c r="AK359" t="s">
        <v>53</v>
      </c>
      <c r="AM359" t="s">
        <v>88</v>
      </c>
      <c r="AN359" t="s">
        <v>65</v>
      </c>
      <c r="AQ359" t="s">
        <v>292</v>
      </c>
      <c r="AR359" t="s">
        <v>218</v>
      </c>
    </row>
    <row r="360" ht="15.75" customHeight="1">
      <c r="A360" t="s">
        <v>380</v>
      </c>
      <c r="C360" s="11" t="s">
        <v>381</v>
      </c>
      <c r="D360" s="11" t="s">
        <v>382</v>
      </c>
      <c r="E360" s="11" t="s">
        <v>383</v>
      </c>
      <c r="F360" s="12" t="str">
        <f t="shared" si="1"/>
        <v>2010</v>
      </c>
      <c r="G360" s="13">
        <v>40418.0</v>
      </c>
      <c r="H360" s="14">
        <v>0.2743055555555556</v>
      </c>
      <c r="I360" t="s">
        <v>95</v>
      </c>
      <c r="J360" s="15"/>
      <c r="M360" s="15">
        <v>17.4</v>
      </c>
      <c r="N360" s="16">
        <v>6.82</v>
      </c>
      <c r="O360" s="16">
        <v>71.2</v>
      </c>
      <c r="P360" s="17"/>
      <c r="Q360" s="18"/>
      <c r="S360" s="17"/>
      <c r="V360" s="19"/>
      <c r="W360" s="19">
        <v>236.0</v>
      </c>
      <c r="AF360" t="s">
        <v>279</v>
      </c>
      <c r="AK360" t="s">
        <v>53</v>
      </c>
      <c r="AR360" t="s">
        <v>218</v>
      </c>
    </row>
    <row r="361" ht="15.75" customHeight="1">
      <c r="A361" t="s">
        <v>380</v>
      </c>
      <c r="C361" s="11" t="s">
        <v>381</v>
      </c>
      <c r="D361" s="11" t="s">
        <v>382</v>
      </c>
      <c r="E361" s="11" t="s">
        <v>383</v>
      </c>
      <c r="F361" s="12" t="str">
        <f t="shared" si="1"/>
        <v>2010</v>
      </c>
      <c r="G361" s="13">
        <v>40432.0</v>
      </c>
      <c r="H361" s="14">
        <v>0.3125</v>
      </c>
      <c r="I361" t="s">
        <v>48</v>
      </c>
      <c r="J361" s="15"/>
      <c r="L361" t="s">
        <v>49</v>
      </c>
      <c r="M361" s="15">
        <v>17.3</v>
      </c>
      <c r="N361" s="16">
        <v>6.4</v>
      </c>
      <c r="O361" s="16">
        <v>66.8</v>
      </c>
      <c r="P361" s="17"/>
      <c r="Q361" s="18"/>
      <c r="S361" s="17"/>
      <c r="V361" s="19"/>
      <c r="W361" s="19">
        <v>138.0</v>
      </c>
      <c r="AF361" t="s">
        <v>391</v>
      </c>
      <c r="AG361" t="s">
        <v>51</v>
      </c>
      <c r="AH361" t="s">
        <v>51</v>
      </c>
      <c r="AI361">
        <v>13.33</v>
      </c>
      <c r="AJ361" t="s">
        <v>61</v>
      </c>
      <c r="AK361" t="s">
        <v>53</v>
      </c>
      <c r="AM361" t="s">
        <v>88</v>
      </c>
      <c r="AN361" t="s">
        <v>65</v>
      </c>
      <c r="AQ361" t="s">
        <v>292</v>
      </c>
      <c r="AR361" t="s">
        <v>229</v>
      </c>
    </row>
    <row r="362" ht="15.75" customHeight="1">
      <c r="A362" t="s">
        <v>380</v>
      </c>
      <c r="C362" s="11" t="s">
        <v>381</v>
      </c>
      <c r="D362" s="11" t="s">
        <v>382</v>
      </c>
      <c r="E362" s="11" t="s">
        <v>383</v>
      </c>
      <c r="F362" s="12" t="str">
        <f t="shared" si="1"/>
        <v>2011</v>
      </c>
      <c r="G362" s="13">
        <v>40684.0</v>
      </c>
      <c r="H362" s="14">
        <v>0.3055555555555556</v>
      </c>
      <c r="I362" t="s">
        <v>48</v>
      </c>
      <c r="J362" s="15"/>
      <c r="L362" t="s">
        <v>58</v>
      </c>
      <c r="M362" s="15"/>
      <c r="N362" s="16">
        <v>8.5</v>
      </c>
      <c r="O362" s="16"/>
      <c r="P362" s="17"/>
      <c r="Q362" s="18"/>
      <c r="S362" s="17"/>
      <c r="V362" s="19"/>
      <c r="W362" s="19">
        <v>104.3</v>
      </c>
      <c r="AF362" t="s">
        <v>392</v>
      </c>
      <c r="AG362" t="s">
        <v>393</v>
      </c>
      <c r="AH362" t="s">
        <v>394</v>
      </c>
      <c r="AI362">
        <v>12.78</v>
      </c>
      <c r="AJ362" t="s">
        <v>61</v>
      </c>
      <c r="AK362" t="s">
        <v>53</v>
      </c>
      <c r="AM362" t="s">
        <v>62</v>
      </c>
      <c r="AN362" t="s">
        <v>55</v>
      </c>
      <c r="AQ362" t="s">
        <v>171</v>
      </c>
      <c r="AR362" t="s">
        <v>395</v>
      </c>
    </row>
    <row r="363" ht="15.75" customHeight="1">
      <c r="A363" t="s">
        <v>380</v>
      </c>
      <c r="C363" s="11" t="s">
        <v>381</v>
      </c>
      <c r="D363" s="11" t="s">
        <v>382</v>
      </c>
      <c r="E363" s="11" t="s">
        <v>383</v>
      </c>
      <c r="F363" s="12" t="str">
        <f t="shared" si="1"/>
        <v>2011</v>
      </c>
      <c r="G363" s="13">
        <v>40698.0</v>
      </c>
      <c r="H363" s="14">
        <v>0.2972222222222222</v>
      </c>
      <c r="I363" t="s">
        <v>48</v>
      </c>
      <c r="J363" s="15"/>
      <c r="L363" t="s">
        <v>49</v>
      </c>
      <c r="M363" s="15"/>
      <c r="N363" s="16">
        <v>6.6</v>
      </c>
      <c r="O363" s="16"/>
      <c r="P363" s="17"/>
      <c r="Q363" s="18"/>
      <c r="S363" s="17"/>
      <c r="V363" s="19"/>
      <c r="W363" s="19">
        <v>86.0</v>
      </c>
      <c r="AF363" t="s">
        <v>392</v>
      </c>
      <c r="AG363" t="s">
        <v>51</v>
      </c>
      <c r="AH363" t="s">
        <v>115</v>
      </c>
      <c r="AI363">
        <v>10.56</v>
      </c>
      <c r="AJ363" t="s">
        <v>61</v>
      </c>
      <c r="AK363" t="s">
        <v>53</v>
      </c>
      <c r="AM363" t="s">
        <v>54</v>
      </c>
      <c r="AN363" t="s">
        <v>55</v>
      </c>
      <c r="AQ363" t="s">
        <v>171</v>
      </c>
      <c r="AR363" t="s">
        <v>226</v>
      </c>
    </row>
    <row r="364" ht="15.75" customHeight="1">
      <c r="A364" t="s">
        <v>380</v>
      </c>
      <c r="C364" s="11" t="s">
        <v>381</v>
      </c>
      <c r="D364" s="11" t="s">
        <v>382</v>
      </c>
      <c r="E364" s="11" t="s">
        <v>383</v>
      </c>
      <c r="F364" s="12" t="str">
        <f t="shared" si="1"/>
        <v>2011</v>
      </c>
      <c r="G364" s="13">
        <v>40712.0</v>
      </c>
      <c r="H364" s="14">
        <v>0.3090277777777778</v>
      </c>
      <c r="I364" t="s">
        <v>48</v>
      </c>
      <c r="J364" s="15"/>
      <c r="L364" t="s">
        <v>49</v>
      </c>
      <c r="M364" s="15"/>
      <c r="N364" s="16">
        <v>5.9</v>
      </c>
      <c r="O364" s="16"/>
      <c r="P364" s="17"/>
      <c r="Q364" s="18"/>
      <c r="S364" s="17"/>
      <c r="V364" s="19"/>
      <c r="W364" s="19">
        <v>113.7</v>
      </c>
      <c r="AF364" t="s">
        <v>392</v>
      </c>
      <c r="AG364" t="s">
        <v>59</v>
      </c>
      <c r="AH364" t="s">
        <v>315</v>
      </c>
      <c r="AI364">
        <v>17.78</v>
      </c>
      <c r="AJ364" t="s">
        <v>61</v>
      </c>
      <c r="AK364" t="s">
        <v>53</v>
      </c>
      <c r="AM364" t="s">
        <v>54</v>
      </c>
      <c r="AN364" t="s">
        <v>55</v>
      </c>
      <c r="AQ364" t="s">
        <v>171</v>
      </c>
      <c r="AR364" t="s">
        <v>218</v>
      </c>
    </row>
    <row r="365" ht="15.75" customHeight="1">
      <c r="A365" t="s">
        <v>380</v>
      </c>
      <c r="C365" s="11" t="s">
        <v>381</v>
      </c>
      <c r="D365" s="11" t="s">
        <v>382</v>
      </c>
      <c r="E365" s="11" t="s">
        <v>383</v>
      </c>
      <c r="F365" s="12" t="str">
        <f t="shared" si="1"/>
        <v>2011</v>
      </c>
      <c r="G365" s="13">
        <v>40726.0</v>
      </c>
      <c r="H365" s="14">
        <v>0.28125</v>
      </c>
      <c r="I365" t="s">
        <v>48</v>
      </c>
      <c r="J365" s="15"/>
      <c r="L365" t="s">
        <v>49</v>
      </c>
      <c r="M365" s="15"/>
      <c r="N365" s="16">
        <v>5.8</v>
      </c>
      <c r="O365" s="16"/>
      <c r="P365" s="17"/>
      <c r="Q365" s="18"/>
      <c r="S365" s="17"/>
      <c r="V365" s="19"/>
      <c r="W365" s="19">
        <v>238.2</v>
      </c>
      <c r="AF365" t="s">
        <v>396</v>
      </c>
      <c r="AG365" t="s">
        <v>51</v>
      </c>
      <c r="AH365" t="s">
        <v>273</v>
      </c>
      <c r="AI365">
        <v>17.78</v>
      </c>
      <c r="AJ365" t="s">
        <v>61</v>
      </c>
      <c r="AK365" t="s">
        <v>53</v>
      </c>
      <c r="AM365" t="s">
        <v>54</v>
      </c>
      <c r="AN365" t="s">
        <v>55</v>
      </c>
      <c r="AQ365" t="s">
        <v>171</v>
      </c>
      <c r="AR365" t="s">
        <v>218</v>
      </c>
    </row>
    <row r="366" ht="15.75" customHeight="1">
      <c r="A366" t="s">
        <v>380</v>
      </c>
      <c r="C366" s="11" t="s">
        <v>381</v>
      </c>
      <c r="D366" s="11" t="s">
        <v>382</v>
      </c>
      <c r="E366" s="11" t="s">
        <v>383</v>
      </c>
      <c r="F366" s="12" t="str">
        <f t="shared" si="1"/>
        <v>2011</v>
      </c>
      <c r="G366" s="13">
        <v>40740.0</v>
      </c>
      <c r="H366" s="14">
        <v>0.2916666666666667</v>
      </c>
      <c r="I366" t="s">
        <v>48</v>
      </c>
      <c r="J366" s="15"/>
      <c r="L366" t="s">
        <v>49</v>
      </c>
      <c r="M366" s="15"/>
      <c r="N366" s="16">
        <v>4.8</v>
      </c>
      <c r="O366" s="16"/>
      <c r="P366" s="17"/>
      <c r="Q366" s="18"/>
      <c r="S366" s="17"/>
      <c r="V366" s="19"/>
      <c r="W366" s="19"/>
      <c r="AF366" t="s">
        <v>397</v>
      </c>
      <c r="AG366" t="s">
        <v>51</v>
      </c>
      <c r="AH366" t="s">
        <v>51</v>
      </c>
      <c r="AI366">
        <v>18.33</v>
      </c>
      <c r="AJ366" t="s">
        <v>61</v>
      </c>
      <c r="AK366" t="s">
        <v>53</v>
      </c>
      <c r="AM366" t="s">
        <v>88</v>
      </c>
      <c r="AN366" t="s">
        <v>65</v>
      </c>
      <c r="AQ366" t="s">
        <v>292</v>
      </c>
      <c r="AR366" t="s">
        <v>229</v>
      </c>
    </row>
    <row r="367" ht="15.75" customHeight="1">
      <c r="A367" t="s">
        <v>380</v>
      </c>
      <c r="C367" s="11" t="s">
        <v>381</v>
      </c>
      <c r="D367" s="11" t="s">
        <v>382</v>
      </c>
      <c r="E367" s="11" t="s">
        <v>383</v>
      </c>
      <c r="F367" s="12" t="str">
        <f t="shared" si="1"/>
        <v>2011</v>
      </c>
      <c r="G367" s="13">
        <v>40740.0</v>
      </c>
      <c r="H367" s="14">
        <v>0.2916666666666667</v>
      </c>
      <c r="I367" t="s">
        <v>95</v>
      </c>
      <c r="J367" s="15"/>
      <c r="M367" s="15"/>
      <c r="N367" s="16">
        <v>4.5</v>
      </c>
      <c r="O367" s="16"/>
      <c r="P367" s="17"/>
      <c r="Q367" s="18"/>
      <c r="S367" s="17"/>
      <c r="V367" s="19"/>
      <c r="W367" s="19"/>
      <c r="AF367" t="s">
        <v>397</v>
      </c>
      <c r="AK367" t="s">
        <v>53</v>
      </c>
      <c r="AR367" t="s">
        <v>229</v>
      </c>
    </row>
    <row r="368" ht="15.75" customHeight="1">
      <c r="A368" t="s">
        <v>380</v>
      </c>
      <c r="C368" s="11" t="s">
        <v>381</v>
      </c>
      <c r="D368" s="11" t="s">
        <v>382</v>
      </c>
      <c r="E368" s="11" t="s">
        <v>383</v>
      </c>
      <c r="F368" s="12" t="str">
        <f t="shared" si="1"/>
        <v>2011</v>
      </c>
      <c r="G368" s="13">
        <v>40754.0</v>
      </c>
      <c r="H368" s="14">
        <v>0.2604166666666667</v>
      </c>
      <c r="I368" t="s">
        <v>48</v>
      </c>
      <c r="J368" s="15"/>
      <c r="L368" t="s">
        <v>58</v>
      </c>
      <c r="M368" s="15"/>
      <c r="N368" s="16">
        <v>6.0</v>
      </c>
      <c r="O368" s="16"/>
      <c r="P368" s="17"/>
      <c r="Q368" s="18"/>
      <c r="S368" s="17"/>
      <c r="V368" s="19"/>
      <c r="W368" s="19" t="s">
        <v>299</v>
      </c>
      <c r="AF368" t="s">
        <v>279</v>
      </c>
      <c r="AG368" t="s">
        <v>86</v>
      </c>
      <c r="AH368" t="s">
        <v>281</v>
      </c>
      <c r="AI368">
        <v>21.11</v>
      </c>
      <c r="AJ368" t="s">
        <v>61</v>
      </c>
      <c r="AK368" t="s">
        <v>53</v>
      </c>
      <c r="AM368" t="s">
        <v>62</v>
      </c>
      <c r="AN368" t="s">
        <v>65</v>
      </c>
      <c r="AQ368" t="s">
        <v>171</v>
      </c>
      <c r="AR368" t="s">
        <v>398</v>
      </c>
    </row>
    <row r="369" ht="15.75" customHeight="1">
      <c r="A369" t="s">
        <v>380</v>
      </c>
      <c r="C369" s="11" t="s">
        <v>381</v>
      </c>
      <c r="D369" s="11" t="s">
        <v>382</v>
      </c>
      <c r="E369" s="11" t="s">
        <v>383</v>
      </c>
      <c r="F369" s="12" t="str">
        <f t="shared" si="1"/>
        <v>2011</v>
      </c>
      <c r="G369" s="13">
        <v>40768.0</v>
      </c>
      <c r="H369" s="14">
        <v>0.3055555555555556</v>
      </c>
      <c r="I369" t="s">
        <v>48</v>
      </c>
      <c r="J369" s="15"/>
      <c r="L369" t="s">
        <v>49</v>
      </c>
      <c r="M369" s="15"/>
      <c r="N369" s="16">
        <v>6.9</v>
      </c>
      <c r="O369" s="16"/>
      <c r="P369" s="17"/>
      <c r="Q369" s="18"/>
      <c r="S369" s="17"/>
      <c r="V369" s="19"/>
      <c r="W369" s="19">
        <v>127.4</v>
      </c>
      <c r="AF369" t="s">
        <v>399</v>
      </c>
      <c r="AG369" t="s">
        <v>51</v>
      </c>
      <c r="AH369" t="s">
        <v>51</v>
      </c>
      <c r="AI369">
        <v>16.11</v>
      </c>
      <c r="AJ369" t="s">
        <v>61</v>
      </c>
      <c r="AK369" t="s">
        <v>53</v>
      </c>
      <c r="AN369" t="s">
        <v>55</v>
      </c>
      <c r="AQ369" t="s">
        <v>171</v>
      </c>
      <c r="AR369" t="s">
        <v>218</v>
      </c>
    </row>
    <row r="370" ht="15.75" customHeight="1">
      <c r="A370" t="s">
        <v>380</v>
      </c>
      <c r="C370" s="11" t="s">
        <v>381</v>
      </c>
      <c r="D370" s="11" t="s">
        <v>382</v>
      </c>
      <c r="E370" s="11" t="s">
        <v>383</v>
      </c>
      <c r="F370" s="12" t="str">
        <f t="shared" si="1"/>
        <v>2012</v>
      </c>
      <c r="G370" s="13">
        <v>41048.0</v>
      </c>
      <c r="H370" s="14">
        <v>0.2881944444444444</v>
      </c>
      <c r="I370" t="s">
        <v>48</v>
      </c>
      <c r="J370" s="15"/>
      <c r="L370" t="s">
        <v>49</v>
      </c>
      <c r="M370" s="15">
        <v>13.3</v>
      </c>
      <c r="N370" s="16">
        <v>9.57</v>
      </c>
      <c r="O370" s="16">
        <v>91.8</v>
      </c>
      <c r="P370" s="17"/>
      <c r="Q370" s="18"/>
      <c r="S370" s="17"/>
      <c r="V370" s="19"/>
      <c r="W370" s="19">
        <v>151.5</v>
      </c>
      <c r="AF370" t="s">
        <v>400</v>
      </c>
      <c r="AG370" t="s">
        <v>51</v>
      </c>
      <c r="AH370" t="s">
        <v>51</v>
      </c>
      <c r="AI370">
        <v>12.78</v>
      </c>
      <c r="AK370" t="s">
        <v>53</v>
      </c>
      <c r="AM370" t="s">
        <v>54</v>
      </c>
      <c r="AN370" t="s">
        <v>55</v>
      </c>
      <c r="AQ370" t="s">
        <v>401</v>
      </c>
      <c r="AR370" t="s">
        <v>402</v>
      </c>
    </row>
    <row r="371" ht="15.75" customHeight="1">
      <c r="A371" t="s">
        <v>380</v>
      </c>
      <c r="C371" s="11" t="s">
        <v>381</v>
      </c>
      <c r="D371" s="11" t="s">
        <v>382</v>
      </c>
      <c r="E371" s="11" t="s">
        <v>383</v>
      </c>
      <c r="F371" s="12" t="str">
        <f t="shared" si="1"/>
        <v>2012</v>
      </c>
      <c r="G371" s="13">
        <v>41062.0</v>
      </c>
      <c r="H371" s="14">
        <v>0.2916666666666667</v>
      </c>
      <c r="I371" t="s">
        <v>48</v>
      </c>
      <c r="J371" s="15"/>
      <c r="L371" t="s">
        <v>49</v>
      </c>
      <c r="M371" s="15">
        <v>16.9</v>
      </c>
      <c r="N371" s="16">
        <v>8.07</v>
      </c>
      <c r="O371" s="16">
        <v>81.3</v>
      </c>
      <c r="P371" s="17"/>
      <c r="Q371" s="18"/>
      <c r="S371" s="17"/>
      <c r="V371" s="19"/>
      <c r="W371" s="19">
        <v>135.4</v>
      </c>
      <c r="AF371" t="s">
        <v>403</v>
      </c>
      <c r="AG371" t="s">
        <v>404</v>
      </c>
      <c r="AH371" t="s">
        <v>405</v>
      </c>
      <c r="AI371">
        <v>13.33</v>
      </c>
      <c r="AJ371" t="s">
        <v>52</v>
      </c>
      <c r="AK371" t="s">
        <v>53</v>
      </c>
      <c r="AM371" t="s">
        <v>54</v>
      </c>
      <c r="AN371" t="s">
        <v>65</v>
      </c>
      <c r="AQ371" t="s">
        <v>401</v>
      </c>
      <c r="AR371" t="s">
        <v>218</v>
      </c>
    </row>
    <row r="372" ht="15.75" customHeight="1">
      <c r="A372" t="s">
        <v>380</v>
      </c>
      <c r="C372" s="11" t="s">
        <v>381</v>
      </c>
      <c r="D372" s="11" t="s">
        <v>382</v>
      </c>
      <c r="E372" s="11" t="s">
        <v>383</v>
      </c>
      <c r="F372" s="12" t="str">
        <f t="shared" si="1"/>
        <v>2012</v>
      </c>
      <c r="G372" s="13">
        <v>41076.0</v>
      </c>
      <c r="H372" s="14">
        <v>0.2604166666666667</v>
      </c>
      <c r="I372" t="s">
        <v>48</v>
      </c>
      <c r="J372" s="15"/>
      <c r="M372" s="15">
        <v>16.8</v>
      </c>
      <c r="N372" s="16">
        <v>8.28</v>
      </c>
      <c r="O372" s="16">
        <v>85.6</v>
      </c>
      <c r="P372" s="17">
        <v>176.1</v>
      </c>
      <c r="Q372" s="18"/>
      <c r="S372" s="17"/>
      <c r="V372" s="19"/>
      <c r="W372" s="19">
        <v>88.4</v>
      </c>
      <c r="AF372" t="s">
        <v>279</v>
      </c>
      <c r="AG372" t="s">
        <v>51</v>
      </c>
      <c r="AH372" t="s">
        <v>51</v>
      </c>
      <c r="AI372">
        <v>13.33</v>
      </c>
      <c r="AJ372" t="s">
        <v>61</v>
      </c>
      <c r="AK372" t="s">
        <v>119</v>
      </c>
      <c r="AM372" t="s">
        <v>62</v>
      </c>
      <c r="AN372" t="s">
        <v>55</v>
      </c>
      <c r="AQ372" t="s">
        <v>171</v>
      </c>
      <c r="AR372" t="s">
        <v>406</v>
      </c>
    </row>
    <row r="373" ht="15.75" customHeight="1">
      <c r="A373" t="s">
        <v>380</v>
      </c>
      <c r="C373" s="11" t="s">
        <v>381</v>
      </c>
      <c r="D373" s="11" t="s">
        <v>382</v>
      </c>
      <c r="E373" s="11" t="s">
        <v>383</v>
      </c>
      <c r="F373" s="12" t="str">
        <f t="shared" si="1"/>
        <v>2012</v>
      </c>
      <c r="G373" s="13">
        <v>41076.0</v>
      </c>
      <c r="H373" s="14">
        <v>0.2604166666666667</v>
      </c>
      <c r="I373" t="s">
        <v>95</v>
      </c>
      <c r="J373" s="15"/>
      <c r="M373" s="15">
        <v>16.8</v>
      </c>
      <c r="N373" s="16">
        <v>8.3</v>
      </c>
      <c r="O373" s="16">
        <v>84.7</v>
      </c>
      <c r="P373" s="17">
        <v>175.6</v>
      </c>
      <c r="Q373" s="18"/>
      <c r="S373" s="17"/>
      <c r="V373" s="19"/>
      <c r="W373" s="19">
        <v>98.7</v>
      </c>
      <c r="AF373" t="s">
        <v>279</v>
      </c>
      <c r="AK373" t="s">
        <v>119</v>
      </c>
      <c r="AR373" t="s">
        <v>406</v>
      </c>
    </row>
    <row r="374" ht="15.75" customHeight="1">
      <c r="A374" t="s">
        <v>380</v>
      </c>
      <c r="C374" s="11" t="s">
        <v>381</v>
      </c>
      <c r="D374" s="11" t="s">
        <v>382</v>
      </c>
      <c r="E374" s="11" t="s">
        <v>383</v>
      </c>
      <c r="F374" s="12" t="str">
        <f t="shared" si="1"/>
        <v>2012</v>
      </c>
      <c r="G374" s="13">
        <v>41090.0</v>
      </c>
      <c r="H374" s="14">
        <v>0.3</v>
      </c>
      <c r="I374" t="s">
        <v>48</v>
      </c>
      <c r="J374" s="15"/>
      <c r="L374" t="s">
        <v>49</v>
      </c>
      <c r="M374" s="15">
        <v>19.3</v>
      </c>
      <c r="N374" s="16">
        <v>7.08</v>
      </c>
      <c r="O374" s="16">
        <v>76.8</v>
      </c>
      <c r="P374" s="17"/>
      <c r="Q374" s="18"/>
      <c r="S374" s="17"/>
      <c r="V374" s="19"/>
      <c r="W374" s="19">
        <v>178.9</v>
      </c>
      <c r="AF374" t="s">
        <v>407</v>
      </c>
      <c r="AG374" t="s">
        <v>51</v>
      </c>
      <c r="AH374" t="s">
        <v>352</v>
      </c>
      <c r="AJ374" t="s">
        <v>61</v>
      </c>
      <c r="AK374" t="s">
        <v>53</v>
      </c>
      <c r="AM374" t="s">
        <v>54</v>
      </c>
      <c r="AN374" t="s">
        <v>55</v>
      </c>
      <c r="AQ374" t="s">
        <v>401</v>
      </c>
      <c r="AR374" t="s">
        <v>218</v>
      </c>
    </row>
    <row r="375" ht="15.75" customHeight="1">
      <c r="A375" t="s">
        <v>380</v>
      </c>
      <c r="C375" s="11" t="s">
        <v>381</v>
      </c>
      <c r="D375" s="11" t="s">
        <v>382</v>
      </c>
      <c r="E375" s="11" t="s">
        <v>383</v>
      </c>
      <c r="F375" s="12" t="str">
        <f t="shared" si="1"/>
        <v>2012</v>
      </c>
      <c r="G375" s="13">
        <v>41104.0</v>
      </c>
      <c r="H375" s="14">
        <v>0.3</v>
      </c>
      <c r="I375" t="s">
        <v>48</v>
      </c>
      <c r="J375" s="15"/>
      <c r="L375" t="s">
        <v>49</v>
      </c>
      <c r="M375" s="15">
        <v>21.5</v>
      </c>
      <c r="N375" s="16">
        <v>6.5</v>
      </c>
      <c r="O375" s="16">
        <v>73.2</v>
      </c>
      <c r="P375" s="17"/>
      <c r="Q375" s="18"/>
      <c r="S375" s="17"/>
      <c r="V375" s="19"/>
      <c r="W375" s="19">
        <v>178.5</v>
      </c>
      <c r="AF375" t="s">
        <v>408</v>
      </c>
      <c r="AG375" t="s">
        <v>51</v>
      </c>
      <c r="AH375" t="s">
        <v>115</v>
      </c>
      <c r="AI375">
        <v>22.78</v>
      </c>
      <c r="AJ375" t="s">
        <v>52</v>
      </c>
      <c r="AK375" t="s">
        <v>53</v>
      </c>
      <c r="AM375" t="s">
        <v>88</v>
      </c>
      <c r="AN375" t="s">
        <v>55</v>
      </c>
      <c r="AQ375" t="s">
        <v>401</v>
      </c>
      <c r="AR375" t="s">
        <v>218</v>
      </c>
    </row>
    <row r="376" ht="15.75" customHeight="1">
      <c r="A376" t="s">
        <v>380</v>
      </c>
      <c r="C376" s="11" t="s">
        <v>381</v>
      </c>
      <c r="D376" s="11" t="s">
        <v>382</v>
      </c>
      <c r="E376" s="11" t="s">
        <v>383</v>
      </c>
      <c r="F376" s="12" t="str">
        <f t="shared" si="1"/>
        <v>2012</v>
      </c>
      <c r="G376" s="13">
        <v>41104.0</v>
      </c>
      <c r="H376" s="14">
        <v>0.3</v>
      </c>
      <c r="I376" t="s">
        <v>95</v>
      </c>
      <c r="J376" s="15"/>
      <c r="M376" s="15">
        <v>21.5</v>
      </c>
      <c r="N376" s="16">
        <v>6.5</v>
      </c>
      <c r="O376" s="16">
        <v>73.5</v>
      </c>
      <c r="P376" s="17"/>
      <c r="Q376" s="18"/>
      <c r="S376" s="17"/>
      <c r="V376" s="19"/>
      <c r="W376" s="19">
        <v>178.2</v>
      </c>
      <c r="AF376" t="s">
        <v>408</v>
      </c>
      <c r="AK376" t="s">
        <v>53</v>
      </c>
      <c r="AR376" t="s">
        <v>218</v>
      </c>
    </row>
    <row r="377" ht="15.75" customHeight="1">
      <c r="A377" t="s">
        <v>380</v>
      </c>
      <c r="C377" s="11" t="s">
        <v>381</v>
      </c>
      <c r="D377" s="11" t="s">
        <v>382</v>
      </c>
      <c r="E377" s="11" t="s">
        <v>383</v>
      </c>
      <c r="F377" s="12" t="str">
        <f t="shared" si="1"/>
        <v>2012</v>
      </c>
      <c r="G377" s="13">
        <v>41132.0</v>
      </c>
      <c r="H377" s="14">
        <v>0.2777777777777778</v>
      </c>
      <c r="I377" t="s">
        <v>48</v>
      </c>
      <c r="J377" s="15"/>
      <c r="L377" t="s">
        <v>58</v>
      </c>
      <c r="M377" s="15">
        <v>20.2</v>
      </c>
      <c r="N377" s="16">
        <v>7.12</v>
      </c>
      <c r="O377" s="16">
        <v>80.2</v>
      </c>
      <c r="P377" s="17"/>
      <c r="Q377" s="18"/>
      <c r="S377" s="17"/>
      <c r="V377" s="19"/>
      <c r="W377" s="19" t="s">
        <v>149</v>
      </c>
      <c r="AF377" t="s">
        <v>403</v>
      </c>
      <c r="AG377" t="s">
        <v>59</v>
      </c>
      <c r="AH377" t="s">
        <v>345</v>
      </c>
      <c r="AI377">
        <v>20.0</v>
      </c>
      <c r="AK377" t="s">
        <v>53</v>
      </c>
      <c r="AM377" t="s">
        <v>62</v>
      </c>
      <c r="AN377" t="s">
        <v>55</v>
      </c>
      <c r="AQ377" t="s">
        <v>171</v>
      </c>
      <c r="AR377" t="s">
        <v>409</v>
      </c>
    </row>
    <row r="378" ht="15.75" customHeight="1">
      <c r="A378" t="s">
        <v>380</v>
      </c>
      <c r="C378" s="11" t="s">
        <v>381</v>
      </c>
      <c r="D378" s="11" t="s">
        <v>382</v>
      </c>
      <c r="E378" s="11" t="s">
        <v>383</v>
      </c>
      <c r="F378" s="12" t="str">
        <f t="shared" si="1"/>
        <v>2012</v>
      </c>
      <c r="G378" s="13">
        <v>41146.0</v>
      </c>
      <c r="H378" s="14">
        <v>0.3173611111111111</v>
      </c>
      <c r="I378" t="s">
        <v>48</v>
      </c>
      <c r="J378" s="15"/>
      <c r="L378" t="s">
        <v>49</v>
      </c>
      <c r="M378" s="15">
        <v>20.0</v>
      </c>
      <c r="N378" s="16">
        <v>7.76</v>
      </c>
      <c r="O378" s="16">
        <v>74.3</v>
      </c>
      <c r="P378" s="17"/>
      <c r="Q378" s="18"/>
      <c r="S378" s="17"/>
      <c r="V378" s="19"/>
      <c r="W378" s="19">
        <v>204.6</v>
      </c>
      <c r="AF378" t="s">
        <v>408</v>
      </c>
      <c r="AG378" t="s">
        <v>259</v>
      </c>
      <c r="AH378" t="s">
        <v>224</v>
      </c>
      <c r="AI378">
        <v>17.78</v>
      </c>
      <c r="AJ378" t="s">
        <v>61</v>
      </c>
      <c r="AK378" t="s">
        <v>53</v>
      </c>
      <c r="AM378" t="s">
        <v>88</v>
      </c>
      <c r="AN378" t="s">
        <v>55</v>
      </c>
      <c r="AQ378" t="s">
        <v>51</v>
      </c>
      <c r="AR378" t="s">
        <v>218</v>
      </c>
    </row>
    <row r="379" ht="15.75" customHeight="1">
      <c r="A379" t="s">
        <v>380</v>
      </c>
      <c r="C379" s="11" t="s">
        <v>381</v>
      </c>
      <c r="D379" s="11" t="s">
        <v>382</v>
      </c>
      <c r="E379" s="11" t="s">
        <v>383</v>
      </c>
      <c r="F379" s="12" t="str">
        <f t="shared" si="1"/>
        <v>2013</v>
      </c>
      <c r="G379" s="13">
        <v>41412.0</v>
      </c>
      <c r="H379" s="14">
        <v>0.3020833333333333</v>
      </c>
      <c r="I379" t="s">
        <v>48</v>
      </c>
      <c r="J379" s="15"/>
      <c r="L379" t="s">
        <v>49</v>
      </c>
      <c r="M379" s="15">
        <v>13.5</v>
      </c>
      <c r="N379" s="16">
        <v>8.45</v>
      </c>
      <c r="O379" s="16">
        <v>81.6</v>
      </c>
      <c r="P379" s="17">
        <v>159.3</v>
      </c>
      <c r="Q379" s="18"/>
      <c r="S379" s="17"/>
      <c r="V379" s="19"/>
      <c r="W379" s="19">
        <v>27.8</v>
      </c>
      <c r="AF379" t="s">
        <v>410</v>
      </c>
      <c r="AG379" t="s">
        <v>51</v>
      </c>
      <c r="AH379" t="s">
        <v>86</v>
      </c>
      <c r="AI379">
        <v>12.7777777777778</v>
      </c>
      <c r="AK379" t="s">
        <v>53</v>
      </c>
      <c r="AM379" t="s">
        <v>88</v>
      </c>
      <c r="AN379" t="s">
        <v>65</v>
      </c>
      <c r="AQ379" t="s">
        <v>56</v>
      </c>
      <c r="AR379" t="s">
        <v>218</v>
      </c>
    </row>
    <row r="380" ht="15.75" customHeight="1">
      <c r="A380" t="s">
        <v>380</v>
      </c>
      <c r="C380" s="11" t="s">
        <v>381</v>
      </c>
      <c r="D380" s="11" t="s">
        <v>382</v>
      </c>
      <c r="E380" s="11" t="s">
        <v>383</v>
      </c>
      <c r="F380" s="12" t="str">
        <f t="shared" si="1"/>
        <v>2013</v>
      </c>
      <c r="G380" s="13">
        <v>41426.0</v>
      </c>
      <c r="H380" s="14">
        <v>0.2951388888888889</v>
      </c>
      <c r="I380" t="s">
        <v>48</v>
      </c>
      <c r="J380" s="15"/>
      <c r="L380" t="s">
        <v>49</v>
      </c>
      <c r="M380" s="15">
        <v>19.0</v>
      </c>
      <c r="N380" s="16">
        <v>7.54</v>
      </c>
      <c r="O380" s="16">
        <v>81.4</v>
      </c>
      <c r="P380" s="17">
        <v>126.4</v>
      </c>
      <c r="Q380" s="18"/>
      <c r="S380" s="17"/>
      <c r="V380" s="19"/>
      <c r="W380" s="19">
        <v>816.4</v>
      </c>
      <c r="AF380" t="s">
        <v>411</v>
      </c>
      <c r="AG380" t="s">
        <v>51</v>
      </c>
      <c r="AH380" t="s">
        <v>51</v>
      </c>
      <c r="AI380">
        <v>19.4444444444444</v>
      </c>
      <c r="AJ380" t="s">
        <v>61</v>
      </c>
      <c r="AK380" t="s">
        <v>53</v>
      </c>
      <c r="AM380" t="s">
        <v>54</v>
      </c>
      <c r="AN380" t="s">
        <v>55</v>
      </c>
      <c r="AQ380" t="s">
        <v>70</v>
      </c>
      <c r="AR380" t="s">
        <v>412</v>
      </c>
    </row>
    <row r="381" ht="15.75" customHeight="1">
      <c r="A381" t="s">
        <v>380</v>
      </c>
      <c r="C381" s="11" t="s">
        <v>381</v>
      </c>
      <c r="D381" s="11" t="s">
        <v>382</v>
      </c>
      <c r="E381" s="11" t="s">
        <v>383</v>
      </c>
      <c r="F381" s="12" t="str">
        <f t="shared" si="1"/>
        <v>2013</v>
      </c>
      <c r="G381" s="13">
        <v>41440.0</v>
      </c>
      <c r="H381" s="14">
        <v>0.2916666666666667</v>
      </c>
      <c r="I381" t="s">
        <v>48</v>
      </c>
      <c r="J381" s="15"/>
      <c r="L381" t="s">
        <v>49</v>
      </c>
      <c r="M381" s="15"/>
      <c r="N381" s="16">
        <v>8.66</v>
      </c>
      <c r="O381" s="16">
        <v>98.5</v>
      </c>
      <c r="P381" s="17">
        <v>115.5</v>
      </c>
      <c r="Q381" s="18"/>
      <c r="S381" s="17"/>
      <c r="V381" s="19"/>
      <c r="W381" s="19">
        <v>131.3</v>
      </c>
      <c r="AF381" t="s">
        <v>413</v>
      </c>
      <c r="AG381" t="s">
        <v>51</v>
      </c>
      <c r="AH381" t="s">
        <v>414</v>
      </c>
      <c r="AI381">
        <v>12.7777777777778</v>
      </c>
      <c r="AJ381" t="s">
        <v>52</v>
      </c>
      <c r="AK381" t="s">
        <v>53</v>
      </c>
      <c r="AM381" t="s">
        <v>88</v>
      </c>
      <c r="AN381" t="s">
        <v>65</v>
      </c>
      <c r="AQ381" t="s">
        <v>171</v>
      </c>
      <c r="AR381" t="s">
        <v>415</v>
      </c>
    </row>
    <row r="382" ht="15.75" customHeight="1">
      <c r="A382" t="s">
        <v>380</v>
      </c>
      <c r="C382" s="11" t="s">
        <v>381</v>
      </c>
      <c r="D382" s="11" t="s">
        <v>382</v>
      </c>
      <c r="E382" s="11" t="s">
        <v>383</v>
      </c>
      <c r="F382" s="12" t="str">
        <f t="shared" si="1"/>
        <v>2013</v>
      </c>
      <c r="G382" s="13">
        <v>41454.0</v>
      </c>
      <c r="H382" s="14">
        <v>0.2826388888888889</v>
      </c>
      <c r="I382" t="s">
        <v>48</v>
      </c>
      <c r="J382" s="15"/>
      <c r="L382" t="s">
        <v>58</v>
      </c>
      <c r="M382" s="15">
        <v>16.1</v>
      </c>
      <c r="N382" s="16">
        <v>8.25</v>
      </c>
      <c r="O382" s="16">
        <v>84.0</v>
      </c>
      <c r="P382" s="17">
        <v>110.0</v>
      </c>
      <c r="Q382" s="18"/>
      <c r="S382" s="17"/>
      <c r="V382" s="19"/>
      <c r="W382" s="19">
        <v>1988.28</v>
      </c>
      <c r="AF382" t="s">
        <v>411</v>
      </c>
      <c r="AG382" t="s">
        <v>59</v>
      </c>
      <c r="AH382" t="s">
        <v>85</v>
      </c>
      <c r="AK382" t="s">
        <v>119</v>
      </c>
      <c r="AM382" t="s">
        <v>62</v>
      </c>
      <c r="AN382" t="s">
        <v>65</v>
      </c>
      <c r="AQ382" t="s">
        <v>70</v>
      </c>
      <c r="AR382" t="s">
        <v>416</v>
      </c>
    </row>
    <row r="383" ht="15.75" customHeight="1">
      <c r="A383" t="s">
        <v>380</v>
      </c>
      <c r="C383" s="11" t="s">
        <v>381</v>
      </c>
      <c r="D383" s="11" t="s">
        <v>382</v>
      </c>
      <c r="E383" s="11" t="s">
        <v>383</v>
      </c>
      <c r="F383" s="12" t="str">
        <f t="shared" si="1"/>
        <v>2013</v>
      </c>
      <c r="G383" s="13">
        <v>41468.0</v>
      </c>
      <c r="H383" s="14">
        <v>0.2916666666666667</v>
      </c>
      <c r="I383" t="s">
        <v>48</v>
      </c>
      <c r="J383" s="15"/>
      <c r="L383" t="s">
        <v>49</v>
      </c>
      <c r="M383" s="15">
        <v>19.4</v>
      </c>
      <c r="N383" s="16">
        <v>6.71</v>
      </c>
      <c r="O383" s="16">
        <v>73.0</v>
      </c>
      <c r="P383" s="17">
        <v>230.0</v>
      </c>
      <c r="Q383" s="18"/>
      <c r="S383" s="17"/>
      <c r="V383" s="19"/>
      <c r="W383" s="19">
        <v>131.3</v>
      </c>
      <c r="AF383" t="s">
        <v>411</v>
      </c>
      <c r="AG383" t="s">
        <v>51</v>
      </c>
      <c r="AH383" t="s">
        <v>51</v>
      </c>
      <c r="AK383" t="s">
        <v>53</v>
      </c>
      <c r="AM383" t="s">
        <v>88</v>
      </c>
      <c r="AN383" t="s">
        <v>55</v>
      </c>
      <c r="AQ383" t="s">
        <v>51</v>
      </c>
      <c r="AR383" t="s">
        <v>417</v>
      </c>
    </row>
    <row r="384" ht="15.75" customHeight="1">
      <c r="A384" t="s">
        <v>380</v>
      </c>
      <c r="C384" s="11" t="s">
        <v>381</v>
      </c>
      <c r="D384" s="11" t="s">
        <v>382</v>
      </c>
      <c r="E384" s="11" t="s">
        <v>383</v>
      </c>
      <c r="F384" s="12" t="str">
        <f t="shared" si="1"/>
        <v>2013</v>
      </c>
      <c r="G384" s="13">
        <v>41482.0</v>
      </c>
      <c r="H384" s="14">
        <v>0.2777777777777778</v>
      </c>
      <c r="I384" t="s">
        <v>48</v>
      </c>
      <c r="J384" s="15"/>
      <c r="L384" t="s">
        <v>49</v>
      </c>
      <c r="M384" s="15">
        <v>18.6</v>
      </c>
      <c r="N384" s="16">
        <v>7.44</v>
      </c>
      <c r="O384" s="16">
        <v>79.5</v>
      </c>
      <c r="P384" s="17">
        <v>230.0</v>
      </c>
      <c r="Q384" s="18"/>
      <c r="S384" s="17"/>
      <c r="V384" s="19"/>
      <c r="W384" s="19">
        <v>248.1</v>
      </c>
      <c r="AF384" t="s">
        <v>411</v>
      </c>
      <c r="AG384" t="s">
        <v>115</v>
      </c>
      <c r="AH384" t="s">
        <v>231</v>
      </c>
      <c r="AK384" t="s">
        <v>53</v>
      </c>
      <c r="AM384" t="s">
        <v>88</v>
      </c>
      <c r="AN384" t="s">
        <v>55</v>
      </c>
      <c r="AQ384" t="s">
        <v>56</v>
      </c>
      <c r="AR384" t="s">
        <v>418</v>
      </c>
    </row>
    <row r="385" ht="15.75" customHeight="1">
      <c r="A385" t="s">
        <v>380</v>
      </c>
      <c r="C385" s="11" t="s">
        <v>381</v>
      </c>
      <c r="D385" s="11" t="s">
        <v>382</v>
      </c>
      <c r="E385" s="11" t="s">
        <v>383</v>
      </c>
      <c r="F385" s="12" t="str">
        <f t="shared" si="1"/>
        <v>2013</v>
      </c>
      <c r="G385" s="13">
        <v>41482.0</v>
      </c>
      <c r="H385" s="14">
        <v>0.2777777777777778</v>
      </c>
      <c r="I385" t="s">
        <v>95</v>
      </c>
      <c r="J385" s="15"/>
      <c r="M385" s="15"/>
      <c r="N385" s="16"/>
      <c r="O385" s="16"/>
      <c r="P385" s="17"/>
      <c r="Q385" s="18"/>
      <c r="S385" s="17"/>
      <c r="V385" s="19"/>
      <c r="W385" s="19">
        <v>275.5</v>
      </c>
      <c r="AF385" t="s">
        <v>411</v>
      </c>
      <c r="AK385" t="s">
        <v>53</v>
      </c>
      <c r="AR385" t="s">
        <v>418</v>
      </c>
    </row>
    <row r="386" ht="15.75" customHeight="1">
      <c r="A386" t="s">
        <v>380</v>
      </c>
      <c r="C386" s="11" t="s">
        <v>381</v>
      </c>
      <c r="D386" s="11" t="s">
        <v>382</v>
      </c>
      <c r="E386" s="11" t="s">
        <v>383</v>
      </c>
      <c r="F386" s="12" t="str">
        <f t="shared" si="1"/>
        <v>2013</v>
      </c>
      <c r="G386" s="13">
        <v>41496.0</v>
      </c>
      <c r="H386" s="14">
        <v>0.3020833333333333</v>
      </c>
      <c r="I386" t="s">
        <v>48</v>
      </c>
      <c r="J386" s="15"/>
      <c r="L386" t="s">
        <v>58</v>
      </c>
      <c r="M386" s="15">
        <v>17.9</v>
      </c>
      <c r="N386" s="16">
        <v>8.14</v>
      </c>
      <c r="O386" s="16">
        <v>86.7</v>
      </c>
      <c r="P386" s="17">
        <v>210.0</v>
      </c>
      <c r="Q386" s="18"/>
      <c r="S386" s="17"/>
      <c r="V386" s="19"/>
      <c r="W386" s="19" t="s">
        <v>149</v>
      </c>
      <c r="AF386" t="s">
        <v>413</v>
      </c>
      <c r="AG386" t="s">
        <v>51</v>
      </c>
      <c r="AH386" t="s">
        <v>419</v>
      </c>
      <c r="AI386">
        <v>17.2222222222222</v>
      </c>
      <c r="AJ386" t="s">
        <v>61</v>
      </c>
      <c r="AK386" t="s">
        <v>53</v>
      </c>
      <c r="AM386" t="s">
        <v>62</v>
      </c>
      <c r="AN386" t="s">
        <v>65</v>
      </c>
      <c r="AQ386" t="s">
        <v>171</v>
      </c>
      <c r="AR386" t="s">
        <v>420</v>
      </c>
    </row>
    <row r="387" ht="15.75" customHeight="1">
      <c r="A387" t="s">
        <v>380</v>
      </c>
      <c r="C387" s="11" t="s">
        <v>381</v>
      </c>
      <c r="D387" s="11" t="s">
        <v>382</v>
      </c>
      <c r="E387" s="11" t="s">
        <v>383</v>
      </c>
      <c r="F387" s="12" t="str">
        <f t="shared" si="1"/>
        <v>2013</v>
      </c>
      <c r="G387" s="13">
        <v>41496.0</v>
      </c>
      <c r="H387" s="14">
        <v>0.3020833333333333</v>
      </c>
      <c r="I387" t="s">
        <v>95</v>
      </c>
      <c r="J387" s="15"/>
      <c r="M387" s="15"/>
      <c r="N387" s="16"/>
      <c r="O387" s="16"/>
      <c r="P387" s="17"/>
      <c r="Q387" s="18"/>
      <c r="S387" s="17"/>
      <c r="V387" s="19"/>
      <c r="W387" s="19" t="s">
        <v>149</v>
      </c>
      <c r="AF387" t="s">
        <v>413</v>
      </c>
      <c r="AK387" t="s">
        <v>53</v>
      </c>
      <c r="AR387" t="s">
        <v>421</v>
      </c>
    </row>
    <row r="388" ht="15.75" customHeight="1">
      <c r="A388" t="s">
        <v>380</v>
      </c>
      <c r="C388" s="11" t="s">
        <v>381</v>
      </c>
      <c r="D388" s="11" t="s">
        <v>382</v>
      </c>
      <c r="E388" s="11" t="s">
        <v>383</v>
      </c>
      <c r="F388" s="12" t="str">
        <f t="shared" si="1"/>
        <v>2013</v>
      </c>
      <c r="G388" s="13">
        <v>41510.0</v>
      </c>
      <c r="H388" s="14">
        <v>0.2986111111111111</v>
      </c>
      <c r="I388" t="s">
        <v>48</v>
      </c>
      <c r="J388" s="15"/>
      <c r="L388" t="s">
        <v>49</v>
      </c>
      <c r="M388" s="15"/>
      <c r="N388" s="16"/>
      <c r="O388" s="16"/>
      <c r="P388" s="17">
        <v>300.0</v>
      </c>
      <c r="Q388" s="18"/>
      <c r="S388" s="17"/>
      <c r="V388" s="19"/>
      <c r="W388" s="19">
        <v>131.3</v>
      </c>
      <c r="AF388" t="s">
        <v>422</v>
      </c>
      <c r="AG388" t="s">
        <v>51</v>
      </c>
      <c r="AH388" t="s">
        <v>51</v>
      </c>
      <c r="AJ388" t="s">
        <v>61</v>
      </c>
      <c r="AK388" t="s">
        <v>53</v>
      </c>
      <c r="AM388" t="s">
        <v>88</v>
      </c>
      <c r="AN388" t="s">
        <v>65</v>
      </c>
      <c r="AQ388" t="s">
        <v>51</v>
      </c>
      <c r="AR388" t="s">
        <v>423</v>
      </c>
    </row>
    <row r="389" ht="15.75" customHeight="1">
      <c r="A389" t="s">
        <v>380</v>
      </c>
      <c r="C389" s="11" t="s">
        <v>381</v>
      </c>
      <c r="D389" s="11" t="s">
        <v>382</v>
      </c>
      <c r="E389" s="11" t="s">
        <v>383</v>
      </c>
      <c r="F389" s="12" t="str">
        <f t="shared" si="1"/>
        <v>2014</v>
      </c>
      <c r="G389" s="13">
        <v>41776.0</v>
      </c>
      <c r="H389" s="14">
        <v>0.3298611111111111</v>
      </c>
      <c r="I389" t="s">
        <v>48</v>
      </c>
      <c r="J389" s="15"/>
      <c r="L389" t="s">
        <v>58</v>
      </c>
      <c r="M389" s="15">
        <v>14.7</v>
      </c>
      <c r="N389" s="16"/>
      <c r="O389" s="16">
        <v>86.5</v>
      </c>
      <c r="P389" s="17"/>
      <c r="Q389" s="18"/>
      <c r="S389" s="17"/>
      <c r="V389" s="19"/>
      <c r="W389" s="19">
        <v>1119.9</v>
      </c>
      <c r="AF389" t="s">
        <v>424</v>
      </c>
      <c r="AG389" t="s">
        <v>85</v>
      </c>
      <c r="AH389" t="s">
        <v>273</v>
      </c>
      <c r="AI389">
        <v>13.33</v>
      </c>
      <c r="AJ389" t="s">
        <v>52</v>
      </c>
      <c r="AK389" t="s">
        <v>119</v>
      </c>
      <c r="AM389" t="s">
        <v>62</v>
      </c>
      <c r="AN389" t="s">
        <v>65</v>
      </c>
      <c r="AQ389" t="s">
        <v>171</v>
      </c>
      <c r="AR389" t="s">
        <v>425</v>
      </c>
    </row>
    <row r="390" ht="15.75" customHeight="1">
      <c r="A390" t="s">
        <v>380</v>
      </c>
      <c r="C390" s="11" t="s">
        <v>381</v>
      </c>
      <c r="D390" s="11" t="s">
        <v>382</v>
      </c>
      <c r="E390" s="11" t="s">
        <v>383</v>
      </c>
      <c r="F390" s="12" t="str">
        <f t="shared" si="1"/>
        <v>2014</v>
      </c>
      <c r="G390" s="13">
        <v>41790.0</v>
      </c>
      <c r="H390" s="14">
        <v>0.3159722222222222</v>
      </c>
      <c r="I390" t="s">
        <v>48</v>
      </c>
      <c r="J390" s="15"/>
      <c r="L390" t="s">
        <v>49</v>
      </c>
      <c r="M390" s="15">
        <v>13.1</v>
      </c>
      <c r="N390" s="16">
        <v>9.59</v>
      </c>
      <c r="O390" s="16">
        <v>91.22</v>
      </c>
      <c r="P390" s="17">
        <v>190.0</v>
      </c>
      <c r="Q390" s="18"/>
      <c r="S390" s="17"/>
      <c r="V390" s="19"/>
      <c r="W390" s="19">
        <v>129.1</v>
      </c>
      <c r="AF390" t="s">
        <v>424</v>
      </c>
      <c r="AG390" t="s">
        <v>59</v>
      </c>
      <c r="AH390" t="s">
        <v>254</v>
      </c>
      <c r="AI390">
        <v>11.67</v>
      </c>
      <c r="AK390" t="s">
        <v>119</v>
      </c>
      <c r="AM390" t="s">
        <v>54</v>
      </c>
      <c r="AN390" t="s">
        <v>55</v>
      </c>
      <c r="AQ390" t="s">
        <v>51</v>
      </c>
      <c r="AR390" t="s">
        <v>426</v>
      </c>
    </row>
    <row r="391" ht="15.75" customHeight="1">
      <c r="A391" t="s">
        <v>380</v>
      </c>
      <c r="C391" s="11" t="s">
        <v>381</v>
      </c>
      <c r="D391" s="11" t="s">
        <v>382</v>
      </c>
      <c r="E391" s="11" t="s">
        <v>383</v>
      </c>
      <c r="F391" s="12" t="str">
        <f t="shared" si="1"/>
        <v>2014</v>
      </c>
      <c r="G391" s="13">
        <v>41804.0</v>
      </c>
      <c r="H391" s="14">
        <v>0.3125</v>
      </c>
      <c r="I391" t="s">
        <v>48</v>
      </c>
      <c r="J391" s="15"/>
      <c r="L391" t="s">
        <v>58</v>
      </c>
      <c r="M391" s="15">
        <v>14.0</v>
      </c>
      <c r="N391" s="16">
        <v>8.88</v>
      </c>
      <c r="O391" s="16">
        <v>86.3</v>
      </c>
      <c r="P391" s="17"/>
      <c r="Q391" s="18"/>
      <c r="S391" s="17"/>
      <c r="V391" s="19"/>
      <c r="W391" s="19">
        <v>2419.6</v>
      </c>
      <c r="AF391" t="s">
        <v>424</v>
      </c>
      <c r="AG391" t="s">
        <v>59</v>
      </c>
      <c r="AH391" t="s">
        <v>85</v>
      </c>
      <c r="AI391">
        <v>15.0</v>
      </c>
      <c r="AK391" t="s">
        <v>119</v>
      </c>
      <c r="AM391" t="s">
        <v>62</v>
      </c>
      <c r="AN391" t="s">
        <v>55</v>
      </c>
      <c r="AQ391" t="s">
        <v>171</v>
      </c>
      <c r="AR391" t="s">
        <v>427</v>
      </c>
    </row>
    <row r="392" ht="15.75" customHeight="1">
      <c r="A392" t="s">
        <v>380</v>
      </c>
      <c r="C392" s="11" t="s">
        <v>381</v>
      </c>
      <c r="D392" s="11" t="s">
        <v>382</v>
      </c>
      <c r="E392" s="11" t="s">
        <v>383</v>
      </c>
      <c r="F392" s="12" t="str">
        <f t="shared" si="1"/>
        <v>2014</v>
      </c>
      <c r="G392" s="13">
        <v>41818.0</v>
      </c>
      <c r="H392" s="14">
        <v>0.3263888888888889</v>
      </c>
      <c r="I392" t="s">
        <v>48</v>
      </c>
      <c r="J392" s="15"/>
      <c r="L392" t="s">
        <v>49</v>
      </c>
      <c r="M392" s="15">
        <v>17.1</v>
      </c>
      <c r="N392" s="16">
        <v>9.38</v>
      </c>
      <c r="O392" s="16">
        <v>97.7</v>
      </c>
      <c r="P392" s="17"/>
      <c r="Q392" s="18"/>
      <c r="S392" s="17"/>
      <c r="V392" s="19"/>
      <c r="W392" s="19">
        <v>461.1</v>
      </c>
      <c r="AF392" t="s">
        <v>424</v>
      </c>
      <c r="AG392" t="s">
        <v>51</v>
      </c>
      <c r="AH392" t="s">
        <v>51</v>
      </c>
      <c r="AI392">
        <v>20.56</v>
      </c>
      <c r="AJ392" t="s">
        <v>61</v>
      </c>
      <c r="AK392" t="s">
        <v>119</v>
      </c>
      <c r="AM392" t="s">
        <v>54</v>
      </c>
      <c r="AN392" t="s">
        <v>55</v>
      </c>
      <c r="AQ392" t="s">
        <v>51</v>
      </c>
      <c r="AR392" t="s">
        <v>229</v>
      </c>
    </row>
    <row r="393" ht="15.75" customHeight="1">
      <c r="A393" t="s">
        <v>380</v>
      </c>
      <c r="C393" s="11" t="s">
        <v>381</v>
      </c>
      <c r="D393" s="11" t="s">
        <v>382</v>
      </c>
      <c r="E393" s="11" t="s">
        <v>383</v>
      </c>
      <c r="F393" s="12" t="str">
        <f t="shared" si="1"/>
        <v>2014</v>
      </c>
      <c r="G393" s="13">
        <v>41818.0</v>
      </c>
      <c r="H393" s="14">
        <v>0.3263888888888889</v>
      </c>
      <c r="I393" t="s">
        <v>95</v>
      </c>
      <c r="J393" s="15"/>
      <c r="M393" s="15">
        <v>17.1</v>
      </c>
      <c r="N393" s="16">
        <v>9.44</v>
      </c>
      <c r="O393" s="16">
        <v>97.8</v>
      </c>
      <c r="P393" s="17"/>
      <c r="Q393" s="18"/>
      <c r="S393" s="17"/>
      <c r="V393" s="19"/>
      <c r="W393" s="19"/>
      <c r="AF393" t="s">
        <v>424</v>
      </c>
      <c r="AK393" t="s">
        <v>119</v>
      </c>
      <c r="AR393" t="s">
        <v>229</v>
      </c>
    </row>
    <row r="394" ht="15.75" customHeight="1">
      <c r="A394" t="s">
        <v>380</v>
      </c>
      <c r="C394" s="11" t="s">
        <v>381</v>
      </c>
      <c r="D394" s="11" t="s">
        <v>382</v>
      </c>
      <c r="E394" s="11" t="s">
        <v>383</v>
      </c>
      <c r="F394" s="12" t="str">
        <f t="shared" si="1"/>
        <v>2014</v>
      </c>
      <c r="G394" s="13">
        <v>41832.0</v>
      </c>
      <c r="H394" s="14">
        <v>0.3194444444444444</v>
      </c>
      <c r="I394" t="s">
        <v>48</v>
      </c>
      <c r="J394" s="15"/>
      <c r="L394" t="s">
        <v>49</v>
      </c>
      <c r="M394" s="15">
        <v>19.2</v>
      </c>
      <c r="N394" s="16">
        <v>9.13</v>
      </c>
      <c r="O394" s="16">
        <v>99.1</v>
      </c>
      <c r="P394" s="17">
        <v>239.9</v>
      </c>
      <c r="Q394" s="18"/>
      <c r="S394" s="17"/>
      <c r="V394" s="19"/>
      <c r="W394" s="19">
        <v>159.7</v>
      </c>
      <c r="AF394" t="s">
        <v>424</v>
      </c>
      <c r="AG394" t="s">
        <v>51</v>
      </c>
      <c r="AH394" t="s">
        <v>51</v>
      </c>
      <c r="AI394">
        <v>21.11</v>
      </c>
      <c r="AJ394" t="s">
        <v>61</v>
      </c>
      <c r="AK394" t="s">
        <v>119</v>
      </c>
      <c r="AM394" t="s">
        <v>54</v>
      </c>
      <c r="AN394" t="s">
        <v>55</v>
      </c>
      <c r="AQ394" t="s">
        <v>51</v>
      </c>
      <c r="AR394" t="s">
        <v>229</v>
      </c>
    </row>
    <row r="395" ht="15.75" customHeight="1">
      <c r="A395" t="s">
        <v>380</v>
      </c>
      <c r="C395" s="11" t="s">
        <v>381</v>
      </c>
      <c r="D395" s="11" t="s">
        <v>382</v>
      </c>
      <c r="E395" s="11" t="s">
        <v>383</v>
      </c>
      <c r="F395" s="12" t="str">
        <f t="shared" si="1"/>
        <v>2014</v>
      </c>
      <c r="G395" s="13">
        <v>41846.0</v>
      </c>
      <c r="H395" s="14">
        <v>0.3159722222222222</v>
      </c>
      <c r="I395" t="s">
        <v>48</v>
      </c>
      <c r="J395" s="15"/>
      <c r="L395" t="s">
        <v>49</v>
      </c>
      <c r="M395" s="15">
        <v>19.8</v>
      </c>
      <c r="N395" s="16">
        <v>7.27</v>
      </c>
      <c r="O395" s="16">
        <v>79.6</v>
      </c>
      <c r="P395" s="17">
        <v>251.4</v>
      </c>
      <c r="Q395" s="18"/>
      <c r="S395" s="17"/>
      <c r="V395" s="19"/>
      <c r="W395" s="19">
        <v>387.3</v>
      </c>
      <c r="AF395" t="s">
        <v>424</v>
      </c>
      <c r="AG395" t="s">
        <v>86</v>
      </c>
      <c r="AH395" t="s">
        <v>86</v>
      </c>
      <c r="AI395">
        <v>18.89</v>
      </c>
      <c r="AK395" t="s">
        <v>119</v>
      </c>
      <c r="AM395" t="s">
        <v>54</v>
      </c>
      <c r="AN395" t="s">
        <v>55</v>
      </c>
      <c r="AQ395" t="s">
        <v>51</v>
      </c>
      <c r="AR395" t="s">
        <v>229</v>
      </c>
    </row>
    <row r="396" ht="15.75" customHeight="1">
      <c r="A396" t="s">
        <v>380</v>
      </c>
      <c r="C396" s="11" t="s">
        <v>381</v>
      </c>
      <c r="D396" s="11" t="s">
        <v>382</v>
      </c>
      <c r="E396" s="11" t="s">
        <v>383</v>
      </c>
      <c r="F396" s="12" t="str">
        <f t="shared" si="1"/>
        <v>2014</v>
      </c>
      <c r="G396" s="13">
        <v>41860.0</v>
      </c>
      <c r="H396" s="14">
        <v>0.3368055555555556</v>
      </c>
      <c r="I396" t="s">
        <v>48</v>
      </c>
      <c r="J396" s="15"/>
      <c r="L396" t="s">
        <v>49</v>
      </c>
      <c r="M396" s="15">
        <v>18.3</v>
      </c>
      <c r="N396" s="16">
        <v>7.69</v>
      </c>
      <c r="O396" s="16">
        <v>81.8</v>
      </c>
      <c r="P396" s="17">
        <v>207.3</v>
      </c>
      <c r="Q396" s="18"/>
      <c r="S396" s="17"/>
      <c r="V396" s="19"/>
      <c r="W396" s="19">
        <v>325.5</v>
      </c>
      <c r="AF396" t="s">
        <v>424</v>
      </c>
      <c r="AG396" t="s">
        <v>51</v>
      </c>
      <c r="AH396" t="s">
        <v>51</v>
      </c>
      <c r="AI396">
        <v>22.22</v>
      </c>
      <c r="AJ396" t="s">
        <v>61</v>
      </c>
      <c r="AK396" t="s">
        <v>119</v>
      </c>
      <c r="AM396" t="s">
        <v>54</v>
      </c>
      <c r="AN396" t="s">
        <v>55</v>
      </c>
      <c r="AQ396" t="s">
        <v>94</v>
      </c>
      <c r="AR396" t="s">
        <v>229</v>
      </c>
    </row>
    <row r="397" ht="15.75" customHeight="1">
      <c r="A397" t="s">
        <v>380</v>
      </c>
      <c r="C397" s="11" t="s">
        <v>381</v>
      </c>
      <c r="D397" s="11" t="s">
        <v>382</v>
      </c>
      <c r="E397" s="11" t="s">
        <v>383</v>
      </c>
      <c r="F397" s="12" t="str">
        <f t="shared" si="1"/>
        <v>2014</v>
      </c>
      <c r="G397" s="13">
        <v>41860.0</v>
      </c>
      <c r="H397" s="14">
        <v>0.3368055555555556</v>
      </c>
      <c r="I397" t="s">
        <v>95</v>
      </c>
      <c r="J397" s="15"/>
      <c r="M397" s="15">
        <v>18.2</v>
      </c>
      <c r="N397" s="16">
        <v>7.72</v>
      </c>
      <c r="O397" s="16">
        <v>82.0</v>
      </c>
      <c r="P397" s="17">
        <v>206.8</v>
      </c>
      <c r="Q397" s="18"/>
      <c r="S397" s="17"/>
      <c r="V397" s="19"/>
      <c r="W397" s="19">
        <v>261.3</v>
      </c>
      <c r="AF397" t="s">
        <v>424</v>
      </c>
      <c r="AK397" t="s">
        <v>119</v>
      </c>
      <c r="AR397" t="s">
        <v>229</v>
      </c>
    </row>
    <row r="398" ht="15.75" customHeight="1">
      <c r="A398" t="s">
        <v>380</v>
      </c>
      <c r="C398" s="11" t="s">
        <v>381</v>
      </c>
      <c r="D398" s="11" t="s">
        <v>382</v>
      </c>
      <c r="E398" s="11" t="s">
        <v>383</v>
      </c>
      <c r="F398" s="12" t="str">
        <f t="shared" si="1"/>
        <v>2014</v>
      </c>
      <c r="G398" s="13">
        <v>41874.0</v>
      </c>
      <c r="H398" s="14">
        <v>0.3090277777777778</v>
      </c>
      <c r="I398" t="s">
        <v>48</v>
      </c>
      <c r="J398" s="15"/>
      <c r="L398" t="s">
        <v>49</v>
      </c>
      <c r="M398" s="15">
        <v>16.4</v>
      </c>
      <c r="N398" s="16">
        <v>8.07</v>
      </c>
      <c r="O398" s="16">
        <v>82.5</v>
      </c>
      <c r="P398" s="17">
        <v>221.9</v>
      </c>
      <c r="Q398" s="18"/>
      <c r="S398" s="17"/>
      <c r="V398" s="19"/>
      <c r="W398" s="19">
        <v>113.7</v>
      </c>
      <c r="AF398" t="s">
        <v>424</v>
      </c>
      <c r="AG398" t="s">
        <v>59</v>
      </c>
      <c r="AH398" t="s">
        <v>86</v>
      </c>
      <c r="AI398">
        <v>17.78</v>
      </c>
      <c r="AJ398" t="s">
        <v>61</v>
      </c>
      <c r="AK398" t="s">
        <v>119</v>
      </c>
      <c r="AM398" t="s">
        <v>54</v>
      </c>
      <c r="AN398" t="s">
        <v>55</v>
      </c>
      <c r="AQ398" t="s">
        <v>51</v>
      </c>
      <c r="AR398" t="s">
        <v>218</v>
      </c>
    </row>
    <row r="399" ht="15.75" customHeight="1">
      <c r="A399" t="s">
        <v>380</v>
      </c>
      <c r="C399" s="11" t="s">
        <v>381</v>
      </c>
      <c r="D399" s="11" t="s">
        <v>382</v>
      </c>
      <c r="E399" s="11" t="s">
        <v>383</v>
      </c>
      <c r="F399" s="12" t="str">
        <f t="shared" si="1"/>
        <v>2015</v>
      </c>
      <c r="G399" s="13">
        <v>42154.0</v>
      </c>
      <c r="H399" s="14">
        <v>0.31875</v>
      </c>
      <c r="I399" t="s">
        <v>48</v>
      </c>
      <c r="J399" s="15"/>
      <c r="L399" t="s">
        <v>49</v>
      </c>
      <c r="M399" s="15">
        <v>19.5</v>
      </c>
      <c r="N399" s="16">
        <v>5.55</v>
      </c>
      <c r="O399" s="16">
        <v>60.4</v>
      </c>
      <c r="P399" s="17">
        <v>260.5</v>
      </c>
      <c r="Q399" s="18"/>
      <c r="S399" s="17"/>
      <c r="V399" s="19"/>
      <c r="W399" s="19">
        <v>648.8</v>
      </c>
      <c r="AF399" t="s">
        <v>424</v>
      </c>
      <c r="AG399" t="s">
        <v>284</v>
      </c>
      <c r="AH399" t="s">
        <v>259</v>
      </c>
      <c r="AI399">
        <v>14.44</v>
      </c>
      <c r="AJ399" t="s">
        <v>61</v>
      </c>
      <c r="AK399" t="s">
        <v>119</v>
      </c>
      <c r="AM399" t="s">
        <v>54</v>
      </c>
      <c r="AN399" t="s">
        <v>55</v>
      </c>
      <c r="AQ399" t="s">
        <v>56</v>
      </c>
      <c r="AR399" t="s">
        <v>229</v>
      </c>
    </row>
    <row r="400" ht="15.75" customHeight="1">
      <c r="A400" t="s">
        <v>380</v>
      </c>
      <c r="C400" s="11" t="s">
        <v>381</v>
      </c>
      <c r="D400" s="11" t="s">
        <v>382</v>
      </c>
      <c r="E400" s="11" t="s">
        <v>383</v>
      </c>
      <c r="F400" s="12" t="str">
        <f t="shared" si="1"/>
        <v>2015</v>
      </c>
      <c r="G400" s="13">
        <v>42168.0</v>
      </c>
      <c r="H400" s="14">
        <v>0.3125</v>
      </c>
      <c r="I400" t="s">
        <v>48</v>
      </c>
      <c r="J400" s="15"/>
      <c r="L400" t="s">
        <v>49</v>
      </c>
      <c r="M400" s="15"/>
      <c r="N400" s="16"/>
      <c r="O400" s="16"/>
      <c r="P400" s="17"/>
      <c r="Q400" s="18"/>
      <c r="S400" s="17"/>
      <c r="V400" s="19"/>
      <c r="W400" s="19">
        <v>648.8</v>
      </c>
      <c r="AF400" t="s">
        <v>424</v>
      </c>
      <c r="AG400" t="s">
        <v>51</v>
      </c>
      <c r="AH400" t="s">
        <v>352</v>
      </c>
      <c r="AI400">
        <v>20.56</v>
      </c>
      <c r="AJ400" t="s">
        <v>61</v>
      </c>
      <c r="AK400" t="s">
        <v>119</v>
      </c>
      <c r="AM400" t="s">
        <v>54</v>
      </c>
      <c r="AN400" t="s">
        <v>55</v>
      </c>
      <c r="AQ400" t="s">
        <v>94</v>
      </c>
      <c r="AR400" t="s">
        <v>428</v>
      </c>
    </row>
    <row r="401" ht="15.75" customHeight="1">
      <c r="A401" t="s">
        <v>380</v>
      </c>
      <c r="C401" s="11" t="s">
        <v>381</v>
      </c>
      <c r="D401" s="11" t="s">
        <v>382</v>
      </c>
      <c r="E401" s="11" t="s">
        <v>383</v>
      </c>
      <c r="F401" s="12" t="str">
        <f t="shared" si="1"/>
        <v>2015</v>
      </c>
      <c r="G401" s="13">
        <v>42182.0</v>
      </c>
      <c r="H401" s="14">
        <v>0.3145833333333333</v>
      </c>
      <c r="I401" t="s">
        <v>48</v>
      </c>
      <c r="J401" s="15"/>
      <c r="L401" t="s">
        <v>49</v>
      </c>
      <c r="M401" s="15">
        <v>19.3</v>
      </c>
      <c r="N401" s="16">
        <v>5.83</v>
      </c>
      <c r="O401" s="16">
        <v>63.2</v>
      </c>
      <c r="P401" s="17">
        <v>265.8</v>
      </c>
      <c r="Q401" s="18"/>
      <c r="S401" s="17"/>
      <c r="V401" s="19"/>
      <c r="W401" s="19">
        <v>261.3</v>
      </c>
      <c r="AF401" t="s">
        <v>424</v>
      </c>
      <c r="AG401" t="s">
        <v>51</v>
      </c>
      <c r="AH401" t="s">
        <v>51</v>
      </c>
      <c r="AI401">
        <v>15.56</v>
      </c>
      <c r="AJ401" t="s">
        <v>61</v>
      </c>
      <c r="AK401" t="s">
        <v>119</v>
      </c>
      <c r="AM401" t="s">
        <v>54</v>
      </c>
      <c r="AN401" t="s">
        <v>55</v>
      </c>
      <c r="AQ401" t="s">
        <v>51</v>
      </c>
      <c r="AR401" t="s">
        <v>229</v>
      </c>
    </row>
    <row r="402" ht="15.75" customHeight="1">
      <c r="A402" t="s">
        <v>380</v>
      </c>
      <c r="C402" s="11" t="s">
        <v>381</v>
      </c>
      <c r="D402" s="11" t="s">
        <v>382</v>
      </c>
      <c r="E402" s="11" t="s">
        <v>383</v>
      </c>
      <c r="F402" s="12" t="str">
        <f t="shared" si="1"/>
        <v>2015</v>
      </c>
      <c r="G402" s="13">
        <v>42182.0</v>
      </c>
      <c r="H402" s="14">
        <v>0.3145833333333333</v>
      </c>
      <c r="I402" t="s">
        <v>95</v>
      </c>
      <c r="J402" s="15"/>
      <c r="M402" s="15"/>
      <c r="N402" s="16"/>
      <c r="O402" s="16"/>
      <c r="P402" s="17"/>
      <c r="Q402" s="18"/>
      <c r="S402" s="17"/>
      <c r="V402" s="19"/>
      <c r="W402" s="19">
        <v>209.8</v>
      </c>
      <c r="AF402" t="s">
        <v>424</v>
      </c>
      <c r="AK402" t="s">
        <v>119</v>
      </c>
      <c r="AR402" t="s">
        <v>229</v>
      </c>
    </row>
    <row r="403" ht="15.75" customHeight="1">
      <c r="A403" t="s">
        <v>380</v>
      </c>
      <c r="C403" s="11" t="s">
        <v>381</v>
      </c>
      <c r="D403" s="11" t="s">
        <v>382</v>
      </c>
      <c r="E403" s="11" t="s">
        <v>383</v>
      </c>
      <c r="F403" s="12" t="str">
        <f t="shared" si="1"/>
        <v>2015</v>
      </c>
      <c r="G403" s="13">
        <v>42196.0</v>
      </c>
      <c r="H403" s="14">
        <v>0.3055555555555556</v>
      </c>
      <c r="I403" t="s">
        <v>48</v>
      </c>
      <c r="J403" s="15"/>
      <c r="L403" t="s">
        <v>49</v>
      </c>
      <c r="M403" s="15">
        <v>20.0</v>
      </c>
      <c r="N403" s="16">
        <v>6.52</v>
      </c>
      <c r="O403" s="16">
        <v>71.8</v>
      </c>
      <c r="P403" s="17">
        <v>263.3</v>
      </c>
      <c r="Q403" s="18"/>
      <c r="S403" s="17"/>
      <c r="V403" s="19"/>
      <c r="W403" s="19">
        <v>275.5</v>
      </c>
      <c r="AF403" t="s">
        <v>424</v>
      </c>
      <c r="AG403" t="s">
        <v>51</v>
      </c>
      <c r="AH403" t="s">
        <v>51</v>
      </c>
      <c r="AI403">
        <v>20.56</v>
      </c>
      <c r="AJ403" t="s">
        <v>61</v>
      </c>
      <c r="AK403" t="s">
        <v>119</v>
      </c>
      <c r="AM403" t="s">
        <v>88</v>
      </c>
      <c r="AN403" t="s">
        <v>55</v>
      </c>
      <c r="AQ403" t="s">
        <v>51</v>
      </c>
      <c r="AR403" t="s">
        <v>429</v>
      </c>
    </row>
    <row r="404" ht="15.75" customHeight="1">
      <c r="A404" t="s">
        <v>380</v>
      </c>
      <c r="C404" s="11" t="s">
        <v>381</v>
      </c>
      <c r="D404" s="11" t="s">
        <v>382</v>
      </c>
      <c r="E404" s="11" t="s">
        <v>383</v>
      </c>
      <c r="F404" s="12" t="str">
        <f t="shared" si="1"/>
        <v>2015</v>
      </c>
      <c r="G404" s="13">
        <v>42196.0</v>
      </c>
      <c r="H404" s="14">
        <v>0.3055555555555556</v>
      </c>
      <c r="I404" t="s">
        <v>95</v>
      </c>
      <c r="J404" s="15"/>
      <c r="M404" s="15">
        <v>20.0</v>
      </c>
      <c r="N404" s="16">
        <v>6.5</v>
      </c>
      <c r="O404" s="16">
        <v>71.6</v>
      </c>
      <c r="P404" s="17">
        <v>269.4</v>
      </c>
      <c r="Q404" s="18"/>
      <c r="S404" s="17"/>
      <c r="V404" s="19"/>
      <c r="W404" s="19">
        <v>365.4</v>
      </c>
      <c r="AF404" t="s">
        <v>424</v>
      </c>
      <c r="AK404" t="s">
        <v>119</v>
      </c>
      <c r="AR404" t="s">
        <v>429</v>
      </c>
    </row>
    <row r="405" ht="15.75" customHeight="1">
      <c r="A405" t="s">
        <v>380</v>
      </c>
      <c r="C405" s="11" t="s">
        <v>381</v>
      </c>
      <c r="D405" s="11" t="s">
        <v>382</v>
      </c>
      <c r="E405" s="11" t="s">
        <v>383</v>
      </c>
      <c r="F405" s="12" t="str">
        <f t="shared" si="1"/>
        <v>2015</v>
      </c>
      <c r="G405" s="13">
        <v>42210.0</v>
      </c>
      <c r="H405" s="14">
        <v>0.3090277777777778</v>
      </c>
      <c r="I405" t="s">
        <v>48</v>
      </c>
      <c r="J405" s="15"/>
      <c r="L405" t="s">
        <v>49</v>
      </c>
      <c r="M405" s="15">
        <v>18.7</v>
      </c>
      <c r="N405" s="16">
        <v>6.7</v>
      </c>
      <c r="O405" s="16">
        <v>71.7</v>
      </c>
      <c r="P405" s="17">
        <v>68.3</v>
      </c>
      <c r="Q405" s="18"/>
      <c r="S405" s="17"/>
      <c r="V405" s="19"/>
      <c r="W405" s="19">
        <v>275.5</v>
      </c>
      <c r="AF405" t="s">
        <v>424</v>
      </c>
      <c r="AG405" t="s">
        <v>231</v>
      </c>
      <c r="AH405" t="s">
        <v>64</v>
      </c>
      <c r="AI405">
        <v>18.33</v>
      </c>
      <c r="AJ405" t="s">
        <v>61</v>
      </c>
      <c r="AK405" t="s">
        <v>119</v>
      </c>
      <c r="AM405" t="s">
        <v>88</v>
      </c>
      <c r="AN405" t="s">
        <v>55</v>
      </c>
      <c r="AQ405" t="s">
        <v>94</v>
      </c>
      <c r="AR405" t="s">
        <v>218</v>
      </c>
    </row>
    <row r="406" ht="15.75" customHeight="1">
      <c r="A406" t="s">
        <v>380</v>
      </c>
      <c r="C406" s="11" t="s">
        <v>381</v>
      </c>
      <c r="D406" s="11" t="s">
        <v>382</v>
      </c>
      <c r="E406" s="11" t="s">
        <v>383</v>
      </c>
      <c r="F406" s="12" t="str">
        <f t="shared" si="1"/>
        <v>2015</v>
      </c>
      <c r="G406" s="13">
        <v>42224.0</v>
      </c>
      <c r="H406" s="14">
        <v>0.3111111111111111</v>
      </c>
      <c r="I406" t="s">
        <v>48</v>
      </c>
      <c r="J406" s="15"/>
      <c r="L406" t="s">
        <v>49</v>
      </c>
      <c r="M406" s="15">
        <v>18.1</v>
      </c>
      <c r="N406" s="16">
        <v>6.3</v>
      </c>
      <c r="O406" s="16">
        <v>66.7</v>
      </c>
      <c r="P406" s="17">
        <v>45.4</v>
      </c>
      <c r="Q406" s="18"/>
      <c r="S406" s="17"/>
      <c r="V406" s="19"/>
      <c r="W406" s="19">
        <v>261.3</v>
      </c>
      <c r="AF406" t="s">
        <v>424</v>
      </c>
      <c r="AG406" t="s">
        <v>51</v>
      </c>
      <c r="AH406" t="s">
        <v>115</v>
      </c>
      <c r="AI406">
        <v>15.56</v>
      </c>
      <c r="AJ406" t="s">
        <v>61</v>
      </c>
      <c r="AK406" t="s">
        <v>119</v>
      </c>
      <c r="AM406" t="s">
        <v>88</v>
      </c>
      <c r="AN406" t="s">
        <v>65</v>
      </c>
      <c r="AQ406" t="s">
        <v>51</v>
      </c>
      <c r="AR406" t="s">
        <v>430</v>
      </c>
    </row>
    <row r="407" ht="15.75" customHeight="1">
      <c r="A407" t="s">
        <v>380</v>
      </c>
      <c r="C407" s="11" t="s">
        <v>381</v>
      </c>
      <c r="D407" s="11" t="s">
        <v>382</v>
      </c>
      <c r="E407" s="11" t="s">
        <v>383</v>
      </c>
      <c r="F407" s="12" t="str">
        <f t="shared" si="1"/>
        <v>2015</v>
      </c>
      <c r="G407" s="13">
        <v>42238.0</v>
      </c>
      <c r="H407" s="14">
        <v>0.3229166666666667</v>
      </c>
      <c r="I407" t="s">
        <v>48</v>
      </c>
      <c r="J407" s="15"/>
      <c r="L407" t="s">
        <v>58</v>
      </c>
      <c r="M407" s="15">
        <v>21.1</v>
      </c>
      <c r="N407" s="16">
        <v>6.82</v>
      </c>
      <c r="O407" s="16">
        <v>76.7</v>
      </c>
      <c r="P407" s="17">
        <v>282.5</v>
      </c>
      <c r="Q407" s="18"/>
      <c r="S407" s="17"/>
      <c r="V407" s="19"/>
      <c r="W407" s="19">
        <v>770.1</v>
      </c>
      <c r="AF407" t="s">
        <v>424</v>
      </c>
      <c r="AG407" t="s">
        <v>59</v>
      </c>
      <c r="AH407" t="s">
        <v>260</v>
      </c>
      <c r="AI407">
        <v>20.0</v>
      </c>
      <c r="AK407" t="s">
        <v>119</v>
      </c>
      <c r="AM407" t="s">
        <v>62</v>
      </c>
      <c r="AN407" t="s">
        <v>55</v>
      </c>
      <c r="AQ407" t="s">
        <v>51</v>
      </c>
      <c r="AR407" t="s">
        <v>229</v>
      </c>
    </row>
    <row r="408" ht="15.75" customHeight="1">
      <c r="A408" t="s">
        <v>380</v>
      </c>
      <c r="C408" s="11" t="s">
        <v>381</v>
      </c>
      <c r="D408" s="11" t="s">
        <v>382</v>
      </c>
      <c r="E408" s="11" t="s">
        <v>383</v>
      </c>
      <c r="F408" s="12" t="str">
        <f t="shared" si="1"/>
        <v>2016</v>
      </c>
      <c r="G408" s="13">
        <v>42511.0</v>
      </c>
      <c r="H408" s="14">
        <v>0.3194444444444444</v>
      </c>
      <c r="I408" t="s">
        <v>48</v>
      </c>
      <c r="J408" s="15"/>
      <c r="L408" t="s">
        <v>49</v>
      </c>
      <c r="M408" s="15">
        <v>14.6</v>
      </c>
      <c r="N408" s="16"/>
      <c r="O408" s="16">
        <v>90.8</v>
      </c>
      <c r="P408" s="17">
        <v>310.0</v>
      </c>
      <c r="Q408" s="18"/>
      <c r="S408" s="17"/>
      <c r="V408" s="19"/>
      <c r="W408" s="19">
        <v>77.6</v>
      </c>
      <c r="AF408" t="s">
        <v>424</v>
      </c>
      <c r="AG408" t="s">
        <v>51</v>
      </c>
      <c r="AH408" t="s">
        <v>86</v>
      </c>
      <c r="AI408">
        <v>15.56</v>
      </c>
      <c r="AJ408" t="s">
        <v>61</v>
      </c>
      <c r="AK408" t="s">
        <v>119</v>
      </c>
      <c r="AM408" t="s">
        <v>54</v>
      </c>
      <c r="AN408" t="s">
        <v>55</v>
      </c>
      <c r="AQ408" t="s">
        <v>51</v>
      </c>
      <c r="AR408" t="s">
        <v>425</v>
      </c>
    </row>
    <row r="409" ht="15.75" customHeight="1">
      <c r="A409" t="s">
        <v>380</v>
      </c>
      <c r="C409" s="11" t="s">
        <v>381</v>
      </c>
      <c r="D409" s="11" t="s">
        <v>382</v>
      </c>
      <c r="E409" s="11" t="s">
        <v>383</v>
      </c>
      <c r="F409" s="12" t="str">
        <f t="shared" si="1"/>
        <v>2016</v>
      </c>
      <c r="G409" s="13">
        <v>42525.0</v>
      </c>
      <c r="H409" s="14">
        <v>0.3194444444444444</v>
      </c>
      <c r="I409" t="s">
        <v>48</v>
      </c>
      <c r="J409" s="15"/>
      <c r="L409" t="s">
        <v>49</v>
      </c>
      <c r="M409" s="15">
        <v>16.3</v>
      </c>
      <c r="N409" s="16">
        <v>7.18</v>
      </c>
      <c r="O409" s="16">
        <v>73.2</v>
      </c>
      <c r="P409" s="17">
        <v>340.0</v>
      </c>
      <c r="Q409" s="18"/>
      <c r="S409" s="17"/>
      <c r="V409" s="19"/>
      <c r="W409" s="19">
        <v>1299.65</v>
      </c>
      <c r="AF409" t="s">
        <v>424</v>
      </c>
      <c r="AG409" t="s">
        <v>280</v>
      </c>
      <c r="AH409" t="s">
        <v>287</v>
      </c>
      <c r="AI409">
        <v>17.22</v>
      </c>
      <c r="AJ409" t="s">
        <v>61</v>
      </c>
      <c r="AK409" t="s">
        <v>119</v>
      </c>
      <c r="AM409" t="s">
        <v>54</v>
      </c>
      <c r="AN409" t="s">
        <v>55</v>
      </c>
      <c r="AQ409" t="s">
        <v>51</v>
      </c>
      <c r="AR409" t="s">
        <v>229</v>
      </c>
    </row>
    <row r="410" ht="15.75" customHeight="1">
      <c r="A410" t="s">
        <v>380</v>
      </c>
      <c r="C410" s="11" t="s">
        <v>381</v>
      </c>
      <c r="D410" s="11" t="s">
        <v>382</v>
      </c>
      <c r="E410" s="11" t="s">
        <v>383</v>
      </c>
      <c r="F410" s="12" t="str">
        <f t="shared" si="1"/>
        <v>2016</v>
      </c>
      <c r="G410" s="13">
        <v>42539.0</v>
      </c>
      <c r="H410" s="14">
        <v>0.31666666666666665</v>
      </c>
      <c r="I410" t="s">
        <v>48</v>
      </c>
      <c r="J410" s="15"/>
      <c r="L410" t="s">
        <v>49</v>
      </c>
      <c r="M410" s="15">
        <v>16.6</v>
      </c>
      <c r="N410" s="16">
        <v>6.84</v>
      </c>
      <c r="O410" s="16">
        <v>70.3</v>
      </c>
      <c r="P410" s="17">
        <v>262.0</v>
      </c>
      <c r="Q410" s="18"/>
      <c r="S410" s="17"/>
      <c r="V410" s="19"/>
      <c r="W410" s="19">
        <v>152.9</v>
      </c>
      <c r="AF410" t="s">
        <v>424</v>
      </c>
      <c r="AG410" t="s">
        <v>51</v>
      </c>
      <c r="AH410" t="s">
        <v>51</v>
      </c>
      <c r="AI410">
        <v>17.22</v>
      </c>
      <c r="AK410" t="s">
        <v>119</v>
      </c>
      <c r="AM410" t="s">
        <v>54</v>
      </c>
      <c r="AN410" t="s">
        <v>55</v>
      </c>
      <c r="AQ410" t="s">
        <v>94</v>
      </c>
      <c r="AR410" t="s">
        <v>229</v>
      </c>
    </row>
    <row r="411" ht="15.75" customHeight="1">
      <c r="A411" t="s">
        <v>380</v>
      </c>
      <c r="C411" s="11" t="s">
        <v>381</v>
      </c>
      <c r="D411" s="11" t="s">
        <v>382</v>
      </c>
      <c r="E411" s="11" t="s">
        <v>383</v>
      </c>
      <c r="F411" s="12" t="str">
        <f t="shared" si="1"/>
        <v>2016</v>
      </c>
      <c r="G411" s="13">
        <v>42553.0</v>
      </c>
      <c r="H411" s="14">
        <v>0.3159722222222222</v>
      </c>
      <c r="I411" t="s">
        <v>48</v>
      </c>
      <c r="J411" s="15"/>
      <c r="L411" t="s">
        <v>49</v>
      </c>
      <c r="M411" s="15">
        <v>19.9</v>
      </c>
      <c r="N411" s="16">
        <v>6.22</v>
      </c>
      <c r="O411" s="16">
        <v>68.4</v>
      </c>
      <c r="P411" s="17">
        <v>171.7</v>
      </c>
      <c r="Q411" s="18"/>
      <c r="S411" s="17"/>
      <c r="V411" s="19"/>
      <c r="W411" s="19">
        <v>201.4</v>
      </c>
      <c r="AF411" t="s">
        <v>424</v>
      </c>
      <c r="AG411" t="s">
        <v>51</v>
      </c>
      <c r="AH411" t="s">
        <v>254</v>
      </c>
      <c r="AI411">
        <v>19.44</v>
      </c>
      <c r="AJ411" t="s">
        <v>61</v>
      </c>
      <c r="AK411" t="s">
        <v>119</v>
      </c>
      <c r="AM411" t="s">
        <v>54</v>
      </c>
      <c r="AN411" t="s">
        <v>55</v>
      </c>
      <c r="AQ411" t="s">
        <v>94</v>
      </c>
      <c r="AR411" t="s">
        <v>431</v>
      </c>
    </row>
    <row r="412" ht="15.75" customHeight="1">
      <c r="A412" t="s">
        <v>380</v>
      </c>
      <c r="C412" s="11" t="s">
        <v>381</v>
      </c>
      <c r="D412" s="11" t="s">
        <v>382</v>
      </c>
      <c r="E412" s="11" t="s">
        <v>383</v>
      </c>
      <c r="F412" s="12" t="str">
        <f t="shared" si="1"/>
        <v>2016</v>
      </c>
      <c r="G412" s="13">
        <v>42567.0</v>
      </c>
      <c r="H412" s="14">
        <v>0.3159722222222222</v>
      </c>
      <c r="I412" t="s">
        <v>48</v>
      </c>
      <c r="J412" s="15"/>
      <c r="L412" t="s">
        <v>49</v>
      </c>
      <c r="M412" s="15">
        <v>22.7</v>
      </c>
      <c r="N412" s="16">
        <v>5.76</v>
      </c>
      <c r="O412" s="16">
        <v>66.9</v>
      </c>
      <c r="P412" s="17">
        <v>291.6</v>
      </c>
      <c r="Q412" s="18"/>
      <c r="S412" s="17"/>
      <c r="V412" s="19"/>
      <c r="W412" s="19">
        <v>143.9</v>
      </c>
      <c r="AF412" t="s">
        <v>424</v>
      </c>
      <c r="AG412" t="s">
        <v>51</v>
      </c>
      <c r="AH412" t="s">
        <v>51</v>
      </c>
      <c r="AI412">
        <v>23.89</v>
      </c>
      <c r="AK412" t="s">
        <v>119</v>
      </c>
      <c r="AM412" t="s">
        <v>88</v>
      </c>
      <c r="AN412" t="s">
        <v>55</v>
      </c>
      <c r="AQ412" t="s">
        <v>292</v>
      </c>
      <c r="AR412" t="s">
        <v>229</v>
      </c>
    </row>
    <row r="413" ht="15.75" customHeight="1">
      <c r="A413" t="s">
        <v>380</v>
      </c>
      <c r="C413" s="11" t="s">
        <v>381</v>
      </c>
      <c r="D413" s="11" t="s">
        <v>382</v>
      </c>
      <c r="E413" s="11" t="s">
        <v>383</v>
      </c>
      <c r="F413" s="12" t="str">
        <f t="shared" si="1"/>
        <v>2016</v>
      </c>
      <c r="G413" s="13">
        <v>42567.0</v>
      </c>
      <c r="H413" s="14">
        <v>0.3159722222222222</v>
      </c>
      <c r="I413" t="s">
        <v>95</v>
      </c>
      <c r="J413" s="15"/>
      <c r="M413" s="15">
        <v>22.7</v>
      </c>
      <c r="N413" s="16">
        <v>5.16</v>
      </c>
      <c r="O413" s="16">
        <v>59.9</v>
      </c>
      <c r="P413" s="17">
        <v>292.3</v>
      </c>
      <c r="Q413" s="18"/>
      <c r="S413" s="17"/>
      <c r="V413" s="19"/>
      <c r="W413" s="19">
        <v>198.9</v>
      </c>
      <c r="AF413" t="s">
        <v>424</v>
      </c>
      <c r="AK413" t="s">
        <v>119</v>
      </c>
      <c r="AR413" t="s">
        <v>229</v>
      </c>
    </row>
    <row r="414" ht="15.75" customHeight="1">
      <c r="A414" t="s">
        <v>380</v>
      </c>
      <c r="C414" s="11" t="s">
        <v>381</v>
      </c>
      <c r="D414" s="11" t="s">
        <v>382</v>
      </c>
      <c r="E414" s="11" t="s">
        <v>383</v>
      </c>
      <c r="F414" s="12" t="str">
        <f t="shared" si="1"/>
        <v>2016</v>
      </c>
      <c r="G414" s="13">
        <v>42581.0</v>
      </c>
      <c r="H414" s="14">
        <v>0.3055555555555556</v>
      </c>
      <c r="I414" t="s">
        <v>48</v>
      </c>
      <c r="J414" s="15"/>
      <c r="L414" t="s">
        <v>49</v>
      </c>
      <c r="M414" s="15">
        <v>21.4</v>
      </c>
      <c r="N414" s="16">
        <v>5.61</v>
      </c>
      <c r="O414" s="16">
        <v>63.5</v>
      </c>
      <c r="P414" s="17">
        <v>223.7</v>
      </c>
      <c r="Q414" s="18"/>
      <c r="S414" s="17"/>
      <c r="V414" s="19"/>
      <c r="W414" s="19">
        <v>275.5</v>
      </c>
      <c r="AF414" t="s">
        <v>424</v>
      </c>
      <c r="AI414">
        <v>22.22</v>
      </c>
      <c r="AK414" t="s">
        <v>119</v>
      </c>
      <c r="AM414" t="s">
        <v>54</v>
      </c>
      <c r="AN414" t="s">
        <v>55</v>
      </c>
      <c r="AQ414" t="s">
        <v>94</v>
      </c>
      <c r="AR414" t="s">
        <v>218</v>
      </c>
    </row>
    <row r="415" ht="15.75" customHeight="1">
      <c r="A415" t="s">
        <v>380</v>
      </c>
      <c r="C415" s="11" t="s">
        <v>381</v>
      </c>
      <c r="D415" s="11" t="s">
        <v>382</v>
      </c>
      <c r="E415" s="11" t="s">
        <v>383</v>
      </c>
      <c r="F415" s="12" t="str">
        <f t="shared" si="1"/>
        <v>2016</v>
      </c>
      <c r="G415" s="13">
        <v>42595.0</v>
      </c>
      <c r="H415" s="14">
        <v>0.3368055555555556</v>
      </c>
      <c r="I415" t="s">
        <v>48</v>
      </c>
      <c r="J415" s="15"/>
      <c r="L415" t="s">
        <v>49</v>
      </c>
      <c r="M415" s="15">
        <v>22.2</v>
      </c>
      <c r="N415" s="16">
        <v>6.01</v>
      </c>
      <c r="O415" s="16">
        <v>69.1</v>
      </c>
      <c r="P415" s="17">
        <v>248.9</v>
      </c>
      <c r="Q415" s="18"/>
      <c r="S415" s="17"/>
      <c r="V415" s="19"/>
      <c r="W415" s="19">
        <v>980.4</v>
      </c>
      <c r="AF415" t="s">
        <v>424</v>
      </c>
      <c r="AG415" t="s">
        <v>273</v>
      </c>
      <c r="AH415" t="s">
        <v>85</v>
      </c>
      <c r="AI415">
        <v>18.33</v>
      </c>
      <c r="AJ415" t="s">
        <v>61</v>
      </c>
      <c r="AK415" t="s">
        <v>119</v>
      </c>
      <c r="AM415" t="s">
        <v>54</v>
      </c>
      <c r="AN415" t="s">
        <v>55</v>
      </c>
      <c r="AQ415" t="s">
        <v>94</v>
      </c>
      <c r="AR415" t="s">
        <v>218</v>
      </c>
    </row>
    <row r="416" ht="15.75" customHeight="1">
      <c r="A416" t="s">
        <v>380</v>
      </c>
      <c r="C416" s="11" t="s">
        <v>381</v>
      </c>
      <c r="D416" s="11" t="s">
        <v>382</v>
      </c>
      <c r="E416" s="11" t="s">
        <v>383</v>
      </c>
      <c r="F416" s="12" t="str">
        <f t="shared" si="1"/>
        <v>2016</v>
      </c>
      <c r="G416" s="13">
        <v>42609.0</v>
      </c>
      <c r="H416" s="14">
        <v>0.3194444444444444</v>
      </c>
      <c r="I416" t="s">
        <v>48</v>
      </c>
      <c r="J416" s="15"/>
      <c r="L416" t="s">
        <v>49</v>
      </c>
      <c r="M416" s="15">
        <v>20.5</v>
      </c>
      <c r="N416" s="16">
        <v>5.87</v>
      </c>
      <c r="O416" s="16">
        <v>65.2</v>
      </c>
      <c r="P416" s="17">
        <v>256.3</v>
      </c>
      <c r="Q416" s="18"/>
      <c r="S416" s="17"/>
      <c r="V416" s="19"/>
      <c r="W416" s="19">
        <v>214.3</v>
      </c>
      <c r="AF416" t="s">
        <v>424</v>
      </c>
      <c r="AG416" t="s">
        <v>51</v>
      </c>
      <c r="AH416" t="s">
        <v>64</v>
      </c>
      <c r="AI416">
        <v>21.11</v>
      </c>
      <c r="AJ416" t="s">
        <v>61</v>
      </c>
      <c r="AK416" t="s">
        <v>119</v>
      </c>
      <c r="AM416" t="s">
        <v>54</v>
      </c>
      <c r="AN416" t="s">
        <v>55</v>
      </c>
      <c r="AQ416" t="s">
        <v>94</v>
      </c>
      <c r="AR416" t="s">
        <v>432</v>
      </c>
    </row>
    <row r="417" ht="15.75" customHeight="1">
      <c r="A417" t="s">
        <v>380</v>
      </c>
      <c r="C417" s="11" t="s">
        <v>381</v>
      </c>
      <c r="D417" s="11" t="s">
        <v>382</v>
      </c>
      <c r="E417" s="11" t="s">
        <v>383</v>
      </c>
      <c r="F417" s="12" t="str">
        <f t="shared" si="1"/>
        <v>2017</v>
      </c>
      <c r="G417" s="13">
        <v>42875.0</v>
      </c>
      <c r="H417" s="14">
        <v>0.3125</v>
      </c>
      <c r="I417" t="s">
        <v>48</v>
      </c>
      <c r="J417" s="15"/>
      <c r="L417" t="s">
        <v>49</v>
      </c>
      <c r="M417" s="15">
        <v>17.1</v>
      </c>
      <c r="N417" s="16">
        <v>7.62</v>
      </c>
      <c r="O417" s="16">
        <v>79.1</v>
      </c>
      <c r="P417" s="17">
        <v>195.0</v>
      </c>
      <c r="Q417" s="18"/>
      <c r="S417" s="17"/>
      <c r="V417" s="19"/>
      <c r="W417" s="19">
        <v>56.5</v>
      </c>
      <c r="AF417" t="s">
        <v>433</v>
      </c>
      <c r="AH417" t="s">
        <v>115</v>
      </c>
      <c r="AI417">
        <v>12.78</v>
      </c>
      <c r="AJ417" t="s">
        <v>61</v>
      </c>
      <c r="AK417" t="s">
        <v>119</v>
      </c>
      <c r="AM417" t="s">
        <v>54</v>
      </c>
      <c r="AN417" t="s">
        <v>65</v>
      </c>
      <c r="AQ417" t="s">
        <v>51</v>
      </c>
      <c r="AR417" t="s">
        <v>229</v>
      </c>
    </row>
    <row r="418" ht="15.75" customHeight="1">
      <c r="A418" t="s">
        <v>380</v>
      </c>
      <c r="C418" s="11" t="s">
        <v>381</v>
      </c>
      <c r="D418" s="11" t="s">
        <v>382</v>
      </c>
      <c r="E418" s="11" t="s">
        <v>383</v>
      </c>
      <c r="F418" s="12" t="str">
        <f t="shared" si="1"/>
        <v>2017</v>
      </c>
      <c r="G418" s="13">
        <v>42889.0</v>
      </c>
      <c r="H418" s="14">
        <v>0.3055555555555556</v>
      </c>
      <c r="I418" t="s">
        <v>48</v>
      </c>
      <c r="J418" s="15"/>
      <c r="L418" t="s">
        <v>49</v>
      </c>
      <c r="M418" s="15">
        <v>12.9</v>
      </c>
      <c r="N418" s="16">
        <v>9.77</v>
      </c>
      <c r="O418" s="16">
        <v>92.6</v>
      </c>
      <c r="P418" s="17">
        <v>109.9</v>
      </c>
      <c r="Q418" s="18"/>
      <c r="S418" s="17"/>
      <c r="V418" s="19"/>
      <c r="W418" s="19">
        <v>275.5</v>
      </c>
      <c r="AF418" t="s">
        <v>434</v>
      </c>
      <c r="AG418" t="s">
        <v>86</v>
      </c>
      <c r="AH418" t="s">
        <v>254</v>
      </c>
      <c r="AI418">
        <v>12.78</v>
      </c>
      <c r="AJ418" t="s">
        <v>61</v>
      </c>
      <c r="AK418" t="s">
        <v>119</v>
      </c>
      <c r="AM418" t="s">
        <v>62</v>
      </c>
      <c r="AN418" t="s">
        <v>55</v>
      </c>
      <c r="AQ418" t="s">
        <v>51</v>
      </c>
      <c r="AR418" t="s">
        <v>229</v>
      </c>
    </row>
    <row r="419" ht="15.75" customHeight="1">
      <c r="A419" t="s">
        <v>380</v>
      </c>
      <c r="C419" s="11" t="s">
        <v>381</v>
      </c>
      <c r="D419" s="11" t="s">
        <v>382</v>
      </c>
      <c r="E419" s="11" t="s">
        <v>383</v>
      </c>
      <c r="F419" s="12" t="str">
        <f t="shared" si="1"/>
        <v>2017</v>
      </c>
      <c r="G419" s="13">
        <v>42903.0</v>
      </c>
      <c r="H419" s="14">
        <v>0.3159722222222222</v>
      </c>
      <c r="I419" t="s">
        <v>48</v>
      </c>
      <c r="J419" s="15"/>
      <c r="L419" t="s">
        <v>58</v>
      </c>
      <c r="M419" s="15">
        <v>16.7</v>
      </c>
      <c r="N419" s="16">
        <v>7.47</v>
      </c>
      <c r="O419" s="16">
        <v>76.9</v>
      </c>
      <c r="P419" s="17">
        <v>167.0</v>
      </c>
      <c r="Q419" s="18"/>
      <c r="S419" s="17"/>
      <c r="V419" s="19"/>
      <c r="W419" s="19">
        <v>248.1</v>
      </c>
      <c r="AF419" t="s">
        <v>424</v>
      </c>
      <c r="AG419" t="s">
        <v>59</v>
      </c>
      <c r="AH419" t="s">
        <v>84</v>
      </c>
      <c r="AI419">
        <v>16.11</v>
      </c>
      <c r="AJ419" t="s">
        <v>61</v>
      </c>
      <c r="AK419" t="s">
        <v>119</v>
      </c>
      <c r="AM419" t="s">
        <v>62</v>
      </c>
      <c r="AN419" t="s">
        <v>55</v>
      </c>
      <c r="AQ419" t="s">
        <v>51</v>
      </c>
      <c r="AR419" t="s">
        <v>229</v>
      </c>
    </row>
    <row r="420" ht="15.75" customHeight="1">
      <c r="A420" t="s">
        <v>380</v>
      </c>
      <c r="C420" s="11" t="s">
        <v>381</v>
      </c>
      <c r="D420" s="11" t="s">
        <v>382</v>
      </c>
      <c r="E420" s="11" t="s">
        <v>383</v>
      </c>
      <c r="F420" s="12" t="str">
        <f t="shared" si="1"/>
        <v>2017</v>
      </c>
      <c r="G420" s="13">
        <v>42917.0</v>
      </c>
      <c r="H420" s="14">
        <v>0.3125</v>
      </c>
      <c r="I420" t="s">
        <v>48</v>
      </c>
      <c r="J420" s="15"/>
      <c r="L420" t="s">
        <v>58</v>
      </c>
      <c r="M420" s="15">
        <v>18.4</v>
      </c>
      <c r="N420" s="16">
        <v>7.96</v>
      </c>
      <c r="O420" s="16">
        <v>89.7</v>
      </c>
      <c r="P420" s="17">
        <v>169.2</v>
      </c>
      <c r="Q420" s="18"/>
      <c r="S420" s="17"/>
      <c r="V420" s="19"/>
      <c r="W420" s="19">
        <v>488.4</v>
      </c>
      <c r="AF420" t="s">
        <v>434</v>
      </c>
      <c r="AG420" t="s">
        <v>59</v>
      </c>
      <c r="AH420" t="s">
        <v>254</v>
      </c>
      <c r="AI420">
        <v>20.56</v>
      </c>
      <c r="AJ420" t="s">
        <v>61</v>
      </c>
      <c r="AK420" t="s">
        <v>119</v>
      </c>
      <c r="AM420" t="s">
        <v>54</v>
      </c>
      <c r="AN420" t="s">
        <v>55</v>
      </c>
      <c r="AQ420" t="s">
        <v>171</v>
      </c>
      <c r="AR420" t="s">
        <v>229</v>
      </c>
    </row>
    <row r="421" ht="15.75" customHeight="1">
      <c r="A421" t="s">
        <v>380</v>
      </c>
      <c r="C421" s="11" t="s">
        <v>381</v>
      </c>
      <c r="D421" s="11" t="s">
        <v>382</v>
      </c>
      <c r="E421" s="11" t="s">
        <v>383</v>
      </c>
      <c r="F421" s="12" t="str">
        <f t="shared" si="1"/>
        <v>2017</v>
      </c>
      <c r="G421" s="13">
        <v>42931.0</v>
      </c>
      <c r="H421" s="14">
        <v>0.3125</v>
      </c>
      <c r="I421" t="s">
        <v>48</v>
      </c>
      <c r="J421" s="15"/>
      <c r="L421" t="s">
        <v>49</v>
      </c>
      <c r="M421" s="15">
        <v>18.8</v>
      </c>
      <c r="N421" s="16">
        <v>6.39</v>
      </c>
      <c r="O421" s="16">
        <v>68.6</v>
      </c>
      <c r="P421" s="17">
        <v>253.3</v>
      </c>
      <c r="Q421" s="18"/>
      <c r="S421" s="17"/>
      <c r="V421" s="19"/>
      <c r="W421" s="19">
        <v>160.7</v>
      </c>
      <c r="AF421" t="s">
        <v>424</v>
      </c>
      <c r="AG421" t="s">
        <v>59</v>
      </c>
      <c r="AH421" t="s">
        <v>315</v>
      </c>
      <c r="AI421">
        <v>18.33</v>
      </c>
      <c r="AJ421" t="s">
        <v>61</v>
      </c>
      <c r="AK421" t="s">
        <v>119</v>
      </c>
      <c r="AM421" t="s">
        <v>54</v>
      </c>
      <c r="AN421" t="s">
        <v>55</v>
      </c>
      <c r="AQ421" t="s">
        <v>94</v>
      </c>
      <c r="AR421" t="s">
        <v>229</v>
      </c>
    </row>
    <row r="422" ht="15.75" customHeight="1">
      <c r="A422" t="s">
        <v>380</v>
      </c>
      <c r="C422" s="11" t="s">
        <v>381</v>
      </c>
      <c r="D422" s="11" t="s">
        <v>382</v>
      </c>
      <c r="E422" s="11" t="s">
        <v>383</v>
      </c>
      <c r="F422" s="12" t="str">
        <f t="shared" si="1"/>
        <v>2017</v>
      </c>
      <c r="G422" s="13">
        <v>42945.0</v>
      </c>
      <c r="H422" s="14">
        <v>0.31805555555555554</v>
      </c>
      <c r="I422" t="s">
        <v>48</v>
      </c>
      <c r="J422" s="15"/>
      <c r="L422" t="s">
        <v>49</v>
      </c>
      <c r="M422" s="15">
        <v>19.4</v>
      </c>
      <c r="N422" s="16">
        <v>6.87</v>
      </c>
      <c r="O422" s="16">
        <v>74.7</v>
      </c>
      <c r="P422" s="17">
        <v>131.4</v>
      </c>
      <c r="Q422" s="18"/>
      <c r="S422" s="17"/>
      <c r="V422" s="19"/>
      <c r="W422" s="19">
        <v>272.3</v>
      </c>
      <c r="AF422" t="s">
        <v>434</v>
      </c>
      <c r="AG422" t="s">
        <v>224</v>
      </c>
      <c r="AH422" t="s">
        <v>435</v>
      </c>
      <c r="AI422">
        <v>16.67</v>
      </c>
      <c r="AJ422" t="s">
        <v>61</v>
      </c>
      <c r="AK422" t="s">
        <v>119</v>
      </c>
      <c r="AM422" t="s">
        <v>88</v>
      </c>
      <c r="AN422" t="s">
        <v>55</v>
      </c>
      <c r="AQ422" t="s">
        <v>94</v>
      </c>
      <c r="AR422" t="s">
        <v>229</v>
      </c>
    </row>
    <row r="423" ht="15.75" customHeight="1">
      <c r="A423" t="s">
        <v>380</v>
      </c>
      <c r="C423" s="11" t="s">
        <v>381</v>
      </c>
      <c r="D423" s="11" t="s">
        <v>382</v>
      </c>
      <c r="E423" s="11" t="s">
        <v>383</v>
      </c>
      <c r="F423" s="12" t="str">
        <f t="shared" si="1"/>
        <v>2017</v>
      </c>
      <c r="G423" s="13">
        <v>42945.0</v>
      </c>
      <c r="H423" s="14">
        <v>0.31805555555555554</v>
      </c>
      <c r="I423" t="s">
        <v>95</v>
      </c>
      <c r="J423" s="15"/>
      <c r="M423" s="15">
        <v>19.4</v>
      </c>
      <c r="N423" s="16">
        <v>6.85</v>
      </c>
      <c r="O423" s="16">
        <v>74.5</v>
      </c>
      <c r="P423" s="17">
        <v>195.3</v>
      </c>
      <c r="Q423" s="18"/>
      <c r="S423" s="17"/>
      <c r="V423" s="19"/>
      <c r="W423" s="19">
        <v>387.3</v>
      </c>
      <c r="AF423" t="s">
        <v>434</v>
      </c>
      <c r="AK423" t="s">
        <v>119</v>
      </c>
      <c r="AR423" t="s">
        <v>229</v>
      </c>
    </row>
    <row r="424" ht="15.75" customHeight="1">
      <c r="A424" t="s">
        <v>380</v>
      </c>
      <c r="C424" s="11" t="s">
        <v>381</v>
      </c>
      <c r="D424" s="11" t="s">
        <v>382</v>
      </c>
      <c r="E424" s="11" t="s">
        <v>383</v>
      </c>
      <c r="F424" s="12" t="str">
        <f t="shared" si="1"/>
        <v>2017</v>
      </c>
      <c r="G424" s="13">
        <v>42959.0</v>
      </c>
      <c r="H424" s="14">
        <v>0.3159722222222222</v>
      </c>
      <c r="I424" t="s">
        <v>48</v>
      </c>
      <c r="J424" s="15"/>
      <c r="L424" t="s">
        <v>58</v>
      </c>
      <c r="M424" s="15">
        <v>21.3</v>
      </c>
      <c r="N424" s="16">
        <v>6.85</v>
      </c>
      <c r="O424" s="16">
        <v>77.4</v>
      </c>
      <c r="P424" s="17">
        <v>251.2</v>
      </c>
      <c r="Q424" s="18"/>
      <c r="S424" s="17"/>
      <c r="V424" s="19"/>
      <c r="W424" s="19">
        <v>204.6</v>
      </c>
      <c r="AF424" t="s">
        <v>424</v>
      </c>
      <c r="AG424" t="s">
        <v>84</v>
      </c>
      <c r="AH424" t="s">
        <v>84</v>
      </c>
      <c r="AI424">
        <v>18.33</v>
      </c>
      <c r="AJ424" t="s">
        <v>61</v>
      </c>
      <c r="AK424" t="s">
        <v>119</v>
      </c>
      <c r="AM424" t="s">
        <v>62</v>
      </c>
      <c r="AN424" t="s">
        <v>55</v>
      </c>
      <c r="AQ424" t="s">
        <v>292</v>
      </c>
      <c r="AR424" t="s">
        <v>229</v>
      </c>
    </row>
    <row r="425" ht="15.75" customHeight="1">
      <c r="A425" t="s">
        <v>380</v>
      </c>
      <c r="C425" s="11" t="s">
        <v>381</v>
      </c>
      <c r="D425" s="11" t="s">
        <v>382</v>
      </c>
      <c r="E425" s="11" t="s">
        <v>383</v>
      </c>
      <c r="F425" s="12" t="str">
        <f t="shared" si="1"/>
        <v>2017</v>
      </c>
      <c r="G425" s="13">
        <v>42973.0</v>
      </c>
      <c r="H425" s="14">
        <v>0.2986111111111111</v>
      </c>
      <c r="I425" t="s">
        <v>48</v>
      </c>
      <c r="J425" s="15"/>
      <c r="L425" t="s">
        <v>49</v>
      </c>
      <c r="M425" s="15">
        <v>17.7</v>
      </c>
      <c r="N425" s="16">
        <v>6.21</v>
      </c>
      <c r="O425" s="16">
        <v>65.3</v>
      </c>
      <c r="P425" s="17">
        <v>264.7</v>
      </c>
      <c r="Q425" s="18"/>
      <c r="S425" s="17"/>
      <c r="V425" s="19"/>
      <c r="W425" s="19">
        <v>172.3</v>
      </c>
      <c r="AF425" t="s">
        <v>433</v>
      </c>
      <c r="AG425" t="s">
        <v>51</v>
      </c>
      <c r="AH425" t="s">
        <v>115</v>
      </c>
      <c r="AI425">
        <v>14.44</v>
      </c>
      <c r="AK425" t="s">
        <v>119</v>
      </c>
      <c r="AM425" t="s">
        <v>54</v>
      </c>
      <c r="AN425" t="s">
        <v>55</v>
      </c>
      <c r="AQ425" t="s">
        <v>51</v>
      </c>
      <c r="AR425" t="s">
        <v>229</v>
      </c>
    </row>
    <row r="426" ht="15.75" customHeight="1">
      <c r="A426" t="s">
        <v>380</v>
      </c>
      <c r="C426" s="11" t="s">
        <v>381</v>
      </c>
      <c r="D426" s="11" t="s">
        <v>382</v>
      </c>
      <c r="E426" s="11" t="s">
        <v>383</v>
      </c>
      <c r="F426" s="12" t="str">
        <f t="shared" si="1"/>
        <v>2017</v>
      </c>
      <c r="G426" s="13">
        <v>42987.0</v>
      </c>
      <c r="H426" s="14">
        <v>0.3298611111111111</v>
      </c>
      <c r="I426" t="s">
        <v>48</v>
      </c>
      <c r="J426" s="15"/>
      <c r="L426" t="s">
        <v>49</v>
      </c>
      <c r="M426" s="15">
        <v>15.5</v>
      </c>
      <c r="N426" s="16">
        <v>7.65</v>
      </c>
      <c r="O426" s="16">
        <v>76.8</v>
      </c>
      <c r="P426" s="17">
        <v>158.3</v>
      </c>
      <c r="Q426" s="18"/>
      <c r="S426" s="17"/>
      <c r="V426" s="19"/>
      <c r="W426" s="19">
        <v>248.1</v>
      </c>
      <c r="AF426" t="s">
        <v>424</v>
      </c>
      <c r="AG426" t="s">
        <v>51</v>
      </c>
      <c r="AH426" t="s">
        <v>254</v>
      </c>
      <c r="AI426">
        <v>13.33</v>
      </c>
      <c r="AJ426" t="s">
        <v>61</v>
      </c>
      <c r="AK426" t="s">
        <v>119</v>
      </c>
      <c r="AM426" t="s">
        <v>62</v>
      </c>
      <c r="AN426" t="s">
        <v>55</v>
      </c>
      <c r="AQ426" t="s">
        <v>94</v>
      </c>
      <c r="AR426" t="s">
        <v>229</v>
      </c>
    </row>
    <row r="427" ht="15.75" customHeight="1">
      <c r="A427" t="s">
        <v>380</v>
      </c>
      <c r="C427" s="11" t="s">
        <v>381</v>
      </c>
      <c r="D427" s="11" t="s">
        <v>382</v>
      </c>
      <c r="E427" s="11" t="s">
        <v>383</v>
      </c>
      <c r="F427" s="12" t="str">
        <f t="shared" si="1"/>
        <v>2017</v>
      </c>
      <c r="G427" s="13">
        <v>43001.0</v>
      </c>
      <c r="H427" s="14">
        <v>0.3125</v>
      </c>
      <c r="I427" t="s">
        <v>48</v>
      </c>
      <c r="J427" s="15"/>
      <c r="L427" t="s">
        <v>49</v>
      </c>
      <c r="M427" s="15">
        <v>17.2</v>
      </c>
      <c r="N427" s="16">
        <v>6.17</v>
      </c>
      <c r="O427" s="16">
        <v>64.1</v>
      </c>
      <c r="P427" s="17">
        <v>277.0</v>
      </c>
      <c r="Q427" s="18"/>
      <c r="S427" s="17"/>
      <c r="V427" s="19"/>
      <c r="W427" s="19">
        <v>122.3</v>
      </c>
      <c r="AF427" t="s">
        <v>434</v>
      </c>
      <c r="AG427" t="s">
        <v>51</v>
      </c>
      <c r="AH427" t="s">
        <v>86</v>
      </c>
      <c r="AI427">
        <v>15.56</v>
      </c>
      <c r="AJ427" t="s">
        <v>61</v>
      </c>
      <c r="AK427" t="s">
        <v>119</v>
      </c>
      <c r="AM427" t="s">
        <v>88</v>
      </c>
      <c r="AN427" t="s">
        <v>55</v>
      </c>
      <c r="AQ427" t="s">
        <v>94</v>
      </c>
      <c r="AR427" t="s">
        <v>229</v>
      </c>
    </row>
    <row r="428" ht="15.75" customHeight="1">
      <c r="A428" t="s">
        <v>44</v>
      </c>
      <c r="C428" s="11" t="s">
        <v>265</v>
      </c>
      <c r="D428" s="11" t="s">
        <v>266</v>
      </c>
      <c r="E428" s="11" t="s">
        <v>267</v>
      </c>
      <c r="F428" s="12" t="str">
        <f t="shared" si="1"/>
        <v>2012</v>
      </c>
      <c r="G428" s="13">
        <v>41062.0</v>
      </c>
      <c r="H428" s="14">
        <v>0.28055555555555556</v>
      </c>
      <c r="I428" t="s">
        <v>48</v>
      </c>
      <c r="J428" s="15"/>
      <c r="L428" t="s">
        <v>49</v>
      </c>
      <c r="M428" s="15">
        <v>15.7</v>
      </c>
      <c r="N428" s="16">
        <v>8.38</v>
      </c>
      <c r="O428" s="16">
        <v>84.2</v>
      </c>
      <c r="P428" s="17"/>
      <c r="Q428" s="18"/>
      <c r="S428" s="17"/>
      <c r="V428" s="19"/>
      <c r="W428" s="19">
        <v>365.4</v>
      </c>
      <c r="AF428" t="s">
        <v>346</v>
      </c>
      <c r="AG428" t="s">
        <v>59</v>
      </c>
      <c r="AH428" t="s">
        <v>115</v>
      </c>
      <c r="AJ428" t="s">
        <v>61</v>
      </c>
      <c r="AK428" t="s">
        <v>119</v>
      </c>
      <c r="AM428" t="s">
        <v>54</v>
      </c>
      <c r="AN428" t="s">
        <v>55</v>
      </c>
      <c r="AQ428" t="s">
        <v>171</v>
      </c>
      <c r="AR428" t="s">
        <v>436</v>
      </c>
    </row>
    <row r="429" ht="15.75" customHeight="1">
      <c r="A429" t="s">
        <v>44</v>
      </c>
      <c r="C429" s="11" t="s">
        <v>265</v>
      </c>
      <c r="D429" s="11" t="s">
        <v>266</v>
      </c>
      <c r="E429" s="11" t="s">
        <v>267</v>
      </c>
      <c r="F429" s="12" t="str">
        <f t="shared" si="1"/>
        <v>2012</v>
      </c>
      <c r="G429" s="13">
        <v>41076.0</v>
      </c>
      <c r="H429" s="14">
        <v>0.30972222222222223</v>
      </c>
      <c r="I429" t="s">
        <v>48</v>
      </c>
      <c r="J429" s="15"/>
      <c r="L429" t="s">
        <v>49</v>
      </c>
      <c r="M429" s="15">
        <v>15.2</v>
      </c>
      <c r="N429" s="16">
        <v>9.6</v>
      </c>
      <c r="O429" s="16">
        <v>95.5</v>
      </c>
      <c r="P429" s="17"/>
      <c r="Q429" s="18"/>
      <c r="S429" s="17"/>
      <c r="V429" s="19"/>
      <c r="W429" s="19">
        <v>88.4</v>
      </c>
      <c r="AF429" t="s">
        <v>346</v>
      </c>
      <c r="AG429" t="s">
        <v>51</v>
      </c>
      <c r="AH429" t="s">
        <v>51</v>
      </c>
      <c r="AJ429" t="s">
        <v>61</v>
      </c>
      <c r="AK429" t="s">
        <v>119</v>
      </c>
      <c r="AM429" t="s">
        <v>54</v>
      </c>
      <c r="AN429" t="s">
        <v>55</v>
      </c>
      <c r="AQ429" t="s">
        <v>171</v>
      </c>
      <c r="AR429" t="s">
        <v>436</v>
      </c>
    </row>
    <row r="430" ht="15.75" customHeight="1">
      <c r="A430" t="s">
        <v>44</v>
      </c>
      <c r="C430" s="11" t="s">
        <v>265</v>
      </c>
      <c r="D430" s="11" t="s">
        <v>266</v>
      </c>
      <c r="E430" s="11" t="s">
        <v>267</v>
      </c>
      <c r="F430" s="12" t="str">
        <f t="shared" si="1"/>
        <v>2012</v>
      </c>
      <c r="G430" s="13">
        <v>41090.0</v>
      </c>
      <c r="H430" s="14">
        <v>0.2861111111111111</v>
      </c>
      <c r="I430" t="s">
        <v>48</v>
      </c>
      <c r="J430" s="15"/>
      <c r="L430" t="s">
        <v>49</v>
      </c>
      <c r="M430" s="15">
        <v>18.4</v>
      </c>
      <c r="N430" s="16">
        <v>8.27</v>
      </c>
      <c r="O430" s="16">
        <v>88.7</v>
      </c>
      <c r="P430" s="17">
        <v>173.0</v>
      </c>
      <c r="Q430" s="18"/>
      <c r="S430" s="17"/>
      <c r="V430" s="19"/>
      <c r="W430" s="19">
        <v>151.5</v>
      </c>
      <c r="AF430" t="s">
        <v>346</v>
      </c>
      <c r="AG430" t="s">
        <v>51</v>
      </c>
      <c r="AH430" t="s">
        <v>51</v>
      </c>
      <c r="AK430" t="s">
        <v>119</v>
      </c>
      <c r="AM430" t="s">
        <v>54</v>
      </c>
      <c r="AN430" t="s">
        <v>55</v>
      </c>
      <c r="AQ430" t="s">
        <v>171</v>
      </c>
      <c r="AR430" t="s">
        <v>437</v>
      </c>
    </row>
    <row r="431" ht="15.75" customHeight="1">
      <c r="A431" t="s">
        <v>44</v>
      </c>
      <c r="C431" s="11" t="s">
        <v>265</v>
      </c>
      <c r="D431" s="11" t="s">
        <v>266</v>
      </c>
      <c r="E431" s="11" t="s">
        <v>267</v>
      </c>
      <c r="F431" s="12" t="str">
        <f t="shared" si="1"/>
        <v>2012</v>
      </c>
      <c r="G431" s="13">
        <v>41090.0</v>
      </c>
      <c r="H431" s="14">
        <v>0.2861111111111111</v>
      </c>
      <c r="I431" t="s">
        <v>95</v>
      </c>
      <c r="J431" s="15"/>
      <c r="M431" s="15">
        <v>18.4</v>
      </c>
      <c r="N431" s="16">
        <v>8.3</v>
      </c>
      <c r="O431" s="16">
        <v>88.7</v>
      </c>
      <c r="P431" s="17">
        <v>175.0</v>
      </c>
      <c r="Q431" s="18"/>
      <c r="S431" s="17"/>
      <c r="V431" s="19"/>
      <c r="W431" s="19">
        <v>139.6</v>
      </c>
      <c r="AF431" t="s">
        <v>346</v>
      </c>
      <c r="AK431" t="s">
        <v>119</v>
      </c>
      <c r="AR431" t="s">
        <v>437</v>
      </c>
    </row>
    <row r="432" ht="15.75" customHeight="1">
      <c r="A432" t="s">
        <v>44</v>
      </c>
      <c r="C432" s="11" t="s">
        <v>265</v>
      </c>
      <c r="D432" s="11" t="s">
        <v>266</v>
      </c>
      <c r="E432" s="11" t="s">
        <v>267</v>
      </c>
      <c r="F432" s="12" t="str">
        <f t="shared" si="1"/>
        <v>2012</v>
      </c>
      <c r="G432" s="13">
        <v>41104.0</v>
      </c>
      <c r="H432" s="14">
        <v>0.28125</v>
      </c>
      <c r="I432" t="s">
        <v>48</v>
      </c>
      <c r="J432" s="15"/>
      <c r="L432" t="s">
        <v>49</v>
      </c>
      <c r="M432" s="15">
        <v>22.8</v>
      </c>
      <c r="N432" s="16">
        <v>4.36</v>
      </c>
      <c r="O432" s="16">
        <v>50.8</v>
      </c>
      <c r="P432" s="17"/>
      <c r="Q432" s="18"/>
      <c r="S432" s="17"/>
      <c r="V432" s="19"/>
      <c r="W432" s="19">
        <v>151.5</v>
      </c>
      <c r="AF432" t="s">
        <v>346</v>
      </c>
      <c r="AG432" t="s">
        <v>51</v>
      </c>
      <c r="AH432" t="s">
        <v>51</v>
      </c>
      <c r="AI432">
        <v>18.89</v>
      </c>
      <c r="AJ432" t="s">
        <v>61</v>
      </c>
      <c r="AK432" t="s">
        <v>119</v>
      </c>
      <c r="AM432" t="s">
        <v>54</v>
      </c>
      <c r="AN432" t="s">
        <v>55</v>
      </c>
      <c r="AQ432" t="s">
        <v>171</v>
      </c>
      <c r="AR432" t="s">
        <v>438</v>
      </c>
    </row>
    <row r="433" ht="15.75" customHeight="1">
      <c r="A433" t="s">
        <v>44</v>
      </c>
      <c r="C433" s="11" t="s">
        <v>265</v>
      </c>
      <c r="D433" s="11" t="s">
        <v>266</v>
      </c>
      <c r="E433" s="11" t="s">
        <v>267</v>
      </c>
      <c r="F433" s="12" t="str">
        <f t="shared" si="1"/>
        <v>2012</v>
      </c>
      <c r="G433" s="13">
        <v>41118.0</v>
      </c>
      <c r="H433" s="14">
        <v>0.3013888888888889</v>
      </c>
      <c r="I433" t="s">
        <v>48</v>
      </c>
      <c r="J433" s="15"/>
      <c r="L433" t="s">
        <v>49</v>
      </c>
      <c r="M433" s="15">
        <v>17.9</v>
      </c>
      <c r="N433" s="16">
        <v>8.46</v>
      </c>
      <c r="O433" s="16">
        <v>90.1</v>
      </c>
      <c r="P433" s="17"/>
      <c r="Q433" s="18"/>
      <c r="S433" s="17"/>
      <c r="V433" s="19"/>
      <c r="W433" s="19">
        <v>1732.8</v>
      </c>
      <c r="AF433" t="s">
        <v>346</v>
      </c>
      <c r="AG433" t="s">
        <v>231</v>
      </c>
      <c r="AH433" t="s">
        <v>439</v>
      </c>
      <c r="AI433">
        <v>17.22</v>
      </c>
      <c r="AJ433" t="s">
        <v>61</v>
      </c>
      <c r="AK433" t="s">
        <v>97</v>
      </c>
      <c r="AM433" t="s">
        <v>54</v>
      </c>
      <c r="AN433" t="s">
        <v>55</v>
      </c>
      <c r="AQ433" t="s">
        <v>171</v>
      </c>
      <c r="AR433" t="s">
        <v>229</v>
      </c>
    </row>
    <row r="434" ht="15.75" customHeight="1">
      <c r="A434" t="s">
        <v>44</v>
      </c>
      <c r="C434" s="11" t="s">
        <v>265</v>
      </c>
      <c r="D434" s="11" t="s">
        <v>266</v>
      </c>
      <c r="E434" s="11" t="s">
        <v>267</v>
      </c>
      <c r="F434" s="12" t="str">
        <f t="shared" si="1"/>
        <v>2012</v>
      </c>
      <c r="G434" s="13">
        <v>41132.0</v>
      </c>
      <c r="H434" s="14">
        <v>0.2916666666666667</v>
      </c>
      <c r="I434" t="s">
        <v>48</v>
      </c>
      <c r="J434" s="15"/>
      <c r="L434" t="s">
        <v>58</v>
      </c>
      <c r="M434" s="15">
        <v>20.4</v>
      </c>
      <c r="N434" s="16">
        <v>8.2</v>
      </c>
      <c r="O434" s="16">
        <v>90.8</v>
      </c>
      <c r="P434" s="17"/>
      <c r="Q434" s="18"/>
      <c r="S434" s="17"/>
      <c r="V434" s="19"/>
      <c r="W434" s="19" t="s">
        <v>149</v>
      </c>
      <c r="AF434" t="s">
        <v>346</v>
      </c>
      <c r="AG434" t="s">
        <v>189</v>
      </c>
      <c r="AH434" t="s">
        <v>440</v>
      </c>
      <c r="AI434">
        <v>21.11</v>
      </c>
      <c r="AK434" t="s">
        <v>119</v>
      </c>
      <c r="AM434" t="s">
        <v>62</v>
      </c>
      <c r="AN434" t="s">
        <v>55</v>
      </c>
      <c r="AQ434" t="s">
        <v>171</v>
      </c>
      <c r="AR434" t="s">
        <v>441</v>
      </c>
    </row>
    <row r="435" ht="15.75" customHeight="1">
      <c r="A435" t="s">
        <v>44</v>
      </c>
      <c r="C435" s="11" t="s">
        <v>265</v>
      </c>
      <c r="D435" s="11" t="s">
        <v>266</v>
      </c>
      <c r="E435" s="11" t="s">
        <v>267</v>
      </c>
      <c r="F435" s="12" t="str">
        <f t="shared" si="1"/>
        <v>2012</v>
      </c>
      <c r="G435" s="13">
        <v>41146.0</v>
      </c>
      <c r="H435" s="14">
        <v>0.2881944444444444</v>
      </c>
      <c r="I435" t="s">
        <v>48</v>
      </c>
      <c r="J435" s="15"/>
      <c r="L435" t="s">
        <v>49</v>
      </c>
      <c r="M435" s="15">
        <v>19.7</v>
      </c>
      <c r="N435" s="16">
        <v>6.9</v>
      </c>
      <c r="O435" s="16">
        <v>75.7</v>
      </c>
      <c r="P435" s="17"/>
      <c r="Q435" s="18"/>
      <c r="S435" s="17"/>
      <c r="V435" s="19"/>
      <c r="W435" s="19">
        <v>488.4</v>
      </c>
      <c r="AF435" t="s">
        <v>279</v>
      </c>
      <c r="AG435" t="s">
        <v>259</v>
      </c>
      <c r="AH435" t="s">
        <v>223</v>
      </c>
      <c r="AI435">
        <v>18.33</v>
      </c>
      <c r="AK435" t="s">
        <v>53</v>
      </c>
      <c r="AM435" t="s">
        <v>88</v>
      </c>
      <c r="AN435" t="s">
        <v>55</v>
      </c>
      <c r="AQ435" t="s">
        <v>171</v>
      </c>
      <c r="AR435" t="s">
        <v>218</v>
      </c>
    </row>
    <row r="436" ht="15.75" customHeight="1">
      <c r="A436" t="s">
        <v>44</v>
      </c>
      <c r="C436" s="11" t="s">
        <v>73</v>
      </c>
      <c r="D436" s="11" t="s">
        <v>74</v>
      </c>
      <c r="E436" s="11" t="s">
        <v>75</v>
      </c>
      <c r="F436" s="12" t="str">
        <f t="shared" si="1"/>
        <v>2012</v>
      </c>
      <c r="G436" s="13">
        <v>41048.0</v>
      </c>
      <c r="H436" s="14">
        <v>0.2763888888888889</v>
      </c>
      <c r="I436" t="s">
        <v>48</v>
      </c>
      <c r="J436" s="15"/>
      <c r="L436" t="s">
        <v>58</v>
      </c>
      <c r="M436" s="15">
        <v>16.7</v>
      </c>
      <c r="N436" s="16"/>
      <c r="O436" s="16">
        <v>97.6</v>
      </c>
      <c r="P436" s="17">
        <v>79.6</v>
      </c>
      <c r="Q436" s="18"/>
      <c r="S436" s="17"/>
      <c r="V436" s="19"/>
      <c r="W436" s="19">
        <v>48.0</v>
      </c>
      <c r="AF436" t="s">
        <v>76</v>
      </c>
      <c r="AG436" t="s">
        <v>51</v>
      </c>
      <c r="AH436" t="s">
        <v>51</v>
      </c>
      <c r="AI436">
        <v>7.0</v>
      </c>
      <c r="AJ436" t="s">
        <v>61</v>
      </c>
      <c r="AK436" t="s">
        <v>53</v>
      </c>
      <c r="AM436" t="s">
        <v>62</v>
      </c>
      <c r="AN436" t="s">
        <v>65</v>
      </c>
      <c r="AQ436" t="s">
        <v>292</v>
      </c>
      <c r="AR436" t="s">
        <v>442</v>
      </c>
    </row>
    <row r="437" ht="15.75" customHeight="1">
      <c r="A437" t="s">
        <v>44</v>
      </c>
      <c r="C437" s="11" t="s">
        <v>73</v>
      </c>
      <c r="D437" s="11" t="s">
        <v>74</v>
      </c>
      <c r="E437" s="11" t="s">
        <v>75</v>
      </c>
      <c r="F437" s="12" t="str">
        <f t="shared" si="1"/>
        <v>2012</v>
      </c>
      <c r="G437" s="13">
        <v>41062.0</v>
      </c>
      <c r="H437" s="14">
        <v>0.26458333333333334</v>
      </c>
      <c r="I437" t="s">
        <v>48</v>
      </c>
      <c r="J437" s="15"/>
      <c r="L437" t="s">
        <v>49</v>
      </c>
      <c r="M437" s="15">
        <v>18.9</v>
      </c>
      <c r="N437" s="16"/>
      <c r="O437" s="16">
        <v>96.4</v>
      </c>
      <c r="P437" s="17"/>
      <c r="Q437" s="18"/>
      <c r="S437" s="17"/>
      <c r="V437" s="19"/>
      <c r="W437" s="19">
        <v>56.3</v>
      </c>
      <c r="AF437" t="s">
        <v>76</v>
      </c>
      <c r="AG437" t="s">
        <v>59</v>
      </c>
      <c r="AH437" t="s">
        <v>51</v>
      </c>
      <c r="AI437">
        <v>12.22</v>
      </c>
      <c r="AJ437" t="s">
        <v>61</v>
      </c>
      <c r="AK437" t="s">
        <v>119</v>
      </c>
      <c r="AM437" t="s">
        <v>54</v>
      </c>
      <c r="AN437" t="s">
        <v>65</v>
      </c>
      <c r="AQ437" t="s">
        <v>51</v>
      </c>
      <c r="AR437" t="s">
        <v>317</v>
      </c>
    </row>
    <row r="438" ht="15.75" customHeight="1">
      <c r="A438" t="s">
        <v>44</v>
      </c>
      <c r="C438" s="11" t="s">
        <v>73</v>
      </c>
      <c r="D438" s="11" t="s">
        <v>74</v>
      </c>
      <c r="E438" s="11" t="s">
        <v>75</v>
      </c>
      <c r="F438" s="12" t="str">
        <f t="shared" si="1"/>
        <v>2012</v>
      </c>
      <c r="G438" s="13">
        <v>41076.0</v>
      </c>
      <c r="H438" s="14">
        <v>0.26180555555555557</v>
      </c>
      <c r="I438" t="s">
        <v>48</v>
      </c>
      <c r="J438" s="15"/>
      <c r="L438" t="s">
        <v>49</v>
      </c>
      <c r="M438" s="15">
        <v>19.7</v>
      </c>
      <c r="N438" s="16">
        <v>8.9</v>
      </c>
      <c r="O438" s="16">
        <v>97.5</v>
      </c>
      <c r="P438" s="17"/>
      <c r="Q438" s="18"/>
      <c r="S438" s="17"/>
      <c r="V438" s="19"/>
      <c r="W438" s="19">
        <v>26.9</v>
      </c>
      <c r="AF438" t="s">
        <v>76</v>
      </c>
      <c r="AG438" t="s">
        <v>51</v>
      </c>
      <c r="AH438" t="s">
        <v>443</v>
      </c>
      <c r="AI438">
        <v>11.11</v>
      </c>
      <c r="AK438" t="s">
        <v>53</v>
      </c>
      <c r="AM438" t="s">
        <v>62</v>
      </c>
      <c r="AN438" t="s">
        <v>65</v>
      </c>
      <c r="AQ438" t="s">
        <v>292</v>
      </c>
      <c r="AR438" t="s">
        <v>218</v>
      </c>
    </row>
    <row r="439" ht="15.75" customHeight="1">
      <c r="A439" t="s">
        <v>44</v>
      </c>
      <c r="C439" s="11" t="s">
        <v>73</v>
      </c>
      <c r="D439" s="11" t="s">
        <v>74</v>
      </c>
      <c r="E439" s="11" t="s">
        <v>75</v>
      </c>
      <c r="F439" s="12" t="str">
        <f t="shared" si="1"/>
        <v>2012</v>
      </c>
      <c r="G439" s="13">
        <v>41090.0</v>
      </c>
      <c r="H439" s="14">
        <v>0.2611111111111111</v>
      </c>
      <c r="I439" t="s">
        <v>48</v>
      </c>
      <c r="J439" s="15"/>
      <c r="L439" t="s">
        <v>49</v>
      </c>
      <c r="M439" s="15">
        <v>23.0</v>
      </c>
      <c r="N439" s="16">
        <v>8.0</v>
      </c>
      <c r="O439" s="16">
        <v>93.5</v>
      </c>
      <c r="P439" s="17"/>
      <c r="Q439" s="18"/>
      <c r="S439" s="17"/>
      <c r="V439" s="19"/>
      <c r="W439" s="19">
        <v>33.6</v>
      </c>
      <c r="AF439" t="s">
        <v>76</v>
      </c>
      <c r="AG439" t="s">
        <v>51</v>
      </c>
      <c r="AH439" t="s">
        <v>444</v>
      </c>
      <c r="AI439">
        <v>20.0</v>
      </c>
      <c r="AK439" t="s">
        <v>53</v>
      </c>
      <c r="AM439" t="s">
        <v>62</v>
      </c>
      <c r="AN439" t="s">
        <v>65</v>
      </c>
      <c r="AQ439" t="s">
        <v>292</v>
      </c>
      <c r="AR439" t="s">
        <v>218</v>
      </c>
    </row>
    <row r="440" ht="15.75" customHeight="1">
      <c r="A440" t="s">
        <v>44</v>
      </c>
      <c r="C440" s="11" t="s">
        <v>73</v>
      </c>
      <c r="D440" s="11" t="s">
        <v>74</v>
      </c>
      <c r="E440" s="11" t="s">
        <v>75</v>
      </c>
      <c r="F440" s="12" t="str">
        <f t="shared" si="1"/>
        <v>2012</v>
      </c>
      <c r="G440" s="13">
        <v>41104.0</v>
      </c>
      <c r="H440" s="14">
        <v>0.2638888888888889</v>
      </c>
      <c r="I440" t="s">
        <v>48</v>
      </c>
      <c r="J440" s="15"/>
      <c r="L440" t="s">
        <v>49</v>
      </c>
      <c r="M440" s="15">
        <v>21.8</v>
      </c>
      <c r="N440" s="16">
        <v>8.1</v>
      </c>
      <c r="O440" s="16">
        <v>93.1</v>
      </c>
      <c r="P440" s="17"/>
      <c r="Q440" s="18"/>
      <c r="S440" s="17"/>
      <c r="V440" s="19"/>
      <c r="W440" s="19">
        <v>125.9</v>
      </c>
      <c r="AF440" t="s">
        <v>76</v>
      </c>
      <c r="AG440" t="s">
        <v>280</v>
      </c>
      <c r="AH440" t="s">
        <v>86</v>
      </c>
      <c r="AJ440" t="s">
        <v>61</v>
      </c>
      <c r="AK440" t="s">
        <v>53</v>
      </c>
      <c r="AM440" t="s">
        <v>88</v>
      </c>
      <c r="AN440" t="s">
        <v>65</v>
      </c>
      <c r="AQ440" t="s">
        <v>51</v>
      </c>
      <c r="AR440" t="s">
        <v>218</v>
      </c>
    </row>
    <row r="441" ht="15.75" customHeight="1">
      <c r="A441" t="s">
        <v>44</v>
      </c>
      <c r="C441" s="11" t="s">
        <v>73</v>
      </c>
      <c r="D441" s="11" t="s">
        <v>74</v>
      </c>
      <c r="E441" s="11" t="s">
        <v>75</v>
      </c>
      <c r="F441" s="12" t="str">
        <f t="shared" si="1"/>
        <v>2012</v>
      </c>
      <c r="G441" s="13">
        <v>41104.0</v>
      </c>
      <c r="H441" s="14">
        <v>0.2638888888888889</v>
      </c>
      <c r="I441" t="s">
        <v>95</v>
      </c>
      <c r="J441" s="15"/>
      <c r="M441" s="15"/>
      <c r="N441" s="16"/>
      <c r="O441" s="16"/>
      <c r="P441" s="17"/>
      <c r="Q441" s="18"/>
      <c r="S441" s="17"/>
      <c r="V441" s="19"/>
      <c r="W441" s="19">
        <v>77.1</v>
      </c>
      <c r="AF441" t="s">
        <v>76</v>
      </c>
      <c r="AK441" t="s">
        <v>53</v>
      </c>
      <c r="AR441" t="s">
        <v>218</v>
      </c>
    </row>
    <row r="442" ht="15.75" customHeight="1">
      <c r="A442" t="s">
        <v>44</v>
      </c>
      <c r="C442" s="11" t="s">
        <v>294</v>
      </c>
      <c r="D442" s="11" t="s">
        <v>295</v>
      </c>
      <c r="E442" s="11" t="s">
        <v>296</v>
      </c>
      <c r="F442" s="12" t="str">
        <f t="shared" si="1"/>
        <v>2012</v>
      </c>
      <c r="G442" s="13">
        <v>41048.0</v>
      </c>
      <c r="H442" s="14">
        <v>0.2673611111111111</v>
      </c>
      <c r="I442" t="s">
        <v>48</v>
      </c>
      <c r="J442" s="15"/>
      <c r="L442" t="s">
        <v>49</v>
      </c>
      <c r="M442" s="15">
        <v>13.0</v>
      </c>
      <c r="N442" s="16">
        <v>8.22</v>
      </c>
      <c r="O442" s="16">
        <v>78.6</v>
      </c>
      <c r="P442" s="17"/>
      <c r="Q442" s="18"/>
      <c r="S442" s="17"/>
      <c r="V442" s="19"/>
      <c r="W442" s="19">
        <v>65.0</v>
      </c>
      <c r="AF442" t="s">
        <v>321</v>
      </c>
      <c r="AG442" t="s">
        <v>51</v>
      </c>
      <c r="AH442" t="s">
        <v>51</v>
      </c>
      <c r="AK442" t="s">
        <v>97</v>
      </c>
      <c r="AM442" t="s">
        <v>54</v>
      </c>
      <c r="AN442" t="s">
        <v>55</v>
      </c>
      <c r="AQ442" t="s">
        <v>171</v>
      </c>
      <c r="AR442" t="s">
        <v>445</v>
      </c>
    </row>
    <row r="443" ht="15.75" customHeight="1">
      <c r="A443" t="s">
        <v>44</v>
      </c>
      <c r="C443" s="11" t="s">
        <v>294</v>
      </c>
      <c r="D443" s="11" t="s">
        <v>295</v>
      </c>
      <c r="E443" s="11" t="s">
        <v>296</v>
      </c>
      <c r="F443" s="12" t="str">
        <f t="shared" si="1"/>
        <v>2012</v>
      </c>
      <c r="G443" s="13">
        <v>41062.0</v>
      </c>
      <c r="H443" s="14">
        <v>0.26875</v>
      </c>
      <c r="I443" t="s">
        <v>48</v>
      </c>
      <c r="J443" s="15"/>
      <c r="L443" t="s">
        <v>49</v>
      </c>
      <c r="M443" s="15">
        <v>16.8</v>
      </c>
      <c r="N443" s="16">
        <v>7.45</v>
      </c>
      <c r="O443" s="16">
        <v>76.4</v>
      </c>
      <c r="P443" s="17"/>
      <c r="Q443" s="18"/>
      <c r="S443" s="17"/>
      <c r="V443" s="19"/>
      <c r="W443" s="19">
        <v>290.9</v>
      </c>
      <c r="AF443" t="s">
        <v>346</v>
      </c>
      <c r="AG443" t="s">
        <v>59</v>
      </c>
      <c r="AH443" t="s">
        <v>115</v>
      </c>
      <c r="AJ443" t="s">
        <v>61</v>
      </c>
      <c r="AK443" t="s">
        <v>97</v>
      </c>
      <c r="AM443" t="s">
        <v>54</v>
      </c>
      <c r="AN443" t="s">
        <v>55</v>
      </c>
      <c r="AQ443" t="s">
        <v>171</v>
      </c>
      <c r="AR443" t="s">
        <v>229</v>
      </c>
    </row>
    <row r="444" ht="15.75" customHeight="1">
      <c r="A444" t="s">
        <v>44</v>
      </c>
      <c r="C444" s="11" t="s">
        <v>294</v>
      </c>
      <c r="D444" s="11" t="s">
        <v>295</v>
      </c>
      <c r="E444" s="11" t="s">
        <v>296</v>
      </c>
      <c r="F444" s="12" t="str">
        <f t="shared" si="1"/>
        <v>2012</v>
      </c>
      <c r="G444" s="13">
        <v>41076.0</v>
      </c>
      <c r="H444" s="14">
        <v>0.2965277777777778</v>
      </c>
      <c r="I444" t="s">
        <v>48</v>
      </c>
      <c r="J444" s="15"/>
      <c r="L444" t="s">
        <v>49</v>
      </c>
      <c r="M444" s="15">
        <v>16.3</v>
      </c>
      <c r="N444" s="16">
        <v>7.94</v>
      </c>
      <c r="O444" s="16">
        <v>80.8</v>
      </c>
      <c r="P444" s="17"/>
      <c r="Q444" s="18"/>
      <c r="S444" s="17"/>
      <c r="V444" s="19"/>
      <c r="W444" s="19">
        <v>118.7</v>
      </c>
      <c r="AF444" t="s">
        <v>346</v>
      </c>
      <c r="AG444" t="s">
        <v>51</v>
      </c>
      <c r="AH444" t="s">
        <v>51</v>
      </c>
      <c r="AJ444" t="s">
        <v>61</v>
      </c>
      <c r="AK444" t="s">
        <v>100</v>
      </c>
      <c r="AM444" t="s">
        <v>54</v>
      </c>
      <c r="AN444" t="s">
        <v>55</v>
      </c>
      <c r="AQ444" t="s">
        <v>171</v>
      </c>
      <c r="AR444" t="s">
        <v>229</v>
      </c>
    </row>
    <row r="445" ht="15.75" customHeight="1">
      <c r="A445" t="s">
        <v>44</v>
      </c>
      <c r="C445" s="11" t="s">
        <v>294</v>
      </c>
      <c r="D445" s="11" t="s">
        <v>295</v>
      </c>
      <c r="E445" s="11" t="s">
        <v>296</v>
      </c>
      <c r="F445" s="12" t="str">
        <f t="shared" si="1"/>
        <v>2012</v>
      </c>
      <c r="G445" s="13">
        <v>41090.0</v>
      </c>
      <c r="H445" s="14">
        <v>0.2743055555555556</v>
      </c>
      <c r="I445" t="s">
        <v>48</v>
      </c>
      <c r="J445" s="15"/>
      <c r="L445" t="s">
        <v>49</v>
      </c>
      <c r="M445" s="15">
        <v>19.6</v>
      </c>
      <c r="N445" s="16">
        <v>6.32</v>
      </c>
      <c r="O445" s="16">
        <v>68.8</v>
      </c>
      <c r="P445" s="17">
        <v>150.0</v>
      </c>
      <c r="Q445" s="18"/>
      <c r="S445" s="17"/>
      <c r="V445" s="19"/>
      <c r="W445" s="19">
        <v>1045.2</v>
      </c>
      <c r="AF445" t="s">
        <v>346</v>
      </c>
      <c r="AG445" t="s">
        <v>51</v>
      </c>
      <c r="AH445" t="s">
        <v>51</v>
      </c>
      <c r="AK445" t="s">
        <v>97</v>
      </c>
      <c r="AM445" t="s">
        <v>54</v>
      </c>
      <c r="AN445" t="s">
        <v>55</v>
      </c>
      <c r="AQ445" t="s">
        <v>171</v>
      </c>
      <c r="AR445" t="s">
        <v>229</v>
      </c>
    </row>
    <row r="446" ht="15.75" customHeight="1">
      <c r="A446" t="s">
        <v>44</v>
      </c>
      <c r="C446" s="11" t="s">
        <v>294</v>
      </c>
      <c r="D446" s="11" t="s">
        <v>295</v>
      </c>
      <c r="E446" s="11" t="s">
        <v>296</v>
      </c>
      <c r="F446" s="12" t="str">
        <f t="shared" si="1"/>
        <v>2012</v>
      </c>
      <c r="G446" s="13">
        <v>41104.0</v>
      </c>
      <c r="H446" s="14">
        <v>0.29097222222222224</v>
      </c>
      <c r="I446" t="s">
        <v>48</v>
      </c>
      <c r="J446" s="15"/>
      <c r="L446" t="s">
        <v>49</v>
      </c>
      <c r="M446" s="15">
        <v>21.0</v>
      </c>
      <c r="N446" s="16">
        <v>6.44</v>
      </c>
      <c r="O446" s="16">
        <v>72.3</v>
      </c>
      <c r="P446" s="17"/>
      <c r="Q446" s="18"/>
      <c r="S446" s="17"/>
      <c r="V446" s="19"/>
      <c r="W446" s="19">
        <v>456.9</v>
      </c>
      <c r="AF446" t="s">
        <v>346</v>
      </c>
      <c r="AG446" t="s">
        <v>51</v>
      </c>
      <c r="AH446" t="s">
        <v>51</v>
      </c>
      <c r="AI446">
        <v>18.89</v>
      </c>
      <c r="AJ446" t="s">
        <v>61</v>
      </c>
      <c r="AK446" t="s">
        <v>119</v>
      </c>
      <c r="AM446" t="s">
        <v>54</v>
      </c>
      <c r="AN446" t="s">
        <v>55</v>
      </c>
      <c r="AQ446" t="s">
        <v>171</v>
      </c>
      <c r="AR446" t="s">
        <v>446</v>
      </c>
    </row>
    <row r="447" ht="15.75" customHeight="1">
      <c r="A447" t="s">
        <v>44</v>
      </c>
      <c r="C447" s="11" t="s">
        <v>294</v>
      </c>
      <c r="D447" s="11" t="s">
        <v>295</v>
      </c>
      <c r="E447" s="11" t="s">
        <v>296</v>
      </c>
      <c r="F447" s="12" t="str">
        <f t="shared" si="1"/>
        <v>2012</v>
      </c>
      <c r="G447" s="13">
        <v>41118.0</v>
      </c>
      <c r="H447" s="14">
        <v>0.2916666666666667</v>
      </c>
      <c r="I447" t="s">
        <v>48</v>
      </c>
      <c r="J447" s="15"/>
      <c r="L447" t="s">
        <v>49</v>
      </c>
      <c r="M447" s="15">
        <v>18.2</v>
      </c>
      <c r="N447" s="16">
        <v>7.89</v>
      </c>
      <c r="O447" s="16">
        <v>83.5</v>
      </c>
      <c r="P447" s="17"/>
      <c r="Q447" s="18"/>
      <c r="S447" s="17"/>
      <c r="V447" s="19"/>
      <c r="W447" s="19">
        <v>816.4</v>
      </c>
      <c r="AF447" t="s">
        <v>346</v>
      </c>
      <c r="AG447" t="s">
        <v>86</v>
      </c>
      <c r="AH447" t="s">
        <v>439</v>
      </c>
      <c r="AI447">
        <v>17.22</v>
      </c>
      <c r="AJ447" t="s">
        <v>61</v>
      </c>
      <c r="AK447" t="s">
        <v>97</v>
      </c>
      <c r="AM447" t="s">
        <v>54</v>
      </c>
      <c r="AN447" t="s">
        <v>55</v>
      </c>
      <c r="AQ447" t="s">
        <v>171</v>
      </c>
      <c r="AR447" t="s">
        <v>229</v>
      </c>
    </row>
    <row r="448" ht="15.75" customHeight="1">
      <c r="A448" t="s">
        <v>44</v>
      </c>
      <c r="C448" s="11" t="s">
        <v>294</v>
      </c>
      <c r="D448" s="11" t="s">
        <v>295</v>
      </c>
      <c r="E448" s="11" t="s">
        <v>296</v>
      </c>
      <c r="F448" s="12" t="str">
        <f t="shared" si="1"/>
        <v>2012</v>
      </c>
      <c r="G448" s="13">
        <v>41132.0</v>
      </c>
      <c r="H448" s="14">
        <v>0.2861111111111111</v>
      </c>
      <c r="I448" t="s">
        <v>48</v>
      </c>
      <c r="J448" s="15"/>
      <c r="L448" t="s">
        <v>58</v>
      </c>
      <c r="M448" s="15">
        <v>21.1</v>
      </c>
      <c r="N448" s="16">
        <v>6.49</v>
      </c>
      <c r="O448" s="16">
        <v>73.1</v>
      </c>
      <c r="P448" s="17"/>
      <c r="Q448" s="18"/>
      <c r="S448" s="17"/>
      <c r="V448" s="19"/>
      <c r="W448" s="19">
        <v>1986.3</v>
      </c>
      <c r="AF448" t="s">
        <v>346</v>
      </c>
      <c r="AG448" t="s">
        <v>189</v>
      </c>
      <c r="AH448" t="s">
        <v>440</v>
      </c>
      <c r="AI448">
        <v>21.11</v>
      </c>
      <c r="AK448" t="s">
        <v>119</v>
      </c>
      <c r="AM448" t="s">
        <v>62</v>
      </c>
      <c r="AN448" t="s">
        <v>55</v>
      </c>
      <c r="AQ448" t="s">
        <v>171</v>
      </c>
      <c r="AR448" t="s">
        <v>447</v>
      </c>
    </row>
    <row r="449" ht="15.75" customHeight="1">
      <c r="A449" t="s">
        <v>44</v>
      </c>
      <c r="C449" s="11" t="s">
        <v>294</v>
      </c>
      <c r="D449" s="11" t="s">
        <v>295</v>
      </c>
      <c r="E449" s="11" t="s">
        <v>296</v>
      </c>
      <c r="F449" s="12" t="str">
        <f t="shared" si="1"/>
        <v>2012</v>
      </c>
      <c r="G449" s="13">
        <v>41146.0</v>
      </c>
      <c r="H449" s="14">
        <v>0.2777777777777778</v>
      </c>
      <c r="I449" t="s">
        <v>48</v>
      </c>
      <c r="J449" s="15"/>
      <c r="L449" t="s">
        <v>49</v>
      </c>
      <c r="M449" s="15">
        <v>20.3</v>
      </c>
      <c r="N449" s="16">
        <v>5.6</v>
      </c>
      <c r="O449" s="16">
        <v>62.5</v>
      </c>
      <c r="P449" s="17"/>
      <c r="Q449" s="18"/>
      <c r="S449" s="17"/>
      <c r="V449" s="19"/>
      <c r="W449" s="19">
        <v>218.7</v>
      </c>
      <c r="AF449" t="s">
        <v>279</v>
      </c>
      <c r="AG449" t="s">
        <v>259</v>
      </c>
      <c r="AH449" t="s">
        <v>223</v>
      </c>
      <c r="AI449">
        <v>18.33</v>
      </c>
      <c r="AK449" t="s">
        <v>53</v>
      </c>
      <c r="AM449" t="s">
        <v>88</v>
      </c>
      <c r="AN449" t="s">
        <v>55</v>
      </c>
      <c r="AQ449" t="s">
        <v>171</v>
      </c>
      <c r="AR449" t="s">
        <v>218</v>
      </c>
    </row>
    <row r="450" ht="15.75" customHeight="1">
      <c r="A450" t="s">
        <v>44</v>
      </c>
      <c r="C450" s="11" t="s">
        <v>91</v>
      </c>
      <c r="D450" s="11" t="s">
        <v>92</v>
      </c>
      <c r="E450" s="11" t="s">
        <v>93</v>
      </c>
      <c r="F450" s="12" t="str">
        <f t="shared" si="1"/>
        <v>2012</v>
      </c>
      <c r="G450" s="13">
        <v>41048.0</v>
      </c>
      <c r="H450" s="14">
        <v>0.24791666666666667</v>
      </c>
      <c r="I450" t="s">
        <v>48</v>
      </c>
      <c r="J450" s="15"/>
      <c r="L450" t="s">
        <v>49</v>
      </c>
      <c r="M450" s="15">
        <v>13.8</v>
      </c>
      <c r="N450" s="16"/>
      <c r="O450" s="16">
        <v>30.2</v>
      </c>
      <c r="P450" s="17">
        <v>151.7</v>
      </c>
      <c r="Q450" s="18"/>
      <c r="S450" s="17"/>
      <c r="V450" s="19"/>
      <c r="W450" s="19">
        <v>26.2</v>
      </c>
      <c r="AF450" t="s">
        <v>76</v>
      </c>
      <c r="AG450" t="s">
        <v>51</v>
      </c>
      <c r="AH450" t="s">
        <v>51</v>
      </c>
      <c r="AI450">
        <v>6.67</v>
      </c>
      <c r="AJ450" t="s">
        <v>61</v>
      </c>
      <c r="AK450" t="s">
        <v>100</v>
      </c>
      <c r="AM450" t="s">
        <v>54</v>
      </c>
      <c r="AN450" t="s">
        <v>55</v>
      </c>
      <c r="AQ450" t="s">
        <v>51</v>
      </c>
      <c r="AR450" t="s">
        <v>448</v>
      </c>
    </row>
    <row r="451" ht="15.75" customHeight="1">
      <c r="A451" t="s">
        <v>44</v>
      </c>
      <c r="C451" s="11" t="s">
        <v>91</v>
      </c>
      <c r="D451" s="11" t="s">
        <v>92</v>
      </c>
      <c r="E451" s="11" t="s">
        <v>93</v>
      </c>
      <c r="F451" s="12" t="str">
        <f t="shared" si="1"/>
        <v>2012</v>
      </c>
      <c r="G451" s="13">
        <v>41062.0</v>
      </c>
      <c r="H451" s="14">
        <v>0.24097222222222223</v>
      </c>
      <c r="I451" t="s">
        <v>48</v>
      </c>
      <c r="J451" s="15"/>
      <c r="L451" t="s">
        <v>49</v>
      </c>
      <c r="M451" s="15">
        <v>16.0</v>
      </c>
      <c r="N451" s="16"/>
      <c r="O451" s="16">
        <v>29.8</v>
      </c>
      <c r="P451" s="17"/>
      <c r="Q451" s="18"/>
      <c r="S451" s="17"/>
      <c r="V451" s="19"/>
      <c r="W451" s="19">
        <v>81.3</v>
      </c>
      <c r="AF451" t="s">
        <v>76</v>
      </c>
      <c r="AG451" t="s">
        <v>59</v>
      </c>
      <c r="AH451" t="s">
        <v>51</v>
      </c>
      <c r="AI451">
        <v>12.22</v>
      </c>
      <c r="AJ451" t="s">
        <v>61</v>
      </c>
      <c r="AK451" t="s">
        <v>100</v>
      </c>
      <c r="AM451" t="s">
        <v>54</v>
      </c>
      <c r="AN451" t="s">
        <v>55</v>
      </c>
      <c r="AQ451" t="s">
        <v>56</v>
      </c>
      <c r="AR451" t="s">
        <v>317</v>
      </c>
    </row>
    <row r="452" ht="15.75" customHeight="1">
      <c r="A452" t="s">
        <v>44</v>
      </c>
      <c r="C452" s="11" t="s">
        <v>91</v>
      </c>
      <c r="D452" s="11" t="s">
        <v>92</v>
      </c>
      <c r="E452" s="11" t="s">
        <v>93</v>
      </c>
      <c r="F452" s="12" t="str">
        <f t="shared" si="1"/>
        <v>2012</v>
      </c>
      <c r="G452" s="13">
        <v>41076.0</v>
      </c>
      <c r="H452" s="14">
        <v>0.33611111111111114</v>
      </c>
      <c r="I452" t="s">
        <v>48</v>
      </c>
      <c r="J452" s="15"/>
      <c r="L452" t="s">
        <v>49</v>
      </c>
      <c r="M452" s="15">
        <v>15.4</v>
      </c>
      <c r="N452" s="16">
        <v>3.3</v>
      </c>
      <c r="O452" s="16">
        <v>33.5</v>
      </c>
      <c r="P452" s="17"/>
      <c r="Q452" s="18"/>
      <c r="S452" s="17"/>
      <c r="V452" s="19"/>
      <c r="W452" s="19">
        <v>90.9</v>
      </c>
      <c r="AF452" t="s">
        <v>76</v>
      </c>
      <c r="AG452" t="s">
        <v>51</v>
      </c>
      <c r="AH452" t="s">
        <v>443</v>
      </c>
      <c r="AI452">
        <v>11.11</v>
      </c>
      <c r="AK452" t="s">
        <v>100</v>
      </c>
      <c r="AM452" t="s">
        <v>54</v>
      </c>
      <c r="AN452" t="s">
        <v>55</v>
      </c>
      <c r="AQ452" t="s">
        <v>51</v>
      </c>
      <c r="AR452" t="s">
        <v>218</v>
      </c>
    </row>
    <row r="453" ht="15.75" customHeight="1">
      <c r="A453" t="s">
        <v>44</v>
      </c>
      <c r="C453" s="11" t="s">
        <v>91</v>
      </c>
      <c r="D453" s="11" t="s">
        <v>92</v>
      </c>
      <c r="E453" s="11" t="s">
        <v>93</v>
      </c>
      <c r="F453" s="12" t="str">
        <f t="shared" si="1"/>
        <v>2012</v>
      </c>
      <c r="G453" s="13">
        <v>41090.0</v>
      </c>
      <c r="H453" s="14">
        <v>0.23680555555555555</v>
      </c>
      <c r="I453" t="s">
        <v>48</v>
      </c>
      <c r="J453" s="15"/>
      <c r="L453" t="s">
        <v>49</v>
      </c>
      <c r="M453" s="15">
        <v>18.5</v>
      </c>
      <c r="N453" s="16">
        <v>1.6</v>
      </c>
      <c r="O453" s="16">
        <v>15.2</v>
      </c>
      <c r="P453" s="17"/>
      <c r="Q453" s="18"/>
      <c r="S453" s="17"/>
      <c r="V453" s="19"/>
      <c r="W453" s="19">
        <v>41.1</v>
      </c>
      <c r="AF453" t="s">
        <v>76</v>
      </c>
      <c r="AG453" t="s">
        <v>51</v>
      </c>
      <c r="AH453" t="s">
        <v>444</v>
      </c>
      <c r="AI453">
        <v>20.0</v>
      </c>
      <c r="AJ453" t="s">
        <v>61</v>
      </c>
      <c r="AK453" t="s">
        <v>100</v>
      </c>
      <c r="AM453" t="s">
        <v>54</v>
      </c>
      <c r="AN453" t="s">
        <v>55</v>
      </c>
      <c r="AQ453" t="s">
        <v>51</v>
      </c>
      <c r="AR453" t="s">
        <v>218</v>
      </c>
    </row>
    <row r="454" ht="15.75" customHeight="1">
      <c r="A454" t="s">
        <v>323</v>
      </c>
      <c r="C454" s="11" t="s">
        <v>449</v>
      </c>
      <c r="D454" s="11" t="s">
        <v>450</v>
      </c>
      <c r="E454" s="11" t="s">
        <v>451</v>
      </c>
      <c r="F454" s="12" t="str">
        <f t="shared" si="1"/>
        <v>2009</v>
      </c>
      <c r="G454" s="13">
        <v>39949.0</v>
      </c>
      <c r="H454" s="14">
        <v>0.3472222222222222</v>
      </c>
      <c r="I454" t="s">
        <v>48</v>
      </c>
      <c r="J454" s="15"/>
      <c r="L454" t="s">
        <v>49</v>
      </c>
      <c r="M454" s="15">
        <v>14.3</v>
      </c>
      <c r="N454" s="16">
        <v>9.5</v>
      </c>
      <c r="O454" s="16">
        <v>93.5</v>
      </c>
      <c r="P454" s="17"/>
      <c r="Q454" s="18"/>
      <c r="S454" s="17"/>
      <c r="V454" s="19"/>
      <c r="W454" s="19"/>
      <c r="AF454" t="s">
        <v>327</v>
      </c>
      <c r="AG454" t="s">
        <v>86</v>
      </c>
      <c r="AH454" t="s">
        <v>115</v>
      </c>
      <c r="AI454">
        <v>12.78</v>
      </c>
      <c r="AJ454" t="s">
        <v>61</v>
      </c>
      <c r="AM454" t="s">
        <v>54</v>
      </c>
      <c r="AQ454" t="s">
        <v>51</v>
      </c>
      <c r="AR454" t="s">
        <v>452</v>
      </c>
    </row>
    <row r="455" ht="15.75" customHeight="1">
      <c r="A455" t="s">
        <v>323</v>
      </c>
      <c r="C455" s="11" t="s">
        <v>449</v>
      </c>
      <c r="D455" s="11" t="s">
        <v>450</v>
      </c>
      <c r="E455" s="11" t="s">
        <v>451</v>
      </c>
      <c r="F455" s="12" t="str">
        <f t="shared" si="1"/>
        <v>2009</v>
      </c>
      <c r="G455" s="13">
        <v>39963.0</v>
      </c>
      <c r="H455" s="14">
        <v>0.2743055555555556</v>
      </c>
      <c r="I455" t="s">
        <v>48</v>
      </c>
      <c r="J455" s="15"/>
      <c r="L455" t="s">
        <v>49</v>
      </c>
      <c r="M455" s="15">
        <v>10.8</v>
      </c>
      <c r="N455" s="16">
        <v>10.84</v>
      </c>
      <c r="O455" s="16">
        <v>97.8</v>
      </c>
      <c r="P455" s="17"/>
      <c r="Q455" s="18"/>
      <c r="S455" s="17"/>
      <c r="V455" s="19"/>
      <c r="W455" s="19"/>
      <c r="AF455" t="s">
        <v>327</v>
      </c>
      <c r="AG455" t="s">
        <v>254</v>
      </c>
      <c r="AH455" t="s">
        <v>328</v>
      </c>
      <c r="AI455">
        <v>12.22</v>
      </c>
      <c r="AJ455" t="s">
        <v>61</v>
      </c>
      <c r="AK455" t="s">
        <v>97</v>
      </c>
      <c r="AM455" t="s">
        <v>54</v>
      </c>
      <c r="AN455" t="s">
        <v>55</v>
      </c>
      <c r="AQ455" t="s">
        <v>51</v>
      </c>
      <c r="AR455" t="s">
        <v>453</v>
      </c>
    </row>
    <row r="456" ht="15.75" customHeight="1">
      <c r="A456" t="s">
        <v>323</v>
      </c>
      <c r="C456" s="11" t="s">
        <v>449</v>
      </c>
      <c r="D456" s="11" t="s">
        <v>450</v>
      </c>
      <c r="E456" s="11" t="s">
        <v>451</v>
      </c>
      <c r="F456" s="12" t="str">
        <f t="shared" si="1"/>
        <v>2009</v>
      </c>
      <c r="G456" s="13">
        <v>39977.0</v>
      </c>
      <c r="H456" s="14">
        <v>0.3194444444444444</v>
      </c>
      <c r="I456" t="s">
        <v>48</v>
      </c>
      <c r="J456" s="15"/>
      <c r="L456" t="s">
        <v>58</v>
      </c>
      <c r="M456" s="15">
        <v>14.4</v>
      </c>
      <c r="N456" s="16">
        <v>9.2</v>
      </c>
      <c r="O456" s="16">
        <v>90.0</v>
      </c>
      <c r="P456" s="17"/>
      <c r="Q456" s="18"/>
      <c r="S456" s="17"/>
      <c r="V456" s="19"/>
      <c r="W456" s="19" t="s">
        <v>111</v>
      </c>
      <c r="AF456" t="s">
        <v>279</v>
      </c>
      <c r="AG456" t="s">
        <v>51</v>
      </c>
      <c r="AH456" t="s">
        <v>126</v>
      </c>
      <c r="AI456">
        <v>15.56</v>
      </c>
      <c r="AJ456" t="s">
        <v>61</v>
      </c>
      <c r="AM456" t="s">
        <v>62</v>
      </c>
      <c r="AN456" t="s">
        <v>55</v>
      </c>
      <c r="AQ456" t="s">
        <v>56</v>
      </c>
      <c r="AR456" t="s">
        <v>454</v>
      </c>
    </row>
    <row r="457" ht="15.75" customHeight="1">
      <c r="A457" t="s">
        <v>323</v>
      </c>
      <c r="C457" s="11" t="s">
        <v>449</v>
      </c>
      <c r="D457" s="11" t="s">
        <v>450</v>
      </c>
      <c r="E457" s="11" t="s">
        <v>451</v>
      </c>
      <c r="F457" s="12" t="str">
        <f t="shared" si="1"/>
        <v>2009</v>
      </c>
      <c r="G457" s="13">
        <v>39991.0</v>
      </c>
      <c r="H457" s="14">
        <v>0.30069444444444443</v>
      </c>
      <c r="I457" t="s">
        <v>48</v>
      </c>
      <c r="J457" s="15"/>
      <c r="L457" t="s">
        <v>49</v>
      </c>
      <c r="M457" s="15">
        <v>17.9</v>
      </c>
      <c r="N457" s="16">
        <v>8.46</v>
      </c>
      <c r="O457" s="16">
        <v>89.4</v>
      </c>
      <c r="P457" s="17"/>
      <c r="Q457" s="18"/>
      <c r="S457" s="17"/>
      <c r="V457" s="19"/>
      <c r="W457" s="19">
        <v>172.5</v>
      </c>
      <c r="AF457" t="s">
        <v>327</v>
      </c>
      <c r="AG457" t="s">
        <v>59</v>
      </c>
      <c r="AH457" t="s">
        <v>112</v>
      </c>
      <c r="AI457">
        <v>17.78</v>
      </c>
      <c r="AJ457" t="s">
        <v>61</v>
      </c>
      <c r="AM457" t="s">
        <v>54</v>
      </c>
      <c r="AN457" t="s">
        <v>55</v>
      </c>
      <c r="AQ457" t="s">
        <v>51</v>
      </c>
      <c r="AR457" t="s">
        <v>455</v>
      </c>
    </row>
    <row r="458" ht="15.75" customHeight="1">
      <c r="A458" t="s">
        <v>323</v>
      </c>
      <c r="C458" s="11" t="s">
        <v>449</v>
      </c>
      <c r="D458" s="11" t="s">
        <v>450</v>
      </c>
      <c r="E458" s="11" t="s">
        <v>451</v>
      </c>
      <c r="F458" s="12" t="str">
        <f t="shared" si="1"/>
        <v>2009</v>
      </c>
      <c r="G458" s="13">
        <v>40005.0</v>
      </c>
      <c r="H458" s="14">
        <v>0.2847222222222222</v>
      </c>
      <c r="I458" t="s">
        <v>48</v>
      </c>
      <c r="J458" s="15"/>
      <c r="L458" t="s">
        <v>49</v>
      </c>
      <c r="M458" s="15">
        <v>15.6</v>
      </c>
      <c r="N458" s="16">
        <v>8.08</v>
      </c>
      <c r="O458" s="16">
        <v>80.8</v>
      </c>
      <c r="P458" s="17"/>
      <c r="Q458" s="18"/>
      <c r="S458" s="17"/>
      <c r="V458" s="19"/>
      <c r="W458" s="19">
        <v>178.2</v>
      </c>
      <c r="AF458" t="s">
        <v>327</v>
      </c>
      <c r="AG458" t="s">
        <v>51</v>
      </c>
      <c r="AH458" t="s">
        <v>51</v>
      </c>
      <c r="AI458">
        <v>12.78</v>
      </c>
      <c r="AJ458" t="s">
        <v>61</v>
      </c>
      <c r="AM458" t="s">
        <v>54</v>
      </c>
      <c r="AN458" t="s">
        <v>55</v>
      </c>
      <c r="AQ458" t="s">
        <v>70</v>
      </c>
      <c r="AR458" t="s">
        <v>456</v>
      </c>
    </row>
    <row r="459" ht="15.75" customHeight="1">
      <c r="A459" t="s">
        <v>323</v>
      </c>
      <c r="C459" s="11" t="s">
        <v>449</v>
      </c>
      <c r="D459" s="11" t="s">
        <v>450</v>
      </c>
      <c r="E459" s="11" t="s">
        <v>451</v>
      </c>
      <c r="F459" s="12" t="str">
        <f t="shared" si="1"/>
        <v>2009</v>
      </c>
      <c r="G459" s="13">
        <v>40005.0</v>
      </c>
      <c r="H459" s="14">
        <v>0.2847222222222222</v>
      </c>
      <c r="I459" t="s">
        <v>95</v>
      </c>
      <c r="J459" s="15"/>
      <c r="M459" s="15"/>
      <c r="N459" s="16"/>
      <c r="O459" s="16"/>
      <c r="P459" s="17"/>
      <c r="Q459" s="18"/>
      <c r="S459" s="17"/>
      <c r="V459" s="19"/>
      <c r="W459" s="19">
        <v>151.5</v>
      </c>
      <c r="AF459" t="s">
        <v>327</v>
      </c>
      <c r="AR459" t="s">
        <v>456</v>
      </c>
    </row>
    <row r="460" ht="15.75" customHeight="1">
      <c r="A460" t="s">
        <v>323</v>
      </c>
      <c r="C460" s="11" t="s">
        <v>449</v>
      </c>
      <c r="D460" s="11" t="s">
        <v>450</v>
      </c>
      <c r="E460" s="11" t="s">
        <v>451</v>
      </c>
      <c r="F460" s="12" t="str">
        <f t="shared" si="1"/>
        <v>2009</v>
      </c>
      <c r="G460" s="13">
        <v>40019.0</v>
      </c>
      <c r="H460" s="14">
        <v>0.2763888888888889</v>
      </c>
      <c r="I460" t="s">
        <v>48</v>
      </c>
      <c r="J460" s="15"/>
      <c r="L460" t="s">
        <v>58</v>
      </c>
      <c r="M460" s="15">
        <v>16.2</v>
      </c>
      <c r="N460" s="16">
        <v>9.49</v>
      </c>
      <c r="O460" s="16">
        <v>96.0</v>
      </c>
      <c r="P460" s="17"/>
      <c r="Q460" s="18"/>
      <c r="S460" s="17"/>
      <c r="V460" s="19"/>
      <c r="W460" s="19" t="s">
        <v>111</v>
      </c>
      <c r="AF460" t="s">
        <v>327</v>
      </c>
      <c r="AG460" t="s">
        <v>254</v>
      </c>
      <c r="AH460" t="s">
        <v>457</v>
      </c>
      <c r="AI460">
        <v>15.0</v>
      </c>
      <c r="AJ460" t="s">
        <v>61</v>
      </c>
      <c r="AK460" t="s">
        <v>119</v>
      </c>
      <c r="AM460" t="s">
        <v>54</v>
      </c>
      <c r="AN460" t="s">
        <v>55</v>
      </c>
      <c r="AQ460" t="s">
        <v>70</v>
      </c>
      <c r="AR460" t="s">
        <v>458</v>
      </c>
    </row>
    <row r="461" ht="15.75" customHeight="1">
      <c r="A461" t="s">
        <v>323</v>
      </c>
      <c r="C461" s="11" t="s">
        <v>449</v>
      </c>
      <c r="D461" s="11" t="s">
        <v>450</v>
      </c>
      <c r="E461" s="11" t="s">
        <v>451</v>
      </c>
      <c r="F461" s="12" t="str">
        <f t="shared" si="1"/>
        <v>2009</v>
      </c>
      <c r="G461" s="13">
        <v>40033.0</v>
      </c>
      <c r="H461" s="14">
        <v>0.3229166666666667</v>
      </c>
      <c r="I461" t="s">
        <v>48</v>
      </c>
      <c r="J461" s="15"/>
      <c r="L461" t="s">
        <v>49</v>
      </c>
      <c r="M461" s="15">
        <v>18.5</v>
      </c>
      <c r="N461" s="16">
        <v>8.7</v>
      </c>
      <c r="O461" s="16">
        <v>92.9</v>
      </c>
      <c r="P461" s="17"/>
      <c r="Q461" s="18"/>
      <c r="S461" s="17"/>
      <c r="V461" s="19"/>
      <c r="W461" s="19">
        <v>65.0</v>
      </c>
      <c r="AF461" t="s">
        <v>279</v>
      </c>
      <c r="AG461" t="s">
        <v>51</v>
      </c>
      <c r="AH461" t="s">
        <v>51</v>
      </c>
      <c r="AI461">
        <v>15.56</v>
      </c>
      <c r="AJ461" t="s">
        <v>61</v>
      </c>
      <c r="AK461" t="s">
        <v>53</v>
      </c>
      <c r="AM461" t="s">
        <v>62</v>
      </c>
      <c r="AN461" t="s">
        <v>55</v>
      </c>
      <c r="AQ461" t="s">
        <v>56</v>
      </c>
      <c r="AR461" t="s">
        <v>71</v>
      </c>
    </row>
    <row r="462" ht="15.75" customHeight="1">
      <c r="A462" t="s">
        <v>323</v>
      </c>
      <c r="C462" s="11" t="s">
        <v>449</v>
      </c>
      <c r="D462" s="11" t="s">
        <v>450</v>
      </c>
      <c r="E462" s="11" t="s">
        <v>451</v>
      </c>
      <c r="F462" s="12" t="str">
        <f t="shared" si="1"/>
        <v>2010</v>
      </c>
      <c r="G462" s="13">
        <v>40376.0</v>
      </c>
      <c r="H462" s="14">
        <v>0.3263888888888889</v>
      </c>
      <c r="I462" t="s">
        <v>48</v>
      </c>
      <c r="J462" s="15"/>
      <c r="L462" t="s">
        <v>49</v>
      </c>
      <c r="M462" s="15">
        <v>21.8</v>
      </c>
      <c r="N462" s="16">
        <v>7.67</v>
      </c>
      <c r="O462" s="16">
        <v>87.4</v>
      </c>
      <c r="P462" s="17"/>
      <c r="Q462" s="18"/>
      <c r="S462" s="17"/>
      <c r="V462" s="19"/>
      <c r="W462" s="19">
        <v>104.0</v>
      </c>
      <c r="AF462" t="s">
        <v>459</v>
      </c>
      <c r="AG462" t="s">
        <v>51</v>
      </c>
      <c r="AH462" t="s">
        <v>371</v>
      </c>
      <c r="AJ462" t="s">
        <v>61</v>
      </c>
      <c r="AK462" t="s">
        <v>119</v>
      </c>
      <c r="AM462" t="s">
        <v>54</v>
      </c>
      <c r="AN462" t="s">
        <v>55</v>
      </c>
      <c r="AQ462" t="s">
        <v>56</v>
      </c>
      <c r="AR462" t="s">
        <v>460</v>
      </c>
    </row>
    <row r="463" ht="15.75" customHeight="1">
      <c r="A463" t="s">
        <v>323</v>
      </c>
      <c r="C463" s="11" t="s">
        <v>449</v>
      </c>
      <c r="D463" s="11" t="s">
        <v>450</v>
      </c>
      <c r="E463" s="11" t="s">
        <v>451</v>
      </c>
      <c r="F463" s="12" t="str">
        <f t="shared" si="1"/>
        <v>2010</v>
      </c>
      <c r="G463" s="13">
        <v>40376.0</v>
      </c>
      <c r="H463" s="14">
        <v>0.3263888888888889</v>
      </c>
      <c r="I463" t="s">
        <v>95</v>
      </c>
      <c r="J463" s="15"/>
      <c r="M463" s="15">
        <v>21.8</v>
      </c>
      <c r="N463" s="16">
        <v>7.68</v>
      </c>
      <c r="O463" s="16">
        <v>87.3</v>
      </c>
      <c r="P463" s="17"/>
      <c r="Q463" s="18"/>
      <c r="S463" s="17"/>
      <c r="V463" s="19"/>
      <c r="W463" s="19">
        <v>75.0</v>
      </c>
      <c r="AF463" t="s">
        <v>459</v>
      </c>
      <c r="AK463" t="s">
        <v>119</v>
      </c>
      <c r="AR463" t="s">
        <v>460</v>
      </c>
    </row>
    <row r="464" ht="15.75" customHeight="1">
      <c r="A464" t="s">
        <v>323</v>
      </c>
      <c r="C464" s="11" t="s">
        <v>449</v>
      </c>
      <c r="D464" s="11" t="s">
        <v>450</v>
      </c>
      <c r="E464" s="11" t="s">
        <v>451</v>
      </c>
      <c r="F464" s="12" t="str">
        <f t="shared" si="1"/>
        <v>2010</v>
      </c>
      <c r="G464" s="13">
        <v>40404.0</v>
      </c>
      <c r="H464" s="14">
        <v>0.3194444444444444</v>
      </c>
      <c r="I464" t="s">
        <v>48</v>
      </c>
      <c r="J464" s="15"/>
      <c r="L464" t="s">
        <v>49</v>
      </c>
      <c r="M464" s="15">
        <v>18.8</v>
      </c>
      <c r="N464" s="16">
        <v>7.62</v>
      </c>
      <c r="O464" s="16">
        <v>82.2</v>
      </c>
      <c r="P464" s="17"/>
      <c r="Q464" s="18"/>
      <c r="S464" s="17"/>
      <c r="V464" s="19"/>
      <c r="W464" s="19">
        <v>131.3</v>
      </c>
      <c r="AF464" t="s">
        <v>461</v>
      </c>
      <c r="AG464" t="s">
        <v>51</v>
      </c>
      <c r="AH464" t="s">
        <v>51</v>
      </c>
      <c r="AJ464" t="s">
        <v>61</v>
      </c>
      <c r="AK464" t="s">
        <v>97</v>
      </c>
      <c r="AM464" t="s">
        <v>88</v>
      </c>
      <c r="AN464" t="s">
        <v>55</v>
      </c>
      <c r="AQ464" t="s">
        <v>292</v>
      </c>
      <c r="AR464" t="s">
        <v>462</v>
      </c>
    </row>
    <row r="465" ht="15.75" customHeight="1">
      <c r="A465" t="s">
        <v>323</v>
      </c>
      <c r="C465" s="11" t="s">
        <v>449</v>
      </c>
      <c r="D465" s="11" t="s">
        <v>450</v>
      </c>
      <c r="E465" s="11" t="s">
        <v>451</v>
      </c>
      <c r="F465" s="12" t="str">
        <f t="shared" si="1"/>
        <v>2010</v>
      </c>
      <c r="G465" s="13">
        <v>40418.0</v>
      </c>
      <c r="H465" s="14">
        <v>0.3138888888888889</v>
      </c>
      <c r="I465" t="s">
        <v>48</v>
      </c>
      <c r="J465" s="15"/>
      <c r="L465" t="s">
        <v>49</v>
      </c>
      <c r="M465" s="15">
        <v>16.8</v>
      </c>
      <c r="N465" s="16">
        <v>8.09</v>
      </c>
      <c r="O465" s="16">
        <v>83.3</v>
      </c>
      <c r="P465" s="17"/>
      <c r="Q465" s="18"/>
      <c r="S465" s="17"/>
      <c r="V465" s="19"/>
      <c r="W465" s="19">
        <v>649.0</v>
      </c>
      <c r="AF465" t="s">
        <v>463</v>
      </c>
      <c r="AG465" t="s">
        <v>86</v>
      </c>
      <c r="AH465" t="s">
        <v>86</v>
      </c>
      <c r="AJ465" t="s">
        <v>61</v>
      </c>
      <c r="AK465" t="s">
        <v>119</v>
      </c>
      <c r="AM465" t="s">
        <v>54</v>
      </c>
      <c r="AN465" t="s">
        <v>55</v>
      </c>
      <c r="AQ465" t="s">
        <v>292</v>
      </c>
      <c r="AR465" t="s">
        <v>464</v>
      </c>
    </row>
    <row r="466" ht="15.75" customHeight="1">
      <c r="A466" t="s">
        <v>323</v>
      </c>
      <c r="C466" s="11" t="s">
        <v>449</v>
      </c>
      <c r="D466" s="11" t="s">
        <v>450</v>
      </c>
      <c r="E466" s="11" t="s">
        <v>451</v>
      </c>
      <c r="F466" s="12" t="str">
        <f t="shared" si="1"/>
        <v>2010</v>
      </c>
      <c r="G466" s="13">
        <v>40418.0</v>
      </c>
      <c r="H466" s="14">
        <v>0.3138888888888889</v>
      </c>
      <c r="I466" t="s">
        <v>95</v>
      </c>
      <c r="J466" s="15"/>
      <c r="M466" s="15"/>
      <c r="N466" s="16"/>
      <c r="O466" s="16"/>
      <c r="P466" s="17"/>
      <c r="Q466" s="18"/>
      <c r="S466" s="17"/>
      <c r="V466" s="19"/>
      <c r="W466" s="19">
        <v>816.0</v>
      </c>
      <c r="AF466" t="s">
        <v>463</v>
      </c>
      <c r="AK466" t="s">
        <v>119</v>
      </c>
      <c r="AR466" t="s">
        <v>464</v>
      </c>
    </row>
    <row r="467" ht="15.75" customHeight="1">
      <c r="A467" t="s">
        <v>323</v>
      </c>
      <c r="C467" s="11" t="s">
        <v>449</v>
      </c>
      <c r="D467" s="11" t="s">
        <v>450</v>
      </c>
      <c r="E467" s="11" t="s">
        <v>451</v>
      </c>
      <c r="F467" s="12" t="str">
        <f t="shared" si="1"/>
        <v>2010</v>
      </c>
      <c r="G467" s="13">
        <v>40432.0</v>
      </c>
      <c r="H467" s="14">
        <v>0.30694444444444446</v>
      </c>
      <c r="I467" t="s">
        <v>48</v>
      </c>
      <c r="J467" s="15"/>
      <c r="L467" t="s">
        <v>49</v>
      </c>
      <c r="M467" s="15">
        <v>16.1</v>
      </c>
      <c r="N467" s="16">
        <v>8.21</v>
      </c>
      <c r="O467" s="16">
        <v>83.5</v>
      </c>
      <c r="P467" s="17"/>
      <c r="Q467" s="18"/>
      <c r="S467" s="17"/>
      <c r="V467" s="19"/>
      <c r="W467" s="19">
        <v>96.0</v>
      </c>
      <c r="AG467" t="s">
        <v>51</v>
      </c>
      <c r="AH467" t="s">
        <v>51</v>
      </c>
      <c r="AI467">
        <v>13.33</v>
      </c>
      <c r="AJ467" t="s">
        <v>61</v>
      </c>
      <c r="AK467" t="s">
        <v>119</v>
      </c>
      <c r="AM467" t="s">
        <v>54</v>
      </c>
      <c r="AN467" t="s">
        <v>55</v>
      </c>
      <c r="AQ467" t="s">
        <v>292</v>
      </c>
      <c r="AR467" t="s">
        <v>233</v>
      </c>
    </row>
    <row r="468" ht="15.75" customHeight="1">
      <c r="A468" t="s">
        <v>323</v>
      </c>
      <c r="C468" s="11" t="s">
        <v>449</v>
      </c>
      <c r="D468" s="11" t="s">
        <v>450</v>
      </c>
      <c r="E468" s="11" t="s">
        <v>451</v>
      </c>
      <c r="F468" s="12" t="str">
        <f t="shared" si="1"/>
        <v>2011</v>
      </c>
      <c r="G468" s="13">
        <v>40684.0</v>
      </c>
      <c r="H468" s="14">
        <v>0.2951388888888889</v>
      </c>
      <c r="I468" t="s">
        <v>48</v>
      </c>
      <c r="J468" s="15"/>
      <c r="L468" t="s">
        <v>49</v>
      </c>
      <c r="M468" s="15"/>
      <c r="N468" s="16">
        <v>8.5</v>
      </c>
      <c r="O468" s="16"/>
      <c r="P468" s="17"/>
      <c r="Q468" s="18"/>
      <c r="S468" s="17"/>
      <c r="V468" s="19"/>
      <c r="W468" s="19">
        <v>325.5</v>
      </c>
      <c r="AF468" t="s">
        <v>334</v>
      </c>
      <c r="AG468" t="s">
        <v>259</v>
      </c>
      <c r="AH468" t="s">
        <v>260</v>
      </c>
      <c r="AK468" t="s">
        <v>119</v>
      </c>
      <c r="AM468" t="s">
        <v>54</v>
      </c>
      <c r="AN468" t="s">
        <v>55</v>
      </c>
      <c r="AQ468" t="s">
        <v>51</v>
      </c>
      <c r="AR468" t="s">
        <v>465</v>
      </c>
    </row>
    <row r="469" ht="15.75" customHeight="1">
      <c r="A469" t="s">
        <v>323</v>
      </c>
      <c r="C469" s="11" t="s">
        <v>449</v>
      </c>
      <c r="D469" s="11" t="s">
        <v>450</v>
      </c>
      <c r="E469" s="11" t="s">
        <v>451</v>
      </c>
      <c r="F469" s="12" t="str">
        <f t="shared" si="1"/>
        <v>2011</v>
      </c>
      <c r="G469" s="13">
        <v>40698.0</v>
      </c>
      <c r="H469" s="14">
        <v>0.2916666666666667</v>
      </c>
      <c r="I469" t="s">
        <v>48</v>
      </c>
      <c r="J469" s="15"/>
      <c r="L469" t="s">
        <v>49</v>
      </c>
      <c r="M469" s="15"/>
      <c r="N469" s="16">
        <v>6.8</v>
      </c>
      <c r="O469" s="16"/>
      <c r="P469" s="17"/>
      <c r="Q469" s="18"/>
      <c r="S469" s="17"/>
      <c r="V469" s="19"/>
      <c r="W469" s="19">
        <v>63.8</v>
      </c>
      <c r="AF469" t="s">
        <v>334</v>
      </c>
      <c r="AG469" t="s">
        <v>51</v>
      </c>
      <c r="AH469" t="s">
        <v>86</v>
      </c>
      <c r="AJ469" t="s">
        <v>52</v>
      </c>
      <c r="AK469" t="s">
        <v>100</v>
      </c>
      <c r="AM469" t="s">
        <v>54</v>
      </c>
      <c r="AN469" t="s">
        <v>55</v>
      </c>
      <c r="AQ469" t="s">
        <v>56</v>
      </c>
      <c r="AR469" t="s">
        <v>233</v>
      </c>
    </row>
    <row r="470" ht="15.75" customHeight="1">
      <c r="A470" t="s">
        <v>323</v>
      </c>
      <c r="C470" s="11" t="s">
        <v>449</v>
      </c>
      <c r="D470" s="11" t="s">
        <v>450</v>
      </c>
      <c r="E470" s="11" t="s">
        <v>451</v>
      </c>
      <c r="F470" s="12" t="str">
        <f t="shared" si="1"/>
        <v>2011</v>
      </c>
      <c r="G470" s="13">
        <v>40712.0</v>
      </c>
      <c r="H470" s="14">
        <v>0.3020833333333333</v>
      </c>
      <c r="I470" t="s">
        <v>48</v>
      </c>
      <c r="J470" s="15"/>
      <c r="L470" t="s">
        <v>49</v>
      </c>
      <c r="M470" s="15"/>
      <c r="N470" s="16">
        <v>6.3</v>
      </c>
      <c r="O470" s="16"/>
      <c r="P470" s="17"/>
      <c r="Q470" s="18"/>
      <c r="S470" s="17"/>
      <c r="V470" s="19"/>
      <c r="W470" s="19">
        <v>344.8</v>
      </c>
      <c r="AF470" t="s">
        <v>336</v>
      </c>
      <c r="AG470" t="s">
        <v>59</v>
      </c>
      <c r="AH470" t="s">
        <v>59</v>
      </c>
      <c r="AK470" t="s">
        <v>100</v>
      </c>
      <c r="AM470" t="s">
        <v>54</v>
      </c>
      <c r="AN470" t="s">
        <v>55</v>
      </c>
      <c r="AQ470" t="s">
        <v>56</v>
      </c>
      <c r="AR470" t="s">
        <v>226</v>
      </c>
    </row>
    <row r="471" ht="15.75" customHeight="1">
      <c r="A471" t="s">
        <v>323</v>
      </c>
      <c r="C471" s="11" t="s">
        <v>449</v>
      </c>
      <c r="D471" s="11" t="s">
        <v>450</v>
      </c>
      <c r="E471" s="11" t="s">
        <v>451</v>
      </c>
      <c r="F471" s="12" t="str">
        <f t="shared" si="1"/>
        <v>2011</v>
      </c>
      <c r="G471" s="13">
        <v>40726.0</v>
      </c>
      <c r="H471" s="14">
        <v>0.3125</v>
      </c>
      <c r="I471" t="s">
        <v>48</v>
      </c>
      <c r="J471" s="15"/>
      <c r="L471" t="s">
        <v>49</v>
      </c>
      <c r="M471" s="15"/>
      <c r="N471" s="16">
        <v>5.9</v>
      </c>
      <c r="O471" s="16"/>
      <c r="P471" s="17"/>
      <c r="Q471" s="18"/>
      <c r="S471" s="17"/>
      <c r="V471" s="19"/>
      <c r="W471" s="19">
        <v>142.1</v>
      </c>
      <c r="AF471" t="s">
        <v>336</v>
      </c>
      <c r="AH471" t="s">
        <v>51</v>
      </c>
      <c r="AK471" t="s">
        <v>119</v>
      </c>
      <c r="AM471" t="s">
        <v>54</v>
      </c>
      <c r="AN471" t="s">
        <v>65</v>
      </c>
      <c r="AQ471" t="s">
        <v>56</v>
      </c>
      <c r="AR471" t="s">
        <v>466</v>
      </c>
    </row>
    <row r="472" ht="15.75" customHeight="1">
      <c r="A472" t="s">
        <v>323</v>
      </c>
      <c r="C472" s="11" t="s">
        <v>449</v>
      </c>
      <c r="D472" s="11" t="s">
        <v>450</v>
      </c>
      <c r="E472" s="11" t="s">
        <v>451</v>
      </c>
      <c r="F472" s="12" t="str">
        <f t="shared" si="1"/>
        <v>2011</v>
      </c>
      <c r="G472" s="13">
        <v>40740.0</v>
      </c>
      <c r="H472" s="14">
        <v>0.3020833333333333</v>
      </c>
      <c r="I472" t="s">
        <v>48</v>
      </c>
      <c r="J472" s="15"/>
      <c r="L472" t="s">
        <v>49</v>
      </c>
      <c r="M472" s="15"/>
      <c r="N472" s="16">
        <v>5.4</v>
      </c>
      <c r="O472" s="16"/>
      <c r="P472" s="17"/>
      <c r="Q472" s="18"/>
      <c r="S472" s="17"/>
      <c r="V472" s="19"/>
      <c r="W472" s="19"/>
      <c r="AF472" t="s">
        <v>336</v>
      </c>
      <c r="AG472" t="s">
        <v>51</v>
      </c>
      <c r="AH472" t="s">
        <v>51</v>
      </c>
      <c r="AK472" t="s">
        <v>119</v>
      </c>
      <c r="AM472" t="s">
        <v>88</v>
      </c>
      <c r="AN472" t="s">
        <v>65</v>
      </c>
      <c r="AQ472" t="s">
        <v>56</v>
      </c>
      <c r="AR472" t="s">
        <v>233</v>
      </c>
    </row>
    <row r="473" ht="15.75" customHeight="1">
      <c r="A473" t="s">
        <v>323</v>
      </c>
      <c r="C473" s="11" t="s">
        <v>449</v>
      </c>
      <c r="D473" s="11" t="s">
        <v>450</v>
      </c>
      <c r="E473" s="11" t="s">
        <v>451</v>
      </c>
      <c r="F473" s="12" t="str">
        <f t="shared" si="1"/>
        <v>2011</v>
      </c>
      <c r="G473" s="13">
        <v>40754.0</v>
      </c>
      <c r="H473" s="14">
        <v>0.3125</v>
      </c>
      <c r="I473" t="s">
        <v>48</v>
      </c>
      <c r="J473" s="15"/>
      <c r="L473" t="s">
        <v>49</v>
      </c>
      <c r="M473" s="15"/>
      <c r="N473" s="16">
        <v>5.6</v>
      </c>
      <c r="O473" s="16"/>
      <c r="P473" s="17"/>
      <c r="Q473" s="18"/>
      <c r="S473" s="17"/>
      <c r="V473" s="19"/>
      <c r="W473" s="19" t="s">
        <v>299</v>
      </c>
      <c r="AF473" t="s">
        <v>336</v>
      </c>
      <c r="AG473" t="s">
        <v>86</v>
      </c>
      <c r="AH473" t="s">
        <v>273</v>
      </c>
      <c r="AI473">
        <v>70.0</v>
      </c>
      <c r="AJ473" t="s">
        <v>61</v>
      </c>
      <c r="AK473" t="s">
        <v>100</v>
      </c>
      <c r="AM473" t="s">
        <v>62</v>
      </c>
      <c r="AN473" t="s">
        <v>55</v>
      </c>
      <c r="AQ473" t="s">
        <v>56</v>
      </c>
      <c r="AR473" t="s">
        <v>467</v>
      </c>
    </row>
    <row r="474" ht="15.75" customHeight="1">
      <c r="A474" t="s">
        <v>323</v>
      </c>
      <c r="C474" s="11" t="s">
        <v>449</v>
      </c>
      <c r="D474" s="11" t="s">
        <v>450</v>
      </c>
      <c r="E474" s="11" t="s">
        <v>451</v>
      </c>
      <c r="F474" s="12" t="str">
        <f t="shared" si="1"/>
        <v>2011</v>
      </c>
      <c r="G474" s="13">
        <v>40782.0</v>
      </c>
      <c r="H474" s="14">
        <v>0.3194444444444444</v>
      </c>
      <c r="I474" t="s">
        <v>48</v>
      </c>
      <c r="J474" s="15"/>
      <c r="L474" t="s">
        <v>49</v>
      </c>
      <c r="M474" s="15"/>
      <c r="N474" s="16">
        <v>6.5</v>
      </c>
      <c r="O474" s="16"/>
      <c r="P474" s="17"/>
      <c r="Q474" s="18"/>
      <c r="S474" s="17"/>
      <c r="V474" s="19"/>
      <c r="W474" s="19">
        <v>165.8</v>
      </c>
      <c r="AF474" t="s">
        <v>336</v>
      </c>
      <c r="AH474" t="s">
        <v>51</v>
      </c>
      <c r="AK474" t="s">
        <v>119</v>
      </c>
      <c r="AM474" t="s">
        <v>88</v>
      </c>
      <c r="AN474" t="s">
        <v>65</v>
      </c>
      <c r="AQ474" t="s">
        <v>56</v>
      </c>
      <c r="AR474" t="s">
        <v>233</v>
      </c>
    </row>
    <row r="475" ht="15.75" customHeight="1">
      <c r="A475" t="s">
        <v>323</v>
      </c>
      <c r="C475" s="11" t="s">
        <v>449</v>
      </c>
      <c r="D475" s="11" t="s">
        <v>450</v>
      </c>
      <c r="E475" s="11" t="s">
        <v>451</v>
      </c>
      <c r="F475" s="12" t="str">
        <f t="shared" si="1"/>
        <v>2012</v>
      </c>
      <c r="G475" s="13">
        <v>41048.0</v>
      </c>
      <c r="H475" s="14">
        <v>0.2881944444444444</v>
      </c>
      <c r="I475" t="s">
        <v>48</v>
      </c>
      <c r="J475" s="15"/>
      <c r="L475" t="s">
        <v>49</v>
      </c>
      <c r="M475" s="15">
        <v>13.0</v>
      </c>
      <c r="N475" s="16">
        <v>9.53</v>
      </c>
      <c r="O475" s="16">
        <v>90.9</v>
      </c>
      <c r="P475" s="17"/>
      <c r="Q475" s="18"/>
      <c r="S475" s="17"/>
      <c r="V475" s="19"/>
      <c r="W475" s="19">
        <v>51.2</v>
      </c>
      <c r="AF475" t="s">
        <v>468</v>
      </c>
      <c r="AG475" t="s">
        <v>51</v>
      </c>
      <c r="AH475" t="s">
        <v>51</v>
      </c>
      <c r="AK475" t="s">
        <v>119</v>
      </c>
      <c r="AM475" t="s">
        <v>54</v>
      </c>
      <c r="AN475" t="s">
        <v>55</v>
      </c>
      <c r="AR475" t="s">
        <v>445</v>
      </c>
    </row>
    <row r="476" ht="15.75" customHeight="1">
      <c r="A476" t="s">
        <v>323</v>
      </c>
      <c r="C476" s="11" t="s">
        <v>449</v>
      </c>
      <c r="D476" s="11" t="s">
        <v>450</v>
      </c>
      <c r="E476" s="11" t="s">
        <v>451</v>
      </c>
      <c r="F476" s="12" t="str">
        <f t="shared" si="1"/>
        <v>2012</v>
      </c>
      <c r="G476" s="13">
        <v>41048.0</v>
      </c>
      <c r="H476" s="14">
        <v>0.2881944444444444</v>
      </c>
      <c r="I476" t="s">
        <v>95</v>
      </c>
      <c r="J476" s="15"/>
      <c r="M476" s="15">
        <v>13.0</v>
      </c>
      <c r="N476" s="16">
        <v>9.57</v>
      </c>
      <c r="O476" s="16">
        <v>91.3</v>
      </c>
      <c r="P476" s="17"/>
      <c r="Q476" s="18"/>
      <c r="S476" s="17"/>
      <c r="V476" s="19"/>
      <c r="W476" s="19">
        <v>41.3</v>
      </c>
      <c r="AF476" t="s">
        <v>468</v>
      </c>
      <c r="AK476" t="s">
        <v>119</v>
      </c>
      <c r="AR476" t="s">
        <v>445</v>
      </c>
    </row>
    <row r="477" ht="15.75" customHeight="1">
      <c r="A477" t="s">
        <v>323</v>
      </c>
      <c r="C477" s="11" t="s">
        <v>449</v>
      </c>
      <c r="D477" s="11" t="s">
        <v>450</v>
      </c>
      <c r="E477" s="11" t="s">
        <v>451</v>
      </c>
      <c r="F477" s="12" t="str">
        <f t="shared" si="1"/>
        <v>2012</v>
      </c>
      <c r="G477" s="13">
        <v>41062.0</v>
      </c>
      <c r="H477" s="14">
        <v>0.2916666666666667</v>
      </c>
      <c r="I477" t="s">
        <v>48</v>
      </c>
      <c r="J477" s="15"/>
      <c r="L477" t="s">
        <v>49</v>
      </c>
      <c r="M477" s="15">
        <v>16.1</v>
      </c>
      <c r="N477" s="16">
        <v>8.94</v>
      </c>
      <c r="O477" s="16">
        <v>90.9</v>
      </c>
      <c r="P477" s="17"/>
      <c r="Q477" s="18"/>
      <c r="S477" s="17"/>
      <c r="V477" s="19"/>
      <c r="W477" s="19">
        <v>152.9</v>
      </c>
      <c r="AF477" t="s">
        <v>346</v>
      </c>
      <c r="AG477" t="s">
        <v>59</v>
      </c>
      <c r="AH477" t="s">
        <v>115</v>
      </c>
      <c r="AJ477" t="s">
        <v>61</v>
      </c>
      <c r="AK477" t="s">
        <v>119</v>
      </c>
      <c r="AM477" t="s">
        <v>54</v>
      </c>
      <c r="AN477" t="s">
        <v>55</v>
      </c>
      <c r="AQ477" t="s">
        <v>171</v>
      </c>
      <c r="AR477" t="s">
        <v>229</v>
      </c>
    </row>
    <row r="478" ht="15.75" customHeight="1">
      <c r="A478" t="s">
        <v>323</v>
      </c>
      <c r="C478" s="11" t="s">
        <v>449</v>
      </c>
      <c r="D478" s="11" t="s">
        <v>450</v>
      </c>
      <c r="E478" s="11" t="s">
        <v>451</v>
      </c>
      <c r="F478" s="12" t="str">
        <f t="shared" si="1"/>
        <v>2012</v>
      </c>
      <c r="G478" s="13">
        <v>41062.0</v>
      </c>
      <c r="H478" s="14">
        <v>0.2916666666666667</v>
      </c>
      <c r="I478" t="s">
        <v>95</v>
      </c>
      <c r="J478" s="15"/>
      <c r="M478" s="15">
        <v>16.1</v>
      </c>
      <c r="N478" s="16">
        <v>8.94</v>
      </c>
      <c r="O478" s="16">
        <v>90.8</v>
      </c>
      <c r="P478" s="17"/>
      <c r="Q478" s="18"/>
      <c r="S478" s="17"/>
      <c r="V478" s="19"/>
      <c r="W478" s="19">
        <v>178.2</v>
      </c>
      <c r="AF478" t="s">
        <v>346</v>
      </c>
      <c r="AK478" t="s">
        <v>119</v>
      </c>
      <c r="AR478" t="s">
        <v>229</v>
      </c>
    </row>
    <row r="479" ht="15.75" customHeight="1">
      <c r="A479" t="s">
        <v>323</v>
      </c>
      <c r="C479" s="11" t="s">
        <v>449</v>
      </c>
      <c r="D479" s="11" t="s">
        <v>450</v>
      </c>
      <c r="E479" s="11" t="s">
        <v>451</v>
      </c>
      <c r="F479" s="12" t="str">
        <f t="shared" si="1"/>
        <v>2012</v>
      </c>
      <c r="G479" s="13">
        <v>41076.0</v>
      </c>
      <c r="H479" s="14">
        <v>0.3125</v>
      </c>
      <c r="I479" t="s">
        <v>48</v>
      </c>
      <c r="J479" s="15"/>
      <c r="L479" t="s">
        <v>49</v>
      </c>
      <c r="M479" s="15">
        <v>16.1</v>
      </c>
      <c r="N479" s="16">
        <v>9.55</v>
      </c>
      <c r="O479" s="16">
        <v>96.8</v>
      </c>
      <c r="P479" s="17"/>
      <c r="Q479" s="18"/>
      <c r="S479" s="17"/>
      <c r="V479" s="19"/>
      <c r="W479" s="19">
        <v>80.9</v>
      </c>
      <c r="AF479" t="s">
        <v>346</v>
      </c>
      <c r="AG479" t="s">
        <v>51</v>
      </c>
      <c r="AH479" t="s">
        <v>51</v>
      </c>
      <c r="AJ479" t="s">
        <v>61</v>
      </c>
      <c r="AK479" t="s">
        <v>119</v>
      </c>
      <c r="AM479" t="s">
        <v>54</v>
      </c>
      <c r="AN479" t="s">
        <v>55</v>
      </c>
      <c r="AQ479" t="s">
        <v>171</v>
      </c>
      <c r="AR479" t="s">
        <v>469</v>
      </c>
    </row>
    <row r="480" ht="15.75" customHeight="1">
      <c r="A480" t="s">
        <v>323</v>
      </c>
      <c r="C480" s="11" t="s">
        <v>449</v>
      </c>
      <c r="D480" s="11" t="s">
        <v>450</v>
      </c>
      <c r="E480" s="11" t="s">
        <v>451</v>
      </c>
      <c r="F480" s="12" t="str">
        <f t="shared" si="1"/>
        <v>2012</v>
      </c>
      <c r="G480" s="13">
        <v>41090.0</v>
      </c>
      <c r="H480" s="14">
        <v>0.3</v>
      </c>
      <c r="I480" t="s">
        <v>48</v>
      </c>
      <c r="J480" s="15"/>
      <c r="L480" t="s">
        <v>49</v>
      </c>
      <c r="M480" s="15">
        <v>19.3</v>
      </c>
      <c r="N480" s="16">
        <v>8.62</v>
      </c>
      <c r="O480" s="16">
        <v>93.5</v>
      </c>
      <c r="P480" s="17">
        <v>185.0</v>
      </c>
      <c r="Q480" s="18"/>
      <c r="S480" s="17"/>
      <c r="V480" s="19"/>
      <c r="W480" s="19">
        <v>148.3</v>
      </c>
      <c r="AF480" t="s">
        <v>346</v>
      </c>
      <c r="AG480" t="s">
        <v>51</v>
      </c>
      <c r="AH480" t="s">
        <v>51</v>
      </c>
      <c r="AK480" t="s">
        <v>119</v>
      </c>
      <c r="AM480" t="s">
        <v>54</v>
      </c>
      <c r="AN480" t="s">
        <v>55</v>
      </c>
      <c r="AQ480" t="s">
        <v>171</v>
      </c>
      <c r="AR480" t="s">
        <v>229</v>
      </c>
    </row>
    <row r="481" ht="15.75" customHeight="1">
      <c r="A481" t="s">
        <v>323</v>
      </c>
      <c r="C481" s="11" t="s">
        <v>449</v>
      </c>
      <c r="D481" s="11" t="s">
        <v>450</v>
      </c>
      <c r="E481" s="11" t="s">
        <v>451</v>
      </c>
      <c r="F481" s="12" t="str">
        <f t="shared" si="1"/>
        <v>2012</v>
      </c>
      <c r="G481" s="13">
        <v>41104.0</v>
      </c>
      <c r="H481" s="14">
        <v>0.29930555555555555</v>
      </c>
      <c r="I481" t="s">
        <v>48</v>
      </c>
      <c r="J481" s="15"/>
      <c r="L481" t="s">
        <v>49</v>
      </c>
      <c r="M481" s="15">
        <v>20.6</v>
      </c>
      <c r="N481" s="16">
        <v>7.75</v>
      </c>
      <c r="O481" s="16">
        <v>86.1</v>
      </c>
      <c r="P481" s="17"/>
      <c r="Q481" s="18"/>
      <c r="S481" s="17"/>
      <c r="V481" s="19"/>
      <c r="W481" s="19">
        <v>50.1</v>
      </c>
      <c r="AF481" t="s">
        <v>346</v>
      </c>
      <c r="AG481" t="s">
        <v>51</v>
      </c>
      <c r="AH481" t="s">
        <v>51</v>
      </c>
      <c r="AI481">
        <v>18.89</v>
      </c>
      <c r="AJ481" t="s">
        <v>61</v>
      </c>
      <c r="AK481" t="s">
        <v>119</v>
      </c>
      <c r="AM481" t="s">
        <v>88</v>
      </c>
      <c r="AN481" t="s">
        <v>55</v>
      </c>
      <c r="AQ481" t="s">
        <v>171</v>
      </c>
      <c r="AR481" t="s">
        <v>470</v>
      </c>
    </row>
    <row r="482" ht="15.75" customHeight="1">
      <c r="A482" t="s">
        <v>323</v>
      </c>
      <c r="C482" s="11" t="s">
        <v>449</v>
      </c>
      <c r="D482" s="11" t="s">
        <v>450</v>
      </c>
      <c r="E482" s="11" t="s">
        <v>451</v>
      </c>
      <c r="F482" s="12" t="str">
        <f t="shared" si="1"/>
        <v>2012</v>
      </c>
      <c r="G482" s="13">
        <v>41104.0</v>
      </c>
      <c r="H482" s="14">
        <v>0.29930555555555555</v>
      </c>
      <c r="I482" t="s">
        <v>95</v>
      </c>
      <c r="J482" s="15"/>
      <c r="M482" s="15">
        <v>20.6</v>
      </c>
      <c r="N482" s="16">
        <v>7.73</v>
      </c>
      <c r="O482" s="16">
        <v>86.1</v>
      </c>
      <c r="P482" s="17"/>
      <c r="Q482" s="18"/>
      <c r="S482" s="17"/>
      <c r="V482" s="19"/>
      <c r="W482" s="19">
        <v>50.4</v>
      </c>
      <c r="AF482" t="s">
        <v>346</v>
      </c>
      <c r="AK482" t="s">
        <v>119</v>
      </c>
      <c r="AR482" t="s">
        <v>470</v>
      </c>
    </row>
    <row r="483" ht="15.75" customHeight="1">
      <c r="A483" t="s">
        <v>323</v>
      </c>
      <c r="C483" s="11" t="s">
        <v>449</v>
      </c>
      <c r="D483" s="11" t="s">
        <v>450</v>
      </c>
      <c r="E483" s="11" t="s">
        <v>451</v>
      </c>
      <c r="F483" s="12" t="str">
        <f t="shared" si="1"/>
        <v>2012</v>
      </c>
      <c r="G483" s="13">
        <v>41132.0</v>
      </c>
      <c r="H483" s="14">
        <v>0.2951388888888889</v>
      </c>
      <c r="I483" t="s">
        <v>48</v>
      </c>
      <c r="J483" s="15"/>
      <c r="L483" t="s">
        <v>58</v>
      </c>
      <c r="M483" s="15">
        <v>19.8</v>
      </c>
      <c r="N483" s="16">
        <v>8.0</v>
      </c>
      <c r="O483" s="16">
        <v>87.6</v>
      </c>
      <c r="P483" s="17"/>
      <c r="Q483" s="18"/>
      <c r="S483" s="17"/>
      <c r="V483" s="19"/>
      <c r="W483" s="19" t="s">
        <v>149</v>
      </c>
      <c r="AF483" t="s">
        <v>346</v>
      </c>
      <c r="AG483" t="s">
        <v>189</v>
      </c>
      <c r="AH483" t="s">
        <v>440</v>
      </c>
      <c r="AI483">
        <v>21.11</v>
      </c>
      <c r="AK483" t="s">
        <v>119</v>
      </c>
      <c r="AM483" t="s">
        <v>62</v>
      </c>
      <c r="AN483" t="s">
        <v>55</v>
      </c>
      <c r="AQ483" t="s">
        <v>171</v>
      </c>
      <c r="AR483" t="s">
        <v>398</v>
      </c>
    </row>
    <row r="484" ht="15.75" customHeight="1">
      <c r="A484" t="s">
        <v>323</v>
      </c>
      <c r="C484" s="11" t="s">
        <v>449</v>
      </c>
      <c r="D484" s="11" t="s">
        <v>450</v>
      </c>
      <c r="E484" s="11" t="s">
        <v>451</v>
      </c>
      <c r="F484" s="12" t="str">
        <f t="shared" si="1"/>
        <v>2012</v>
      </c>
      <c r="G484" s="13">
        <v>41132.0</v>
      </c>
      <c r="H484" s="14">
        <v>0.2951388888888889</v>
      </c>
      <c r="I484" t="s">
        <v>95</v>
      </c>
      <c r="J484" s="15"/>
      <c r="M484" s="15"/>
      <c r="N484" s="16"/>
      <c r="O484" s="16"/>
      <c r="P484" s="17"/>
      <c r="Q484" s="18"/>
      <c r="S484" s="17"/>
      <c r="V484" s="19"/>
      <c r="W484" s="19">
        <v>2419.2</v>
      </c>
      <c r="AF484" t="s">
        <v>346</v>
      </c>
      <c r="AK484" t="s">
        <v>119</v>
      </c>
      <c r="AR484" t="s">
        <v>229</v>
      </c>
    </row>
    <row r="485" ht="15.75" customHeight="1">
      <c r="A485" t="s">
        <v>323</v>
      </c>
      <c r="C485" s="11" t="s">
        <v>449</v>
      </c>
      <c r="D485" s="11" t="s">
        <v>450</v>
      </c>
      <c r="E485" s="11" t="s">
        <v>451</v>
      </c>
      <c r="F485" s="12" t="str">
        <f t="shared" si="1"/>
        <v>2014</v>
      </c>
      <c r="G485" s="13">
        <v>41776.0</v>
      </c>
      <c r="H485" s="14">
        <v>0.3159722222222222</v>
      </c>
      <c r="I485" t="s">
        <v>48</v>
      </c>
      <c r="J485" s="15"/>
      <c r="L485" t="s">
        <v>58</v>
      </c>
      <c r="M485" s="15">
        <v>16.7</v>
      </c>
      <c r="N485" s="16">
        <v>9.06</v>
      </c>
      <c r="O485" s="16">
        <v>90.8</v>
      </c>
      <c r="P485" s="17">
        <v>163.0</v>
      </c>
      <c r="Q485" s="18"/>
      <c r="S485" s="17"/>
      <c r="V485" s="19"/>
      <c r="W485" s="19">
        <v>1119.9</v>
      </c>
      <c r="AF485" t="s">
        <v>350</v>
      </c>
      <c r="AG485" t="s">
        <v>471</v>
      </c>
      <c r="AH485" t="s">
        <v>472</v>
      </c>
      <c r="AI485">
        <v>13.89</v>
      </c>
      <c r="AJ485" t="s">
        <v>52</v>
      </c>
      <c r="AK485" t="s">
        <v>119</v>
      </c>
      <c r="AM485" t="s">
        <v>54</v>
      </c>
      <c r="AN485" t="s">
        <v>55</v>
      </c>
      <c r="AQ485" t="s">
        <v>51</v>
      </c>
      <c r="AR485" t="s">
        <v>229</v>
      </c>
    </row>
    <row r="486" ht="15.75" customHeight="1">
      <c r="A486" t="s">
        <v>323</v>
      </c>
      <c r="C486" s="11" t="s">
        <v>449</v>
      </c>
      <c r="D486" s="11" t="s">
        <v>450</v>
      </c>
      <c r="E486" s="11" t="s">
        <v>451</v>
      </c>
      <c r="F486" s="12" t="str">
        <f t="shared" si="1"/>
        <v>2014</v>
      </c>
      <c r="G486" s="13">
        <v>41790.0</v>
      </c>
      <c r="H486" s="14">
        <v>0.2708333333333333</v>
      </c>
      <c r="I486" t="s">
        <v>48</v>
      </c>
      <c r="J486" s="15"/>
      <c r="L486" t="s">
        <v>49</v>
      </c>
      <c r="M486" s="15">
        <v>13.1</v>
      </c>
      <c r="N486" s="16">
        <v>9.81</v>
      </c>
      <c r="O486" s="16">
        <v>93.3</v>
      </c>
      <c r="P486" s="17">
        <v>139.0</v>
      </c>
      <c r="Q486" s="18"/>
      <c r="S486" s="17"/>
      <c r="V486" s="19"/>
      <c r="W486" s="19">
        <v>114.5</v>
      </c>
      <c r="AF486" t="s">
        <v>350</v>
      </c>
      <c r="AG486" t="s">
        <v>86</v>
      </c>
      <c r="AH486" t="s">
        <v>352</v>
      </c>
      <c r="AI486">
        <v>10.0</v>
      </c>
      <c r="AK486" t="s">
        <v>119</v>
      </c>
      <c r="AM486" t="s">
        <v>54</v>
      </c>
      <c r="AN486" t="s">
        <v>55</v>
      </c>
      <c r="AQ486" t="s">
        <v>51</v>
      </c>
      <c r="AR486" t="s">
        <v>218</v>
      </c>
    </row>
    <row r="487" ht="15.75" customHeight="1">
      <c r="A487" t="s">
        <v>323</v>
      </c>
      <c r="C487" s="11" t="s">
        <v>449</v>
      </c>
      <c r="D487" s="11" t="s">
        <v>450</v>
      </c>
      <c r="E487" s="11" t="s">
        <v>451</v>
      </c>
      <c r="F487" s="12" t="str">
        <f t="shared" si="1"/>
        <v>2014</v>
      </c>
      <c r="G487" s="13">
        <v>41804.0</v>
      </c>
      <c r="H487" s="14">
        <v>0.2673611111111111</v>
      </c>
      <c r="I487" t="s">
        <v>48</v>
      </c>
      <c r="J487" s="15"/>
      <c r="L487" t="s">
        <v>58</v>
      </c>
      <c r="M487" s="15">
        <v>13.6</v>
      </c>
      <c r="N487" s="16">
        <v>9.7</v>
      </c>
      <c r="O487" s="16">
        <v>93.3</v>
      </c>
      <c r="P487" s="17">
        <v>123.0</v>
      </c>
      <c r="Q487" s="18"/>
      <c r="S487" s="17"/>
      <c r="V487" s="19"/>
      <c r="W487" s="19">
        <v>2419.6</v>
      </c>
      <c r="AF487" t="s">
        <v>350</v>
      </c>
      <c r="AG487" t="s">
        <v>59</v>
      </c>
      <c r="AH487" t="s">
        <v>316</v>
      </c>
      <c r="AI487">
        <v>15.0</v>
      </c>
      <c r="AK487" t="s">
        <v>119</v>
      </c>
      <c r="AM487" t="s">
        <v>54</v>
      </c>
      <c r="AN487" t="s">
        <v>55</v>
      </c>
      <c r="AQ487" t="s">
        <v>171</v>
      </c>
      <c r="AR487" t="s">
        <v>427</v>
      </c>
    </row>
    <row r="488" ht="15.75" customHeight="1">
      <c r="A488" t="s">
        <v>323</v>
      </c>
      <c r="C488" s="11" t="s">
        <v>449</v>
      </c>
      <c r="D488" s="11" t="s">
        <v>450</v>
      </c>
      <c r="E488" s="11" t="s">
        <v>451</v>
      </c>
      <c r="F488" s="12" t="str">
        <f t="shared" si="1"/>
        <v>2014</v>
      </c>
      <c r="G488" s="13">
        <v>41818.0</v>
      </c>
      <c r="H488" s="14">
        <v>0.27291666666666664</v>
      </c>
      <c r="I488" t="s">
        <v>48</v>
      </c>
      <c r="J488" s="15"/>
      <c r="L488" t="s">
        <v>49</v>
      </c>
      <c r="M488" s="15">
        <v>18.1</v>
      </c>
      <c r="N488" s="16">
        <v>8.87</v>
      </c>
      <c r="O488" s="16">
        <v>93.8</v>
      </c>
      <c r="P488" s="17">
        <v>161.0</v>
      </c>
      <c r="Q488" s="18"/>
      <c r="S488" s="17"/>
      <c r="V488" s="19"/>
      <c r="W488" s="19">
        <v>156.5</v>
      </c>
      <c r="AF488" t="s">
        <v>350</v>
      </c>
      <c r="AG488" t="s">
        <v>51</v>
      </c>
      <c r="AH488" t="s">
        <v>51</v>
      </c>
      <c r="AI488">
        <v>11.11</v>
      </c>
      <c r="AJ488" t="s">
        <v>61</v>
      </c>
      <c r="AK488" t="s">
        <v>119</v>
      </c>
      <c r="AM488" t="s">
        <v>54</v>
      </c>
      <c r="AN488" t="s">
        <v>55</v>
      </c>
      <c r="AQ488" t="s">
        <v>51</v>
      </c>
      <c r="AR488" t="s">
        <v>473</v>
      </c>
    </row>
    <row r="489" ht="15.75" customHeight="1">
      <c r="A489" t="s">
        <v>323</v>
      </c>
      <c r="C489" s="11" t="s">
        <v>449</v>
      </c>
      <c r="D489" s="11" t="s">
        <v>450</v>
      </c>
      <c r="E489" s="11" t="s">
        <v>451</v>
      </c>
      <c r="F489" s="12" t="str">
        <f t="shared" si="1"/>
        <v>2014</v>
      </c>
      <c r="G489" s="13">
        <v>41818.0</v>
      </c>
      <c r="H489" s="14">
        <v>0.27291666666666664</v>
      </c>
      <c r="I489" t="s">
        <v>95</v>
      </c>
      <c r="J489" s="15"/>
      <c r="M489" s="15">
        <v>18.1</v>
      </c>
      <c r="N489" s="16">
        <v>8.82</v>
      </c>
      <c r="O489" s="16">
        <v>93.3</v>
      </c>
      <c r="P489" s="17">
        <v>161.0</v>
      </c>
      <c r="Q489" s="18"/>
      <c r="S489" s="17"/>
      <c r="V489" s="19"/>
      <c r="W489" s="19">
        <v>125.9</v>
      </c>
      <c r="AF489" t="s">
        <v>350</v>
      </c>
      <c r="AK489" t="s">
        <v>119</v>
      </c>
      <c r="AR489" t="s">
        <v>473</v>
      </c>
    </row>
    <row r="490" ht="15.75" customHeight="1">
      <c r="A490" t="s">
        <v>323</v>
      </c>
      <c r="C490" s="11" t="s">
        <v>449</v>
      </c>
      <c r="D490" s="11" t="s">
        <v>450</v>
      </c>
      <c r="E490" s="11" t="s">
        <v>451</v>
      </c>
      <c r="F490" s="12" t="str">
        <f t="shared" si="1"/>
        <v>2014</v>
      </c>
      <c r="G490" s="13">
        <v>41832.0</v>
      </c>
      <c r="H490" s="14">
        <v>0.27361111111111114</v>
      </c>
      <c r="I490" t="s">
        <v>48</v>
      </c>
      <c r="J490" s="15"/>
      <c r="L490" t="s">
        <v>49</v>
      </c>
      <c r="M490" s="15">
        <v>19.2</v>
      </c>
      <c r="N490" s="16">
        <v>7.69</v>
      </c>
      <c r="O490" s="16">
        <v>83.3</v>
      </c>
      <c r="P490" s="17">
        <v>175.0</v>
      </c>
      <c r="Q490" s="18"/>
      <c r="S490" s="17"/>
      <c r="V490" s="19"/>
      <c r="W490" s="19">
        <v>166.9</v>
      </c>
      <c r="AF490" t="s">
        <v>350</v>
      </c>
      <c r="AG490" t="s">
        <v>51</v>
      </c>
      <c r="AH490" t="s">
        <v>115</v>
      </c>
      <c r="AI490">
        <v>13.89</v>
      </c>
      <c r="AJ490" t="s">
        <v>61</v>
      </c>
      <c r="AK490" t="s">
        <v>119</v>
      </c>
      <c r="AM490" t="s">
        <v>54</v>
      </c>
      <c r="AN490" t="s">
        <v>55</v>
      </c>
      <c r="AQ490" t="s">
        <v>51</v>
      </c>
      <c r="AR490" t="s">
        <v>474</v>
      </c>
    </row>
    <row r="491" ht="15.75" customHeight="1">
      <c r="A491" t="s">
        <v>323</v>
      </c>
      <c r="C491" s="11" t="s">
        <v>449</v>
      </c>
      <c r="D491" s="11" t="s">
        <v>450</v>
      </c>
      <c r="E491" s="11" t="s">
        <v>451</v>
      </c>
      <c r="F491" s="12" t="str">
        <f t="shared" si="1"/>
        <v>2014</v>
      </c>
      <c r="G491" s="13">
        <v>41846.0</v>
      </c>
      <c r="H491" s="14">
        <v>0.2743055555555556</v>
      </c>
      <c r="I491" t="s">
        <v>48</v>
      </c>
      <c r="J491" s="15"/>
      <c r="L491" t="s">
        <v>49</v>
      </c>
      <c r="M491" s="15">
        <v>19.4</v>
      </c>
      <c r="N491" s="16">
        <v>7.82</v>
      </c>
      <c r="O491" s="16">
        <v>85.0</v>
      </c>
      <c r="P491" s="17">
        <v>177.0</v>
      </c>
      <c r="Q491" s="18"/>
      <c r="S491" s="17"/>
      <c r="V491" s="19"/>
      <c r="W491" s="19">
        <v>150.0</v>
      </c>
      <c r="AF491" t="s">
        <v>350</v>
      </c>
      <c r="AG491" t="s">
        <v>51</v>
      </c>
      <c r="AH491" t="s">
        <v>51</v>
      </c>
      <c r="AI491">
        <v>14.44</v>
      </c>
      <c r="AJ491" t="s">
        <v>61</v>
      </c>
      <c r="AK491" t="s">
        <v>119</v>
      </c>
      <c r="AM491" t="s">
        <v>54</v>
      </c>
      <c r="AN491" t="s">
        <v>55</v>
      </c>
      <c r="AQ491" t="s">
        <v>51</v>
      </c>
      <c r="AR491" t="s">
        <v>229</v>
      </c>
    </row>
    <row r="492" ht="15.75" customHeight="1">
      <c r="A492" t="s">
        <v>323</v>
      </c>
      <c r="C492" s="11" t="s">
        <v>449</v>
      </c>
      <c r="D492" s="11" t="s">
        <v>450</v>
      </c>
      <c r="E492" s="11" t="s">
        <v>451</v>
      </c>
      <c r="F492" s="12" t="str">
        <f t="shared" si="1"/>
        <v>2014</v>
      </c>
      <c r="G492" s="13">
        <v>41860.0</v>
      </c>
      <c r="H492" s="14">
        <v>0.2902777777777778</v>
      </c>
      <c r="I492" t="s">
        <v>48</v>
      </c>
      <c r="J492" s="15"/>
      <c r="L492" t="s">
        <v>49</v>
      </c>
      <c r="M492" s="15">
        <v>18.5</v>
      </c>
      <c r="N492" s="16">
        <v>8.6</v>
      </c>
      <c r="O492" s="16">
        <v>91.8</v>
      </c>
      <c r="P492" s="17">
        <v>160.0</v>
      </c>
      <c r="Q492" s="18"/>
      <c r="S492" s="17"/>
      <c r="V492" s="19"/>
      <c r="W492" s="19">
        <v>275.5</v>
      </c>
      <c r="AF492" t="s">
        <v>350</v>
      </c>
      <c r="AG492" t="s">
        <v>51</v>
      </c>
      <c r="AH492" t="s">
        <v>115</v>
      </c>
      <c r="AI492">
        <v>15.56</v>
      </c>
      <c r="AJ492" t="s">
        <v>61</v>
      </c>
      <c r="AK492" t="s">
        <v>119</v>
      </c>
      <c r="AM492" t="s">
        <v>54</v>
      </c>
      <c r="AN492" t="s">
        <v>55</v>
      </c>
      <c r="AQ492" t="s">
        <v>51</v>
      </c>
      <c r="AR492" t="s">
        <v>229</v>
      </c>
    </row>
    <row r="493" ht="15.75" customHeight="1">
      <c r="A493" t="s">
        <v>323</v>
      </c>
      <c r="C493" s="11" t="s">
        <v>449</v>
      </c>
      <c r="D493" s="11" t="s">
        <v>450</v>
      </c>
      <c r="E493" s="11" t="s">
        <v>451</v>
      </c>
      <c r="F493" s="12" t="str">
        <f t="shared" si="1"/>
        <v>2014</v>
      </c>
      <c r="G493" s="13">
        <v>41860.0</v>
      </c>
      <c r="H493" s="14">
        <v>0.2902777777777778</v>
      </c>
      <c r="I493" t="s">
        <v>95</v>
      </c>
      <c r="J493" s="15"/>
      <c r="M493" s="15">
        <v>18.5</v>
      </c>
      <c r="N493" s="16">
        <v>8.59</v>
      </c>
      <c r="O493" s="16">
        <v>91.7</v>
      </c>
      <c r="P493" s="17">
        <v>166.0</v>
      </c>
      <c r="Q493" s="18"/>
      <c r="S493" s="17"/>
      <c r="V493" s="19"/>
      <c r="W493" s="19">
        <v>178.9</v>
      </c>
      <c r="AF493" t="s">
        <v>350</v>
      </c>
      <c r="AK493" t="s">
        <v>119</v>
      </c>
      <c r="AR493" t="s">
        <v>229</v>
      </c>
    </row>
    <row r="494" ht="15.75" customHeight="1">
      <c r="A494" t="s">
        <v>323</v>
      </c>
      <c r="C494" s="11" t="s">
        <v>449</v>
      </c>
      <c r="D494" s="11" t="s">
        <v>450</v>
      </c>
      <c r="E494" s="11" t="s">
        <v>451</v>
      </c>
      <c r="F494" s="12" t="str">
        <f t="shared" si="1"/>
        <v>2014</v>
      </c>
      <c r="G494" s="13">
        <v>41874.0</v>
      </c>
      <c r="H494" s="14">
        <v>0.2791666666666667</v>
      </c>
      <c r="I494" t="s">
        <v>48</v>
      </c>
      <c r="J494" s="15"/>
      <c r="L494" t="s">
        <v>49</v>
      </c>
      <c r="M494" s="15">
        <v>16.2</v>
      </c>
      <c r="N494" s="16">
        <v>8.67</v>
      </c>
      <c r="O494" s="16">
        <v>88.2</v>
      </c>
      <c r="P494" s="17">
        <v>193.0</v>
      </c>
      <c r="Q494" s="18"/>
      <c r="S494" s="17"/>
      <c r="V494" s="19"/>
      <c r="W494" s="19">
        <v>129.1</v>
      </c>
      <c r="AF494" t="s">
        <v>350</v>
      </c>
      <c r="AG494" t="s">
        <v>231</v>
      </c>
      <c r="AH494" t="s">
        <v>224</v>
      </c>
      <c r="AI494">
        <v>15.56</v>
      </c>
      <c r="AJ494" t="s">
        <v>61</v>
      </c>
      <c r="AK494" t="s">
        <v>119</v>
      </c>
      <c r="AM494" t="s">
        <v>54</v>
      </c>
      <c r="AN494" t="s">
        <v>55</v>
      </c>
      <c r="AQ494" t="s">
        <v>51</v>
      </c>
      <c r="AR494" t="s">
        <v>229</v>
      </c>
    </row>
    <row r="495" ht="15.75" customHeight="1">
      <c r="A495" t="s">
        <v>323</v>
      </c>
      <c r="C495" s="11" t="s">
        <v>449</v>
      </c>
      <c r="D495" s="11" t="s">
        <v>450</v>
      </c>
      <c r="E495" s="11" t="s">
        <v>451</v>
      </c>
      <c r="F495" s="12" t="str">
        <f t="shared" si="1"/>
        <v>2015</v>
      </c>
      <c r="G495" s="13">
        <v>42154.0</v>
      </c>
      <c r="H495" s="14">
        <v>0.3111111111111111</v>
      </c>
      <c r="I495" t="s">
        <v>48</v>
      </c>
      <c r="J495" s="15"/>
      <c r="L495" t="s">
        <v>49</v>
      </c>
      <c r="M495" s="15">
        <v>19.2</v>
      </c>
      <c r="N495" s="16">
        <v>7.79</v>
      </c>
      <c r="O495" s="16">
        <v>84.7</v>
      </c>
      <c r="P495" s="17">
        <v>171.2</v>
      </c>
      <c r="Q495" s="18"/>
      <c r="S495" s="17"/>
      <c r="V495" s="19"/>
      <c r="W495" s="19">
        <v>307.6</v>
      </c>
      <c r="AF495" t="s">
        <v>356</v>
      </c>
      <c r="AG495" t="s">
        <v>284</v>
      </c>
      <c r="AH495" t="s">
        <v>357</v>
      </c>
      <c r="AI495">
        <v>10.56</v>
      </c>
      <c r="AJ495" t="s">
        <v>61</v>
      </c>
      <c r="AK495" t="s">
        <v>119</v>
      </c>
      <c r="AM495" t="s">
        <v>88</v>
      </c>
      <c r="AN495" t="s">
        <v>55</v>
      </c>
      <c r="AQ495" t="s">
        <v>51</v>
      </c>
      <c r="AR495" t="s">
        <v>475</v>
      </c>
    </row>
    <row r="496" ht="15.75" customHeight="1">
      <c r="A496" t="s">
        <v>323</v>
      </c>
      <c r="C496" s="11" t="s">
        <v>449</v>
      </c>
      <c r="D496" s="11" t="s">
        <v>450</v>
      </c>
      <c r="E496" s="11" t="s">
        <v>451</v>
      </c>
      <c r="F496" s="12" t="str">
        <f t="shared" si="1"/>
        <v>2015</v>
      </c>
      <c r="G496" s="13">
        <v>42154.0</v>
      </c>
      <c r="H496" s="14">
        <v>0.3111111111111111</v>
      </c>
      <c r="I496" t="s">
        <v>95</v>
      </c>
      <c r="J496" s="15"/>
      <c r="M496" s="15"/>
      <c r="N496" s="16"/>
      <c r="O496" s="16"/>
      <c r="P496" s="17"/>
      <c r="Q496" s="18"/>
      <c r="S496" s="17"/>
      <c r="V496" s="19"/>
      <c r="W496" s="19">
        <v>224.7</v>
      </c>
      <c r="AF496" t="s">
        <v>356</v>
      </c>
      <c r="AK496" t="s">
        <v>119</v>
      </c>
      <c r="AR496" t="s">
        <v>475</v>
      </c>
    </row>
    <row r="497" ht="15.75" customHeight="1">
      <c r="A497" t="s">
        <v>323</v>
      </c>
      <c r="C497" s="11" t="s">
        <v>449</v>
      </c>
      <c r="D497" s="11" t="s">
        <v>450</v>
      </c>
      <c r="E497" s="11" t="s">
        <v>451</v>
      </c>
      <c r="F497" s="12" t="str">
        <f t="shared" si="1"/>
        <v>2015</v>
      </c>
      <c r="G497" s="13">
        <v>42168.0</v>
      </c>
      <c r="H497" s="14">
        <v>0.325</v>
      </c>
      <c r="I497" t="s">
        <v>48</v>
      </c>
      <c r="J497" s="15"/>
      <c r="L497" t="s">
        <v>49</v>
      </c>
      <c r="M497" s="15">
        <v>18.8</v>
      </c>
      <c r="N497" s="16">
        <v>7.91</v>
      </c>
      <c r="O497" s="16">
        <v>85.1</v>
      </c>
      <c r="P497" s="17">
        <v>181.0</v>
      </c>
      <c r="Q497" s="18"/>
      <c r="S497" s="17"/>
      <c r="V497" s="19"/>
      <c r="W497" s="19">
        <v>172.0</v>
      </c>
      <c r="AF497" t="s">
        <v>350</v>
      </c>
      <c r="AG497" t="s">
        <v>115</v>
      </c>
      <c r="AH497" t="s">
        <v>359</v>
      </c>
      <c r="AI497">
        <v>18.89</v>
      </c>
      <c r="AJ497" t="s">
        <v>61</v>
      </c>
      <c r="AK497" t="s">
        <v>119</v>
      </c>
      <c r="AM497" t="s">
        <v>88</v>
      </c>
      <c r="AN497" t="s">
        <v>55</v>
      </c>
      <c r="AQ497" t="s">
        <v>171</v>
      </c>
      <c r="AR497" t="s">
        <v>229</v>
      </c>
    </row>
    <row r="498" ht="15.75" customHeight="1">
      <c r="A498" t="s">
        <v>323</v>
      </c>
      <c r="C498" s="11" t="s">
        <v>449</v>
      </c>
      <c r="D498" s="11" t="s">
        <v>450</v>
      </c>
      <c r="E498" s="11" t="s">
        <v>451</v>
      </c>
      <c r="F498" s="12" t="str">
        <f t="shared" si="1"/>
        <v>2015</v>
      </c>
      <c r="G498" s="13">
        <v>42182.0</v>
      </c>
      <c r="H498" s="14">
        <v>0.2916666666666667</v>
      </c>
      <c r="I498" t="s">
        <v>48</v>
      </c>
      <c r="J498" s="15"/>
      <c r="L498" t="s">
        <v>49</v>
      </c>
      <c r="M498" s="15">
        <v>17.0</v>
      </c>
      <c r="N498" s="16">
        <v>8.03</v>
      </c>
      <c r="O498" s="16">
        <v>83.3</v>
      </c>
      <c r="P498" s="17"/>
      <c r="Q498" s="18"/>
      <c r="S498" s="17"/>
      <c r="V498" s="19"/>
      <c r="W498" s="19"/>
      <c r="AF498" t="s">
        <v>360</v>
      </c>
      <c r="AG498" t="s">
        <v>51</v>
      </c>
      <c r="AH498" t="s">
        <v>64</v>
      </c>
      <c r="AI498">
        <v>10.0</v>
      </c>
      <c r="AK498" t="s">
        <v>119</v>
      </c>
      <c r="AM498" t="s">
        <v>54</v>
      </c>
      <c r="AN498" t="s">
        <v>55</v>
      </c>
      <c r="AQ498" t="s">
        <v>56</v>
      </c>
      <c r="AR498" t="s">
        <v>476</v>
      </c>
    </row>
    <row r="499" ht="15.75" customHeight="1">
      <c r="A499" t="s">
        <v>323</v>
      </c>
      <c r="C499" s="11" t="s">
        <v>449</v>
      </c>
      <c r="D499" s="11" t="s">
        <v>450</v>
      </c>
      <c r="E499" s="11" t="s">
        <v>451</v>
      </c>
      <c r="F499" s="12" t="str">
        <f t="shared" si="1"/>
        <v>2015</v>
      </c>
      <c r="G499" s="13">
        <v>42196.0</v>
      </c>
      <c r="H499" s="14">
        <v>0.2923611111111111</v>
      </c>
      <c r="I499" t="s">
        <v>48</v>
      </c>
      <c r="J499" s="15"/>
      <c r="L499" t="s">
        <v>49</v>
      </c>
      <c r="M499" s="15">
        <v>19.3</v>
      </c>
      <c r="N499" s="16">
        <v>7.73</v>
      </c>
      <c r="O499" s="16">
        <v>84.1</v>
      </c>
      <c r="P499" s="17">
        <v>190.2</v>
      </c>
      <c r="Q499" s="18"/>
      <c r="S499" s="17"/>
      <c r="V499" s="19"/>
      <c r="W499" s="19">
        <v>122.3</v>
      </c>
      <c r="AF499" t="s">
        <v>350</v>
      </c>
      <c r="AG499" t="s">
        <v>51</v>
      </c>
      <c r="AH499" t="s">
        <v>86</v>
      </c>
      <c r="AI499">
        <v>17.22</v>
      </c>
      <c r="AJ499" t="s">
        <v>61</v>
      </c>
      <c r="AK499" t="s">
        <v>119</v>
      </c>
      <c r="AM499" t="s">
        <v>54</v>
      </c>
      <c r="AN499" t="s">
        <v>55</v>
      </c>
      <c r="AQ499" t="s">
        <v>51</v>
      </c>
      <c r="AR499" t="s">
        <v>229</v>
      </c>
    </row>
    <row r="500" ht="15.75" customHeight="1">
      <c r="A500" t="s">
        <v>323</v>
      </c>
      <c r="C500" s="11" t="s">
        <v>449</v>
      </c>
      <c r="D500" s="11" t="s">
        <v>450</v>
      </c>
      <c r="E500" s="11" t="s">
        <v>451</v>
      </c>
      <c r="F500" s="12" t="str">
        <f t="shared" si="1"/>
        <v>2015</v>
      </c>
      <c r="G500" s="13">
        <v>42210.0</v>
      </c>
      <c r="H500" s="14">
        <v>0.2833333333333333</v>
      </c>
      <c r="I500" t="s">
        <v>48</v>
      </c>
      <c r="J500" s="15"/>
      <c r="L500" t="s">
        <v>49</v>
      </c>
      <c r="M500" s="15">
        <v>18.4</v>
      </c>
      <c r="N500" s="16">
        <v>7.82</v>
      </c>
      <c r="O500" s="16">
        <v>83.4</v>
      </c>
      <c r="P500" s="17">
        <v>215.0</v>
      </c>
      <c r="Q500" s="18"/>
      <c r="S500" s="17"/>
      <c r="V500" s="19"/>
      <c r="W500" s="19">
        <v>104.3</v>
      </c>
      <c r="AF500" t="s">
        <v>350</v>
      </c>
      <c r="AG500" t="s">
        <v>86</v>
      </c>
      <c r="AH500" t="s">
        <v>112</v>
      </c>
      <c r="AI500">
        <v>16.67</v>
      </c>
      <c r="AK500" t="s">
        <v>119</v>
      </c>
      <c r="AM500" t="s">
        <v>88</v>
      </c>
      <c r="AN500" t="s">
        <v>55</v>
      </c>
      <c r="AQ500" t="s">
        <v>51</v>
      </c>
      <c r="AR500" t="s">
        <v>429</v>
      </c>
    </row>
    <row r="501" ht="15.75" customHeight="1">
      <c r="A501" t="s">
        <v>323</v>
      </c>
      <c r="C501" s="11" t="s">
        <v>449</v>
      </c>
      <c r="D501" s="11" t="s">
        <v>450</v>
      </c>
      <c r="E501" s="11" t="s">
        <v>451</v>
      </c>
      <c r="F501" s="12" t="str">
        <f t="shared" si="1"/>
        <v>2015</v>
      </c>
      <c r="G501" s="13">
        <v>42210.0</v>
      </c>
      <c r="H501" s="14">
        <v>0.2833333333333333</v>
      </c>
      <c r="I501" t="s">
        <v>95</v>
      </c>
      <c r="J501" s="15"/>
      <c r="M501" s="15">
        <v>18.3</v>
      </c>
      <c r="N501" s="16">
        <v>7.98</v>
      </c>
      <c r="O501" s="16">
        <v>82.7</v>
      </c>
      <c r="P501" s="17">
        <v>219.0</v>
      </c>
      <c r="Q501" s="18"/>
      <c r="S501" s="17"/>
      <c r="V501" s="19"/>
      <c r="W501" s="19">
        <v>118.7</v>
      </c>
      <c r="AF501" t="s">
        <v>350</v>
      </c>
      <c r="AK501" t="s">
        <v>119</v>
      </c>
      <c r="AR501" t="s">
        <v>429</v>
      </c>
    </row>
    <row r="502" ht="15.75" customHeight="1">
      <c r="A502" t="s">
        <v>323</v>
      </c>
      <c r="C502" s="11" t="s">
        <v>449</v>
      </c>
      <c r="D502" s="11" t="s">
        <v>450</v>
      </c>
      <c r="E502" s="11" t="s">
        <v>451</v>
      </c>
      <c r="F502" s="12" t="str">
        <f t="shared" si="1"/>
        <v>2015</v>
      </c>
      <c r="G502" s="13">
        <v>42224.0</v>
      </c>
      <c r="H502" s="14">
        <v>0.3368055555555556</v>
      </c>
      <c r="I502" t="s">
        <v>48</v>
      </c>
      <c r="J502" s="15"/>
      <c r="L502" t="s">
        <v>49</v>
      </c>
      <c r="M502" s="15">
        <v>17.9</v>
      </c>
      <c r="N502" s="16">
        <v>8.03</v>
      </c>
      <c r="O502" s="16">
        <v>84.7</v>
      </c>
      <c r="P502" s="17">
        <v>173.5</v>
      </c>
      <c r="Q502" s="18"/>
      <c r="S502" s="17"/>
      <c r="V502" s="19"/>
      <c r="W502" s="19">
        <v>111.9</v>
      </c>
      <c r="AF502" t="s">
        <v>350</v>
      </c>
      <c r="AG502" t="s">
        <v>51</v>
      </c>
      <c r="AH502" t="s">
        <v>86</v>
      </c>
      <c r="AI502">
        <v>15.56</v>
      </c>
      <c r="AJ502" t="s">
        <v>61</v>
      </c>
      <c r="AK502" t="s">
        <v>119</v>
      </c>
      <c r="AM502" t="s">
        <v>54</v>
      </c>
      <c r="AN502" t="s">
        <v>55</v>
      </c>
      <c r="AQ502" t="s">
        <v>51</v>
      </c>
      <c r="AR502" t="s">
        <v>229</v>
      </c>
    </row>
    <row r="503" ht="15.75" customHeight="1">
      <c r="A503" t="s">
        <v>323</v>
      </c>
      <c r="C503" s="11" t="s">
        <v>449</v>
      </c>
      <c r="D503" s="11" t="s">
        <v>450</v>
      </c>
      <c r="E503" s="11" t="s">
        <v>451</v>
      </c>
      <c r="F503" s="12" t="str">
        <f t="shared" si="1"/>
        <v>2015</v>
      </c>
      <c r="G503" s="13">
        <v>42238.0</v>
      </c>
      <c r="H503" s="14">
        <v>0.3263888888888889</v>
      </c>
      <c r="I503" t="s">
        <v>48</v>
      </c>
      <c r="J503" s="15"/>
      <c r="L503" t="s">
        <v>49</v>
      </c>
      <c r="M503" s="15">
        <v>21.0</v>
      </c>
      <c r="N503" s="16">
        <v>7.19</v>
      </c>
      <c r="O503" s="16">
        <v>80.7</v>
      </c>
      <c r="P503" s="17">
        <v>223.0</v>
      </c>
      <c r="Q503" s="18"/>
      <c r="S503" s="17"/>
      <c r="V503" s="19"/>
      <c r="W503" s="19">
        <v>866.4</v>
      </c>
      <c r="AF503" t="s">
        <v>350</v>
      </c>
      <c r="AG503" t="s">
        <v>59</v>
      </c>
      <c r="AH503" t="s">
        <v>362</v>
      </c>
      <c r="AI503">
        <v>19.44</v>
      </c>
      <c r="AJ503" t="s">
        <v>61</v>
      </c>
      <c r="AK503" t="s">
        <v>119</v>
      </c>
      <c r="AM503" t="s">
        <v>54</v>
      </c>
      <c r="AN503" t="s">
        <v>55</v>
      </c>
      <c r="AQ503" t="s">
        <v>51</v>
      </c>
      <c r="AR503" t="s">
        <v>229</v>
      </c>
    </row>
    <row r="504" ht="15.75" customHeight="1">
      <c r="A504" t="s">
        <v>323</v>
      </c>
      <c r="C504" s="11" t="s">
        <v>449</v>
      </c>
      <c r="D504" s="11" t="s">
        <v>450</v>
      </c>
      <c r="E504" s="11" t="s">
        <v>451</v>
      </c>
      <c r="F504" s="12" t="str">
        <f t="shared" si="1"/>
        <v>2016</v>
      </c>
      <c r="G504" s="13">
        <v>42511.0</v>
      </c>
      <c r="H504" s="14">
        <v>0.2708333333333333</v>
      </c>
      <c r="I504" t="s">
        <v>48</v>
      </c>
      <c r="J504" s="15"/>
      <c r="L504" t="s">
        <v>49</v>
      </c>
      <c r="M504" s="15">
        <v>14.3</v>
      </c>
      <c r="N504" s="16">
        <v>9.26</v>
      </c>
      <c r="O504" s="16">
        <v>90.5</v>
      </c>
      <c r="P504" s="17"/>
      <c r="Q504" s="18"/>
      <c r="S504" s="17"/>
      <c r="V504" s="19"/>
      <c r="W504" s="19">
        <v>27.5</v>
      </c>
      <c r="AF504" t="s">
        <v>477</v>
      </c>
      <c r="AG504" t="s">
        <v>51</v>
      </c>
      <c r="AH504" t="s">
        <v>51</v>
      </c>
      <c r="AI504">
        <v>10.0</v>
      </c>
      <c r="AJ504" t="s">
        <v>61</v>
      </c>
      <c r="AK504" t="s">
        <v>119</v>
      </c>
      <c r="AM504" t="s">
        <v>88</v>
      </c>
      <c r="AN504" t="s">
        <v>55</v>
      </c>
      <c r="AQ504" t="s">
        <v>56</v>
      </c>
      <c r="AR504" t="s">
        <v>229</v>
      </c>
    </row>
    <row r="505" ht="15.75" customHeight="1">
      <c r="A505" t="s">
        <v>323</v>
      </c>
      <c r="C505" s="11" t="s">
        <v>449</v>
      </c>
      <c r="D505" s="11" t="s">
        <v>450</v>
      </c>
      <c r="E505" s="11" t="s">
        <v>451</v>
      </c>
      <c r="F505" s="12" t="str">
        <f t="shared" si="1"/>
        <v>2016</v>
      </c>
      <c r="G505" s="13">
        <v>42511.0</v>
      </c>
      <c r="H505" s="14">
        <v>0.2708333333333333</v>
      </c>
      <c r="I505" t="s">
        <v>95</v>
      </c>
      <c r="J505" s="15"/>
      <c r="M505" s="15"/>
      <c r="N505" s="16"/>
      <c r="O505" s="16"/>
      <c r="P505" s="17"/>
      <c r="Q505" s="18"/>
      <c r="S505" s="17"/>
      <c r="V505" s="19"/>
      <c r="W505" s="19">
        <v>47.1</v>
      </c>
      <c r="AF505" t="s">
        <v>477</v>
      </c>
      <c r="AK505" t="s">
        <v>119</v>
      </c>
      <c r="AR505" t="s">
        <v>229</v>
      </c>
    </row>
    <row r="506" ht="15.75" customHeight="1">
      <c r="A506" t="s">
        <v>323</v>
      </c>
      <c r="C506" s="11" t="s">
        <v>449</v>
      </c>
      <c r="D506" s="11" t="s">
        <v>450</v>
      </c>
      <c r="E506" s="11" t="s">
        <v>451</v>
      </c>
      <c r="F506" s="12" t="str">
        <f t="shared" si="1"/>
        <v>2016</v>
      </c>
      <c r="G506" s="13">
        <v>42525.0</v>
      </c>
      <c r="H506" s="14">
        <v>0.2534722222222222</v>
      </c>
      <c r="I506" t="s">
        <v>48</v>
      </c>
      <c r="J506" s="15"/>
      <c r="L506" t="s">
        <v>49</v>
      </c>
      <c r="M506" s="15">
        <v>15.9</v>
      </c>
      <c r="N506" s="16">
        <v>8.18</v>
      </c>
      <c r="O506" s="16">
        <v>82.2</v>
      </c>
      <c r="P506" s="17"/>
      <c r="Q506" s="18"/>
      <c r="S506" s="17"/>
      <c r="V506" s="19"/>
      <c r="W506" s="19">
        <v>517.2</v>
      </c>
      <c r="AF506" t="s">
        <v>279</v>
      </c>
      <c r="AG506" t="s">
        <v>260</v>
      </c>
      <c r="AH506" t="s">
        <v>287</v>
      </c>
      <c r="AI506">
        <v>12.78</v>
      </c>
      <c r="AJ506" t="s">
        <v>61</v>
      </c>
      <c r="AK506" t="s">
        <v>119</v>
      </c>
      <c r="AM506" t="s">
        <v>54</v>
      </c>
      <c r="AN506" t="s">
        <v>55</v>
      </c>
      <c r="AQ506" t="s">
        <v>171</v>
      </c>
      <c r="AR506" t="s">
        <v>233</v>
      </c>
    </row>
    <row r="507" ht="15.75" customHeight="1">
      <c r="A507" t="s">
        <v>323</v>
      </c>
      <c r="C507" s="11" t="s">
        <v>449</v>
      </c>
      <c r="D507" s="11" t="s">
        <v>450</v>
      </c>
      <c r="E507" s="11" t="s">
        <v>451</v>
      </c>
      <c r="F507" s="12" t="str">
        <f t="shared" si="1"/>
        <v>2016</v>
      </c>
      <c r="G507" s="13">
        <v>42553.0</v>
      </c>
      <c r="H507" s="14">
        <v>0.2743055555555556</v>
      </c>
      <c r="I507" t="s">
        <v>48</v>
      </c>
      <c r="J507" s="15"/>
      <c r="L507" t="s">
        <v>49</v>
      </c>
      <c r="M507" s="15">
        <v>19.9</v>
      </c>
      <c r="N507" s="16">
        <v>7.76</v>
      </c>
      <c r="O507" s="16">
        <v>85.5</v>
      </c>
      <c r="P507" s="17"/>
      <c r="Q507" s="18"/>
      <c r="S507" s="17"/>
      <c r="V507" s="19"/>
      <c r="W507" s="19">
        <v>1203.31</v>
      </c>
      <c r="AF507" t="s">
        <v>279</v>
      </c>
      <c r="AG507" t="s">
        <v>51</v>
      </c>
      <c r="AH507" t="s">
        <v>364</v>
      </c>
      <c r="AI507">
        <v>18.33</v>
      </c>
      <c r="AJ507" t="s">
        <v>61</v>
      </c>
      <c r="AK507" t="s">
        <v>119</v>
      </c>
      <c r="AM507" t="s">
        <v>54</v>
      </c>
      <c r="AN507" t="s">
        <v>55</v>
      </c>
      <c r="AQ507" t="s">
        <v>171</v>
      </c>
      <c r="AR507" t="s">
        <v>233</v>
      </c>
    </row>
    <row r="508" ht="15.75" customHeight="1">
      <c r="A508" t="s">
        <v>323</v>
      </c>
      <c r="C508" s="11" t="s">
        <v>449</v>
      </c>
      <c r="D508" s="11" t="s">
        <v>450</v>
      </c>
      <c r="E508" s="11" t="s">
        <v>451</v>
      </c>
      <c r="F508" s="12" t="str">
        <f t="shared" si="1"/>
        <v>2016</v>
      </c>
      <c r="G508" s="13">
        <v>42553.0</v>
      </c>
      <c r="H508" s="14">
        <v>0.2743055555555556</v>
      </c>
      <c r="I508" t="s">
        <v>95</v>
      </c>
      <c r="J508" s="15"/>
      <c r="M508" s="15">
        <v>19.9</v>
      </c>
      <c r="N508" s="16">
        <v>7.77</v>
      </c>
      <c r="O508" s="16">
        <v>85.6</v>
      </c>
      <c r="P508" s="17"/>
      <c r="Q508" s="18"/>
      <c r="S508" s="17"/>
      <c r="V508" s="19"/>
      <c r="W508" s="19">
        <v>829.7</v>
      </c>
      <c r="AF508" t="s">
        <v>279</v>
      </c>
      <c r="AK508" t="s">
        <v>119</v>
      </c>
      <c r="AR508" t="s">
        <v>233</v>
      </c>
    </row>
    <row r="509" ht="15.75" customHeight="1">
      <c r="A509" t="s">
        <v>323</v>
      </c>
      <c r="C509" s="11" t="s">
        <v>449</v>
      </c>
      <c r="D509" s="11" t="s">
        <v>450</v>
      </c>
      <c r="E509" s="11" t="s">
        <v>451</v>
      </c>
      <c r="F509" s="12" t="str">
        <f t="shared" si="1"/>
        <v>2016</v>
      </c>
      <c r="G509" s="13">
        <v>42567.0</v>
      </c>
      <c r="H509" s="14">
        <v>0.2673611111111111</v>
      </c>
      <c r="I509" t="s">
        <v>48</v>
      </c>
      <c r="J509" s="15"/>
      <c r="L509" t="s">
        <v>49</v>
      </c>
      <c r="M509" s="15">
        <v>21.9</v>
      </c>
      <c r="N509" s="16">
        <v>6.75</v>
      </c>
      <c r="O509" s="16">
        <v>76.8</v>
      </c>
      <c r="P509" s="17"/>
      <c r="Q509" s="18"/>
      <c r="S509" s="17"/>
      <c r="V509" s="19"/>
      <c r="W509" s="19">
        <v>344.8</v>
      </c>
      <c r="AF509" t="s">
        <v>478</v>
      </c>
      <c r="AG509" t="s">
        <v>51</v>
      </c>
      <c r="AH509" t="s">
        <v>51</v>
      </c>
      <c r="AK509" t="s">
        <v>119</v>
      </c>
      <c r="AM509" t="s">
        <v>88</v>
      </c>
      <c r="AN509" t="s">
        <v>55</v>
      </c>
      <c r="AQ509" t="s">
        <v>171</v>
      </c>
      <c r="AR509" t="s">
        <v>233</v>
      </c>
    </row>
    <row r="510" ht="15.75" customHeight="1">
      <c r="A510" t="s">
        <v>323</v>
      </c>
      <c r="C510" s="11" t="s">
        <v>449</v>
      </c>
      <c r="D510" s="11" t="s">
        <v>450</v>
      </c>
      <c r="E510" s="11" t="s">
        <v>451</v>
      </c>
      <c r="F510" s="12" t="str">
        <f t="shared" si="1"/>
        <v>2016</v>
      </c>
      <c r="G510" s="13">
        <v>42581.0</v>
      </c>
      <c r="H510" s="14">
        <v>0.3020833333333333</v>
      </c>
      <c r="I510" t="s">
        <v>48</v>
      </c>
      <c r="J510" s="15"/>
      <c r="L510" t="s">
        <v>49</v>
      </c>
      <c r="M510" s="15">
        <v>21.5</v>
      </c>
      <c r="N510" s="16">
        <v>6.14</v>
      </c>
      <c r="O510" s="16">
        <v>69.3</v>
      </c>
      <c r="P510" s="17">
        <v>223.8</v>
      </c>
      <c r="Q510" s="18"/>
      <c r="S510" s="17"/>
      <c r="V510" s="19"/>
      <c r="W510" s="19">
        <v>62.9</v>
      </c>
      <c r="AF510" t="s">
        <v>279</v>
      </c>
      <c r="AG510" t="s">
        <v>51</v>
      </c>
      <c r="AH510" t="s">
        <v>51</v>
      </c>
      <c r="AI510">
        <v>18.33</v>
      </c>
      <c r="AJ510" t="s">
        <v>61</v>
      </c>
      <c r="AK510" t="s">
        <v>119</v>
      </c>
      <c r="AM510" t="s">
        <v>88</v>
      </c>
      <c r="AN510" t="s">
        <v>55</v>
      </c>
      <c r="AQ510" t="s">
        <v>401</v>
      </c>
      <c r="AR510" t="s">
        <v>229</v>
      </c>
    </row>
    <row r="511" ht="15.75" customHeight="1">
      <c r="A511" t="s">
        <v>323</v>
      </c>
      <c r="C511" s="11" t="s">
        <v>449</v>
      </c>
      <c r="D511" s="11" t="s">
        <v>450</v>
      </c>
      <c r="E511" s="11" t="s">
        <v>451</v>
      </c>
      <c r="F511" s="12" t="str">
        <f t="shared" si="1"/>
        <v>2016</v>
      </c>
      <c r="G511" s="13">
        <v>42595.0</v>
      </c>
      <c r="H511" s="14">
        <v>0.2638888888888889</v>
      </c>
      <c r="I511" t="s">
        <v>48</v>
      </c>
      <c r="J511" s="15"/>
      <c r="L511" t="s">
        <v>49</v>
      </c>
      <c r="M511" s="15">
        <v>22.2</v>
      </c>
      <c r="N511" s="16">
        <v>6.85</v>
      </c>
      <c r="O511" s="16">
        <v>78.4</v>
      </c>
      <c r="P511" s="17">
        <v>217.7</v>
      </c>
      <c r="Q511" s="18"/>
      <c r="S511" s="17"/>
      <c r="V511" s="19"/>
      <c r="W511" s="19">
        <v>325.5</v>
      </c>
      <c r="AF511" t="s">
        <v>279</v>
      </c>
      <c r="AG511" t="s">
        <v>254</v>
      </c>
      <c r="AH511" t="s">
        <v>366</v>
      </c>
      <c r="AI511">
        <v>18.33</v>
      </c>
      <c r="AJ511" t="s">
        <v>61</v>
      </c>
      <c r="AK511" t="s">
        <v>119</v>
      </c>
      <c r="AM511" t="s">
        <v>88</v>
      </c>
      <c r="AN511" t="s">
        <v>55</v>
      </c>
      <c r="AQ511" t="s">
        <v>51</v>
      </c>
      <c r="AR511" t="s">
        <v>479</v>
      </c>
    </row>
    <row r="512" ht="15.75" customHeight="1">
      <c r="A512" t="s">
        <v>323</v>
      </c>
      <c r="C512" s="11" t="s">
        <v>449</v>
      </c>
      <c r="D512" s="11" t="s">
        <v>450</v>
      </c>
      <c r="E512" s="11" t="s">
        <v>451</v>
      </c>
      <c r="F512" s="12" t="str">
        <f t="shared" si="1"/>
        <v>2016</v>
      </c>
      <c r="G512" s="13">
        <v>42609.0</v>
      </c>
      <c r="H512" s="14">
        <v>0.2916666666666667</v>
      </c>
      <c r="I512" t="s">
        <v>48</v>
      </c>
      <c r="J512" s="15"/>
      <c r="L512" t="s">
        <v>49</v>
      </c>
      <c r="M512" s="15">
        <v>20.5</v>
      </c>
      <c r="N512" s="16">
        <v>6.87</v>
      </c>
      <c r="O512" s="16">
        <v>76.7</v>
      </c>
      <c r="P512" s="17">
        <v>210.2</v>
      </c>
      <c r="Q512" s="18"/>
      <c r="S512" s="17"/>
      <c r="V512" s="19"/>
      <c r="W512" s="19">
        <v>248.1</v>
      </c>
      <c r="AF512" t="s">
        <v>279</v>
      </c>
      <c r="AG512" t="s">
        <v>51</v>
      </c>
      <c r="AH512" t="s">
        <v>126</v>
      </c>
      <c r="AI512">
        <v>18.33</v>
      </c>
      <c r="AJ512" t="s">
        <v>61</v>
      </c>
      <c r="AK512" t="s">
        <v>53</v>
      </c>
      <c r="AM512" t="s">
        <v>88</v>
      </c>
      <c r="AN512" t="s">
        <v>55</v>
      </c>
      <c r="AQ512" t="s">
        <v>401</v>
      </c>
      <c r="AR512" t="s">
        <v>218</v>
      </c>
    </row>
    <row r="513" ht="15.75" customHeight="1">
      <c r="A513" t="s">
        <v>323</v>
      </c>
      <c r="C513" s="11" t="s">
        <v>449</v>
      </c>
      <c r="D513" s="11" t="s">
        <v>450</v>
      </c>
      <c r="E513" s="11" t="s">
        <v>451</v>
      </c>
      <c r="F513" s="12" t="str">
        <f t="shared" si="1"/>
        <v>2017</v>
      </c>
      <c r="G513" s="13">
        <v>42875.0</v>
      </c>
      <c r="H513" s="14">
        <v>0.2916666666666667</v>
      </c>
      <c r="I513" t="s">
        <v>48</v>
      </c>
      <c r="J513" s="15"/>
      <c r="L513" t="s">
        <v>49</v>
      </c>
      <c r="M513" s="15">
        <v>17.0</v>
      </c>
      <c r="N513" s="16">
        <v>7.83</v>
      </c>
      <c r="O513" s="16">
        <v>81.0</v>
      </c>
      <c r="P513" s="17">
        <v>157.0</v>
      </c>
      <c r="Q513" s="18"/>
      <c r="S513" s="17"/>
      <c r="V513" s="19"/>
      <c r="W513" s="19">
        <v>98.5</v>
      </c>
      <c r="AF513" t="s">
        <v>480</v>
      </c>
      <c r="AG513" t="s">
        <v>51</v>
      </c>
      <c r="AH513" t="s">
        <v>51</v>
      </c>
      <c r="AI513">
        <v>12.78</v>
      </c>
      <c r="AJ513" t="s">
        <v>61</v>
      </c>
      <c r="AK513" t="s">
        <v>119</v>
      </c>
      <c r="AM513" t="s">
        <v>54</v>
      </c>
      <c r="AN513" t="s">
        <v>55</v>
      </c>
      <c r="AQ513" t="s">
        <v>56</v>
      </c>
      <c r="AR513" t="s">
        <v>229</v>
      </c>
    </row>
    <row r="514" ht="15.75" customHeight="1">
      <c r="A514" t="s">
        <v>323</v>
      </c>
      <c r="C514" s="11" t="s">
        <v>449</v>
      </c>
      <c r="D514" s="11" t="s">
        <v>450</v>
      </c>
      <c r="E514" s="11" t="s">
        <v>451</v>
      </c>
      <c r="F514" s="12" t="str">
        <f t="shared" si="1"/>
        <v>2017</v>
      </c>
      <c r="G514" s="13">
        <v>42889.0</v>
      </c>
      <c r="H514" s="14">
        <v>0.2951388888888889</v>
      </c>
      <c r="I514" t="s">
        <v>48</v>
      </c>
      <c r="J514" s="15"/>
      <c r="L514" t="s">
        <v>49</v>
      </c>
      <c r="M514" s="15">
        <v>12.7</v>
      </c>
      <c r="N514" s="16"/>
      <c r="O514" s="16">
        <v>89.5</v>
      </c>
      <c r="P514" s="17">
        <v>124.0</v>
      </c>
      <c r="Q514" s="18"/>
      <c r="S514" s="17"/>
      <c r="V514" s="19"/>
      <c r="W514" s="19">
        <v>135.4</v>
      </c>
      <c r="AF514" t="s">
        <v>481</v>
      </c>
      <c r="AG514" t="s">
        <v>59</v>
      </c>
      <c r="AH514" t="s">
        <v>59</v>
      </c>
      <c r="AI514">
        <v>10.0</v>
      </c>
      <c r="AJ514" t="s">
        <v>61</v>
      </c>
      <c r="AK514" t="s">
        <v>119</v>
      </c>
      <c r="AM514" t="s">
        <v>62</v>
      </c>
      <c r="AN514" t="s">
        <v>55</v>
      </c>
      <c r="AQ514" t="s">
        <v>56</v>
      </c>
      <c r="AR514" t="s">
        <v>482</v>
      </c>
    </row>
    <row r="515" ht="15.75" customHeight="1">
      <c r="A515" t="s">
        <v>323</v>
      </c>
      <c r="C515" s="11" t="s">
        <v>449</v>
      </c>
      <c r="D515" s="11" t="s">
        <v>450</v>
      </c>
      <c r="E515" s="11" t="s">
        <v>451</v>
      </c>
      <c r="F515" s="12" t="str">
        <f t="shared" si="1"/>
        <v>2017</v>
      </c>
      <c r="G515" s="13">
        <v>42903.0</v>
      </c>
      <c r="H515" s="14">
        <v>0.2951388888888889</v>
      </c>
      <c r="I515" t="s">
        <v>48</v>
      </c>
      <c r="J515" s="15"/>
      <c r="L515" t="s">
        <v>49</v>
      </c>
      <c r="M515" s="15">
        <v>15.4</v>
      </c>
      <c r="N515" s="16"/>
      <c r="O515" s="16">
        <v>92.5</v>
      </c>
      <c r="P515" s="17">
        <v>180.0</v>
      </c>
      <c r="Q515" s="18"/>
      <c r="S515" s="17"/>
      <c r="V515" s="19"/>
      <c r="W515" s="19">
        <v>313.0</v>
      </c>
      <c r="AF515" t="s">
        <v>481</v>
      </c>
      <c r="AG515" t="s">
        <v>59</v>
      </c>
      <c r="AH515" t="s">
        <v>72</v>
      </c>
      <c r="AI515">
        <v>15.0</v>
      </c>
      <c r="AJ515" t="s">
        <v>61</v>
      </c>
      <c r="AK515" t="s">
        <v>119</v>
      </c>
      <c r="AM515" t="s">
        <v>54</v>
      </c>
      <c r="AN515" t="s">
        <v>55</v>
      </c>
      <c r="AQ515" t="s">
        <v>56</v>
      </c>
      <c r="AR515" t="s">
        <v>482</v>
      </c>
    </row>
    <row r="516" ht="15.75" customHeight="1">
      <c r="A516" t="s">
        <v>323</v>
      </c>
      <c r="C516" s="11" t="s">
        <v>449</v>
      </c>
      <c r="D516" s="11" t="s">
        <v>450</v>
      </c>
      <c r="E516" s="11" t="s">
        <v>451</v>
      </c>
      <c r="F516" s="12" t="str">
        <f t="shared" si="1"/>
        <v>2017</v>
      </c>
      <c r="G516" s="13">
        <v>42917.0</v>
      </c>
      <c r="H516" s="14">
        <v>0.3055555555555556</v>
      </c>
      <c r="I516" t="s">
        <v>48</v>
      </c>
      <c r="J516" s="15"/>
      <c r="L516" t="s">
        <v>49</v>
      </c>
      <c r="M516" s="15">
        <v>17.6</v>
      </c>
      <c r="N516" s="16"/>
      <c r="O516" s="16">
        <v>94.2</v>
      </c>
      <c r="P516" s="17">
        <v>162.0</v>
      </c>
      <c r="Q516" s="18"/>
      <c r="S516" s="17"/>
      <c r="V516" s="19"/>
      <c r="W516" s="19">
        <v>410.6</v>
      </c>
      <c r="AF516" t="s">
        <v>480</v>
      </c>
      <c r="AG516" t="s">
        <v>259</v>
      </c>
      <c r="AH516" t="s">
        <v>72</v>
      </c>
      <c r="AI516">
        <v>18.33</v>
      </c>
      <c r="AJ516" t="s">
        <v>61</v>
      </c>
      <c r="AK516" t="s">
        <v>119</v>
      </c>
      <c r="AM516" t="s">
        <v>54</v>
      </c>
      <c r="AN516" t="s">
        <v>55</v>
      </c>
      <c r="AQ516" t="s">
        <v>171</v>
      </c>
      <c r="AR516" t="s">
        <v>317</v>
      </c>
    </row>
    <row r="517" ht="15.75" customHeight="1">
      <c r="A517" t="s">
        <v>323</v>
      </c>
      <c r="C517" s="11" t="s">
        <v>449</v>
      </c>
      <c r="D517" s="11" t="s">
        <v>450</v>
      </c>
      <c r="E517" s="11" t="s">
        <v>451</v>
      </c>
      <c r="F517" s="12" t="str">
        <f t="shared" si="1"/>
        <v>2017</v>
      </c>
      <c r="G517" s="13">
        <v>42931.0</v>
      </c>
      <c r="H517" s="14">
        <v>0.2986111111111111</v>
      </c>
      <c r="I517" t="s">
        <v>48</v>
      </c>
      <c r="J517" s="15"/>
      <c r="L517" t="s">
        <v>49</v>
      </c>
      <c r="M517" s="15">
        <v>16.8</v>
      </c>
      <c r="N517" s="16"/>
      <c r="O517" s="16">
        <v>83.7</v>
      </c>
      <c r="P517" s="17">
        <v>198.0</v>
      </c>
      <c r="Q517" s="18"/>
      <c r="S517" s="17"/>
      <c r="V517" s="19"/>
      <c r="W517" s="19">
        <v>218.7</v>
      </c>
      <c r="AF517" t="s">
        <v>481</v>
      </c>
      <c r="AG517" t="s">
        <v>59</v>
      </c>
      <c r="AH517" t="s">
        <v>86</v>
      </c>
      <c r="AI517">
        <v>16.11</v>
      </c>
      <c r="AJ517" t="s">
        <v>61</v>
      </c>
      <c r="AK517" t="s">
        <v>119</v>
      </c>
      <c r="AM517" t="s">
        <v>54</v>
      </c>
      <c r="AN517" t="s">
        <v>55</v>
      </c>
      <c r="AQ517" t="s">
        <v>56</v>
      </c>
      <c r="AR517" t="s">
        <v>317</v>
      </c>
    </row>
    <row r="518" ht="15.75" customHeight="1">
      <c r="A518" t="s">
        <v>323</v>
      </c>
      <c r="C518" s="11" t="s">
        <v>449</v>
      </c>
      <c r="D518" s="11" t="s">
        <v>450</v>
      </c>
      <c r="E518" s="11" t="s">
        <v>451</v>
      </c>
      <c r="F518" s="12" t="str">
        <f t="shared" si="1"/>
        <v>2017</v>
      </c>
      <c r="G518" s="13">
        <v>42945.0</v>
      </c>
      <c r="H518" s="14">
        <v>0.29930555555555555</v>
      </c>
      <c r="I518" t="s">
        <v>48</v>
      </c>
      <c r="J518" s="15"/>
      <c r="L518" t="s">
        <v>49</v>
      </c>
      <c r="M518" s="15">
        <v>19.0</v>
      </c>
      <c r="N518" s="16"/>
      <c r="O518" s="16">
        <v>80.3</v>
      </c>
      <c r="P518" s="17">
        <v>214.0</v>
      </c>
      <c r="Q518" s="18"/>
      <c r="S518" s="17"/>
      <c r="V518" s="19"/>
      <c r="W518" s="19">
        <v>101.7</v>
      </c>
      <c r="AF518" t="s">
        <v>481</v>
      </c>
      <c r="AG518" t="s">
        <v>115</v>
      </c>
      <c r="AH518" t="s">
        <v>51</v>
      </c>
      <c r="AI518">
        <v>15.0</v>
      </c>
      <c r="AJ518" t="s">
        <v>61</v>
      </c>
      <c r="AM518" t="s">
        <v>54</v>
      </c>
      <c r="AN518" t="s">
        <v>55</v>
      </c>
      <c r="AQ518" t="s">
        <v>171</v>
      </c>
      <c r="AR518" t="s">
        <v>483</v>
      </c>
    </row>
    <row r="519" ht="15.75" customHeight="1">
      <c r="A519" t="s">
        <v>323</v>
      </c>
      <c r="C519" s="11" t="s">
        <v>449</v>
      </c>
      <c r="D519" s="11" t="s">
        <v>450</v>
      </c>
      <c r="E519" s="11" t="s">
        <v>451</v>
      </c>
      <c r="F519" s="12" t="str">
        <f t="shared" si="1"/>
        <v>2017</v>
      </c>
      <c r="G519" s="13">
        <v>42945.0</v>
      </c>
      <c r="H519" s="14">
        <v>0.29930555555555555</v>
      </c>
      <c r="I519" t="s">
        <v>95</v>
      </c>
      <c r="J519" s="15"/>
      <c r="M519" s="15">
        <v>19.0</v>
      </c>
      <c r="N519" s="16"/>
      <c r="O519" s="16">
        <v>80.0</v>
      </c>
      <c r="P519" s="17">
        <v>216.0</v>
      </c>
      <c r="Q519" s="18"/>
      <c r="S519" s="17"/>
      <c r="V519" s="19"/>
      <c r="W519" s="19">
        <v>172.2</v>
      </c>
      <c r="AF519" t="s">
        <v>481</v>
      </c>
      <c r="AR519" t="s">
        <v>483</v>
      </c>
    </row>
    <row r="520" ht="15.75" customHeight="1">
      <c r="A520" t="s">
        <v>323</v>
      </c>
      <c r="C520" s="11" t="s">
        <v>449</v>
      </c>
      <c r="D520" s="11" t="s">
        <v>450</v>
      </c>
      <c r="E520" s="11" t="s">
        <v>451</v>
      </c>
      <c r="F520" s="12" t="str">
        <f t="shared" si="1"/>
        <v>2017</v>
      </c>
      <c r="G520" s="13">
        <v>42959.0</v>
      </c>
      <c r="H520" s="14">
        <v>0.3472222222222222</v>
      </c>
      <c r="I520" t="s">
        <v>48</v>
      </c>
      <c r="J520" s="15"/>
      <c r="L520" t="s">
        <v>49</v>
      </c>
      <c r="M520" s="15">
        <v>20.5</v>
      </c>
      <c r="N520" s="16"/>
      <c r="O520" s="16">
        <v>81.8</v>
      </c>
      <c r="P520" s="17">
        <v>213.0</v>
      </c>
      <c r="Q520" s="18"/>
      <c r="S520" s="17"/>
      <c r="V520" s="19"/>
      <c r="W520" s="19">
        <v>116.9</v>
      </c>
      <c r="AF520" t="s">
        <v>480</v>
      </c>
      <c r="AG520" t="s">
        <v>254</v>
      </c>
      <c r="AH520" t="s">
        <v>86</v>
      </c>
      <c r="AI520">
        <v>18.89</v>
      </c>
      <c r="AJ520" t="s">
        <v>61</v>
      </c>
      <c r="AK520" t="s">
        <v>119</v>
      </c>
      <c r="AM520" t="s">
        <v>54</v>
      </c>
      <c r="AN520" t="s">
        <v>55</v>
      </c>
      <c r="AQ520" t="s">
        <v>56</v>
      </c>
      <c r="AR520" t="s">
        <v>442</v>
      </c>
    </row>
    <row r="521" ht="15.75" customHeight="1">
      <c r="A521" t="s">
        <v>323</v>
      </c>
      <c r="C521" s="11" t="s">
        <v>449</v>
      </c>
      <c r="D521" s="11" t="s">
        <v>450</v>
      </c>
      <c r="E521" s="11" t="s">
        <v>451</v>
      </c>
      <c r="F521" s="12" t="str">
        <f t="shared" si="1"/>
        <v>2017</v>
      </c>
      <c r="G521" s="13">
        <v>42973.0</v>
      </c>
      <c r="H521" s="14">
        <v>0.2986111111111111</v>
      </c>
      <c r="I521" t="s">
        <v>48</v>
      </c>
      <c r="J521" s="15"/>
      <c r="L521" t="s">
        <v>49</v>
      </c>
      <c r="M521" s="15">
        <v>16.9</v>
      </c>
      <c r="N521" s="16"/>
      <c r="O521" s="16">
        <v>76.0</v>
      </c>
      <c r="P521" s="17">
        <v>200.0</v>
      </c>
      <c r="Q521" s="18"/>
      <c r="S521" s="17"/>
      <c r="V521" s="19"/>
      <c r="W521" s="19">
        <v>145.0</v>
      </c>
      <c r="AF521" t="s">
        <v>481</v>
      </c>
      <c r="AG521" t="s">
        <v>51</v>
      </c>
      <c r="AH521" t="s">
        <v>51</v>
      </c>
      <c r="AI521">
        <v>11.11</v>
      </c>
      <c r="AJ521" t="s">
        <v>61</v>
      </c>
      <c r="AK521" t="s">
        <v>119</v>
      </c>
      <c r="AM521" t="s">
        <v>54</v>
      </c>
      <c r="AN521" t="s">
        <v>55</v>
      </c>
      <c r="AQ521" t="s">
        <v>70</v>
      </c>
      <c r="AR521" t="s">
        <v>442</v>
      </c>
    </row>
    <row r="522" ht="15.75" customHeight="1">
      <c r="A522" t="s">
        <v>323</v>
      </c>
      <c r="C522" s="11" t="s">
        <v>449</v>
      </c>
      <c r="D522" s="11" t="s">
        <v>450</v>
      </c>
      <c r="E522" s="11" t="s">
        <v>451</v>
      </c>
      <c r="F522" s="12" t="str">
        <f t="shared" si="1"/>
        <v>2017</v>
      </c>
      <c r="G522" s="13">
        <v>42987.0</v>
      </c>
      <c r="H522" s="14">
        <v>0.3125</v>
      </c>
      <c r="I522" t="s">
        <v>48</v>
      </c>
      <c r="J522" s="15"/>
      <c r="L522" t="s">
        <v>49</v>
      </c>
      <c r="M522" s="15">
        <v>15.3</v>
      </c>
      <c r="N522" s="16"/>
      <c r="O522" s="16">
        <v>79.8</v>
      </c>
      <c r="P522" s="17">
        <v>182.0</v>
      </c>
      <c r="Q522" s="18"/>
      <c r="S522" s="17"/>
      <c r="V522" s="19"/>
      <c r="W522" s="19">
        <v>218.7</v>
      </c>
      <c r="AF522" t="s">
        <v>481</v>
      </c>
      <c r="AG522" t="s">
        <v>51</v>
      </c>
      <c r="AH522" t="s">
        <v>51</v>
      </c>
      <c r="AI522">
        <v>13.33</v>
      </c>
      <c r="AK522" t="s">
        <v>119</v>
      </c>
      <c r="AM522" t="s">
        <v>54</v>
      </c>
      <c r="AN522" t="s">
        <v>55</v>
      </c>
      <c r="AQ522" t="s">
        <v>56</v>
      </c>
      <c r="AR522" t="s">
        <v>484</v>
      </c>
    </row>
    <row r="523" ht="15.75" customHeight="1">
      <c r="A523" t="s">
        <v>323</v>
      </c>
      <c r="C523" s="11" t="s">
        <v>449</v>
      </c>
      <c r="D523" s="11" t="s">
        <v>450</v>
      </c>
      <c r="E523" s="11" t="s">
        <v>451</v>
      </c>
      <c r="F523" s="12" t="str">
        <f t="shared" si="1"/>
        <v>2017</v>
      </c>
      <c r="G523" s="13">
        <v>43001.0</v>
      </c>
      <c r="H523" s="14">
        <v>0.3090277777777778</v>
      </c>
      <c r="I523" t="s">
        <v>48</v>
      </c>
      <c r="J523" s="15"/>
      <c r="L523" t="s">
        <v>49</v>
      </c>
      <c r="M523" s="15">
        <v>16.7</v>
      </c>
      <c r="N523" s="16"/>
      <c r="O523" s="16">
        <v>80.0</v>
      </c>
      <c r="P523" s="17">
        <v>211.0</v>
      </c>
      <c r="Q523" s="18"/>
      <c r="S523" s="17"/>
      <c r="V523" s="19"/>
      <c r="W523" s="19">
        <v>107.6</v>
      </c>
      <c r="AF523" t="s">
        <v>480</v>
      </c>
      <c r="AG523" t="s">
        <v>51</v>
      </c>
      <c r="AH523" t="s">
        <v>59</v>
      </c>
      <c r="AI523">
        <v>12.78</v>
      </c>
      <c r="AJ523" t="s">
        <v>61</v>
      </c>
      <c r="AK523" t="s">
        <v>119</v>
      </c>
      <c r="AM523" t="s">
        <v>54</v>
      </c>
      <c r="AN523" t="s">
        <v>55</v>
      </c>
      <c r="AQ523" t="s">
        <v>56</v>
      </c>
      <c r="AR523" t="s">
        <v>442</v>
      </c>
    </row>
    <row r="524" ht="15.75" customHeight="1">
      <c r="A524" t="s">
        <v>44</v>
      </c>
      <c r="C524" s="11" t="s">
        <v>91</v>
      </c>
      <c r="D524" s="11" t="s">
        <v>92</v>
      </c>
      <c r="E524" s="11" t="s">
        <v>93</v>
      </c>
      <c r="F524" s="12" t="str">
        <f t="shared" si="1"/>
        <v>2012</v>
      </c>
      <c r="G524" s="13">
        <v>41104.0</v>
      </c>
      <c r="H524" s="14">
        <v>0.24097222222222223</v>
      </c>
      <c r="I524" t="s">
        <v>48</v>
      </c>
      <c r="J524" s="15"/>
      <c r="L524" t="s">
        <v>49</v>
      </c>
      <c r="M524" s="15">
        <v>19.0</v>
      </c>
      <c r="N524" s="16">
        <v>2.0</v>
      </c>
      <c r="O524" s="16">
        <v>23.4</v>
      </c>
      <c r="P524" s="17"/>
      <c r="Q524" s="18"/>
      <c r="S524" s="17"/>
      <c r="V524" s="19"/>
      <c r="W524" s="19">
        <v>54.6</v>
      </c>
      <c r="AF524" t="s">
        <v>76</v>
      </c>
      <c r="AG524" t="s">
        <v>280</v>
      </c>
      <c r="AH524" t="s">
        <v>86</v>
      </c>
      <c r="AJ524" t="s">
        <v>61</v>
      </c>
      <c r="AK524" t="s">
        <v>100</v>
      </c>
      <c r="AM524" t="s">
        <v>88</v>
      </c>
      <c r="AN524" t="s">
        <v>55</v>
      </c>
      <c r="AQ524" t="s">
        <v>51</v>
      </c>
      <c r="AR524" t="s">
        <v>218</v>
      </c>
    </row>
    <row r="525" ht="15.75" customHeight="1">
      <c r="A525" t="s">
        <v>44</v>
      </c>
      <c r="B525" s="20" t="s">
        <v>104</v>
      </c>
      <c r="C525" s="11" t="s">
        <v>105</v>
      </c>
      <c r="D525" s="11" t="s">
        <v>303</v>
      </c>
      <c r="E525" s="11" t="s">
        <v>304</v>
      </c>
      <c r="F525" s="12" t="str">
        <f t="shared" si="1"/>
        <v>2012</v>
      </c>
      <c r="G525" s="13">
        <v>41048.0</v>
      </c>
      <c r="H525" s="14">
        <v>0.2708333333333333</v>
      </c>
      <c r="I525" t="s">
        <v>48</v>
      </c>
      <c r="J525" s="15"/>
      <c r="L525" t="s">
        <v>49</v>
      </c>
      <c r="M525" s="15">
        <v>15.7</v>
      </c>
      <c r="N525" s="16">
        <v>9.36</v>
      </c>
      <c r="O525" s="16">
        <v>94.2</v>
      </c>
      <c r="P525" s="17"/>
      <c r="Q525" s="18"/>
      <c r="S525" s="17"/>
      <c r="V525" s="19"/>
      <c r="W525" s="19">
        <v>52.9</v>
      </c>
      <c r="AF525" t="s">
        <v>485</v>
      </c>
      <c r="AG525" t="s">
        <v>51</v>
      </c>
      <c r="AH525" t="s">
        <v>51</v>
      </c>
      <c r="AI525">
        <v>9.44</v>
      </c>
      <c r="AJ525" t="s">
        <v>61</v>
      </c>
      <c r="AK525" t="s">
        <v>97</v>
      </c>
      <c r="AM525" t="s">
        <v>54</v>
      </c>
      <c r="AN525" t="s">
        <v>55</v>
      </c>
      <c r="AQ525" t="s">
        <v>51</v>
      </c>
      <c r="AR525" t="s">
        <v>233</v>
      </c>
    </row>
    <row r="526" ht="15.75" customHeight="1">
      <c r="A526" t="s">
        <v>44</v>
      </c>
      <c r="B526" s="20" t="s">
        <v>104</v>
      </c>
      <c r="C526" s="11" t="s">
        <v>105</v>
      </c>
      <c r="D526" s="11" t="s">
        <v>303</v>
      </c>
      <c r="E526" s="11" t="s">
        <v>304</v>
      </c>
      <c r="F526" s="12" t="str">
        <f t="shared" si="1"/>
        <v>2012</v>
      </c>
      <c r="G526" s="13">
        <v>41062.0</v>
      </c>
      <c r="H526" s="14">
        <v>0.2708333333333333</v>
      </c>
      <c r="I526" t="s">
        <v>48</v>
      </c>
      <c r="J526" s="15"/>
      <c r="L526" t="s">
        <v>49</v>
      </c>
      <c r="M526" s="15">
        <v>18.5</v>
      </c>
      <c r="N526" s="16">
        <v>8.12</v>
      </c>
      <c r="O526" s="16">
        <v>86.5</v>
      </c>
      <c r="P526" s="17"/>
      <c r="Q526" s="18"/>
      <c r="S526" s="17"/>
      <c r="V526" s="19"/>
      <c r="W526" s="19">
        <v>37.9</v>
      </c>
      <c r="AF526" t="s">
        <v>486</v>
      </c>
      <c r="AG526" t="s">
        <v>59</v>
      </c>
      <c r="AH526" t="s">
        <v>435</v>
      </c>
      <c r="AJ526" t="s">
        <v>61</v>
      </c>
      <c r="AK526" t="s">
        <v>97</v>
      </c>
      <c r="AM526" t="s">
        <v>54</v>
      </c>
      <c r="AN526" t="s">
        <v>55</v>
      </c>
      <c r="AQ526" t="s">
        <v>51</v>
      </c>
      <c r="AR526" t="s">
        <v>487</v>
      </c>
    </row>
    <row r="527" ht="15.75" customHeight="1">
      <c r="A527" t="s">
        <v>44</v>
      </c>
      <c r="B527" s="20" t="s">
        <v>104</v>
      </c>
      <c r="C527" s="11" t="s">
        <v>105</v>
      </c>
      <c r="D527" s="11" t="s">
        <v>303</v>
      </c>
      <c r="E527" s="11" t="s">
        <v>304</v>
      </c>
      <c r="F527" s="12" t="str">
        <f t="shared" si="1"/>
        <v>2012</v>
      </c>
      <c r="G527" s="13">
        <v>41090.0</v>
      </c>
      <c r="H527" s="14">
        <v>0.2638888888888889</v>
      </c>
      <c r="I527" t="s">
        <v>48</v>
      </c>
      <c r="J527" s="15"/>
      <c r="L527" t="s">
        <v>49</v>
      </c>
      <c r="M527" s="15">
        <v>21.7</v>
      </c>
      <c r="N527" s="16">
        <v>7.91</v>
      </c>
      <c r="O527" s="16">
        <v>90.5</v>
      </c>
      <c r="P527" s="17"/>
      <c r="Q527" s="18"/>
      <c r="S527" s="17"/>
      <c r="V527" s="19"/>
      <c r="W527" s="19">
        <v>98.4</v>
      </c>
      <c r="AF527" t="s">
        <v>488</v>
      </c>
      <c r="AG527" t="s">
        <v>51</v>
      </c>
      <c r="AH527" t="s">
        <v>51</v>
      </c>
      <c r="AI527">
        <v>18.89</v>
      </c>
      <c r="AJ527" t="s">
        <v>61</v>
      </c>
      <c r="AK527" t="s">
        <v>97</v>
      </c>
      <c r="AM527" t="s">
        <v>62</v>
      </c>
      <c r="AN527" t="s">
        <v>55</v>
      </c>
      <c r="AQ527" t="s">
        <v>51</v>
      </c>
      <c r="AR527" t="s">
        <v>233</v>
      </c>
    </row>
    <row r="528" ht="15.75" customHeight="1">
      <c r="A528" t="s">
        <v>44</v>
      </c>
      <c r="B528" s="20" t="s">
        <v>104</v>
      </c>
      <c r="C528" s="11" t="s">
        <v>105</v>
      </c>
      <c r="D528" s="11" t="s">
        <v>303</v>
      </c>
      <c r="E528" s="11" t="s">
        <v>304</v>
      </c>
      <c r="F528" s="12" t="str">
        <f t="shared" si="1"/>
        <v>2012</v>
      </c>
      <c r="G528" s="13">
        <v>41104.0</v>
      </c>
      <c r="H528" s="14">
        <v>0.2708333333333333</v>
      </c>
      <c r="I528" t="s">
        <v>48</v>
      </c>
      <c r="J528" s="15"/>
      <c r="L528" t="s">
        <v>49</v>
      </c>
      <c r="M528" s="15">
        <v>22.4</v>
      </c>
      <c r="N528" s="16">
        <v>7.76</v>
      </c>
      <c r="O528" s="16">
        <v>89.1</v>
      </c>
      <c r="P528" s="17"/>
      <c r="Q528" s="18"/>
      <c r="S528" s="17"/>
      <c r="V528" s="19"/>
      <c r="W528" s="19">
        <v>85.7</v>
      </c>
      <c r="AF528" t="s">
        <v>489</v>
      </c>
      <c r="AG528" t="s">
        <v>51</v>
      </c>
      <c r="AH528" t="s">
        <v>51</v>
      </c>
      <c r="AI528">
        <v>18.33</v>
      </c>
      <c r="AJ528" t="s">
        <v>61</v>
      </c>
      <c r="AK528" t="s">
        <v>97</v>
      </c>
      <c r="AM528" t="s">
        <v>54</v>
      </c>
      <c r="AN528" t="s">
        <v>55</v>
      </c>
      <c r="AQ528" t="s">
        <v>51</v>
      </c>
      <c r="AR528" t="s">
        <v>233</v>
      </c>
    </row>
    <row r="529" ht="15.75" customHeight="1">
      <c r="A529" t="s">
        <v>44</v>
      </c>
      <c r="B529" s="20" t="s">
        <v>104</v>
      </c>
      <c r="C529" s="11" t="s">
        <v>105</v>
      </c>
      <c r="D529" s="11" t="s">
        <v>303</v>
      </c>
      <c r="E529" s="11" t="s">
        <v>304</v>
      </c>
      <c r="F529" s="12" t="str">
        <f t="shared" si="1"/>
        <v>2012</v>
      </c>
      <c r="G529" s="13">
        <v>41118.0</v>
      </c>
      <c r="H529" s="14">
        <v>0.26666666666666666</v>
      </c>
      <c r="I529" t="s">
        <v>48</v>
      </c>
      <c r="J529" s="15"/>
      <c r="L529" t="s">
        <v>49</v>
      </c>
      <c r="M529" s="15">
        <v>19.5</v>
      </c>
      <c r="N529" s="16">
        <v>8.27</v>
      </c>
      <c r="O529" s="16">
        <v>89.6</v>
      </c>
      <c r="P529" s="17"/>
      <c r="Q529" s="18"/>
      <c r="S529" s="17"/>
      <c r="V529" s="19"/>
      <c r="W529" s="19">
        <v>435.2</v>
      </c>
      <c r="AF529" t="s">
        <v>217</v>
      </c>
      <c r="AG529" t="s">
        <v>86</v>
      </c>
      <c r="AH529" t="s">
        <v>439</v>
      </c>
      <c r="AI529">
        <v>17.22</v>
      </c>
      <c r="AJ529" t="s">
        <v>61</v>
      </c>
      <c r="AK529" t="s">
        <v>97</v>
      </c>
      <c r="AM529" t="s">
        <v>54</v>
      </c>
      <c r="AN529" t="s">
        <v>55</v>
      </c>
      <c r="AQ529" t="s">
        <v>51</v>
      </c>
      <c r="AR529" t="s">
        <v>233</v>
      </c>
    </row>
    <row r="530" ht="15.75" customHeight="1">
      <c r="A530" t="s">
        <v>323</v>
      </c>
      <c r="C530" s="11" t="s">
        <v>490</v>
      </c>
      <c r="D530" s="11" t="s">
        <v>491</v>
      </c>
      <c r="E530" s="11" t="s">
        <v>492</v>
      </c>
      <c r="F530" s="12" t="str">
        <f t="shared" si="1"/>
        <v>2009</v>
      </c>
      <c r="G530" s="13">
        <v>39949.0</v>
      </c>
      <c r="H530" s="14">
        <v>0.3263888888888889</v>
      </c>
      <c r="I530" t="s">
        <v>48</v>
      </c>
      <c r="J530" s="15"/>
      <c r="L530" t="s">
        <v>49</v>
      </c>
      <c r="M530" s="15">
        <v>14.1</v>
      </c>
      <c r="N530" s="16">
        <v>9.96</v>
      </c>
      <c r="O530" s="16">
        <v>96.9</v>
      </c>
      <c r="P530" s="17"/>
      <c r="Q530" s="18"/>
      <c r="S530" s="17"/>
      <c r="V530" s="19"/>
      <c r="W530" s="19">
        <v>34.5</v>
      </c>
      <c r="AF530" t="s">
        <v>327</v>
      </c>
      <c r="AG530" t="s">
        <v>86</v>
      </c>
      <c r="AH530" t="s">
        <v>115</v>
      </c>
      <c r="AI530">
        <v>12.78</v>
      </c>
      <c r="AJ530" t="s">
        <v>61</v>
      </c>
      <c r="AK530" t="s">
        <v>53</v>
      </c>
      <c r="AM530" t="s">
        <v>54</v>
      </c>
      <c r="AN530" t="s">
        <v>65</v>
      </c>
      <c r="AQ530" t="s">
        <v>51</v>
      </c>
      <c r="AR530" t="s">
        <v>493</v>
      </c>
    </row>
    <row r="531" ht="15.75" customHeight="1">
      <c r="A531" t="s">
        <v>323</v>
      </c>
      <c r="C531" s="11" t="s">
        <v>490</v>
      </c>
      <c r="D531" s="11" t="s">
        <v>491</v>
      </c>
      <c r="E531" s="11" t="s">
        <v>492</v>
      </c>
      <c r="F531" s="12" t="str">
        <f t="shared" si="1"/>
        <v>2009</v>
      </c>
      <c r="G531" s="13">
        <v>39963.0</v>
      </c>
      <c r="H531" s="14">
        <v>0.2881944444444444</v>
      </c>
      <c r="I531" t="s">
        <v>48</v>
      </c>
      <c r="J531" s="15"/>
      <c r="L531" t="s">
        <v>49</v>
      </c>
      <c r="M531" s="15">
        <v>10.8</v>
      </c>
      <c r="N531" s="16">
        <v>10.82</v>
      </c>
      <c r="O531" s="16">
        <v>97.5</v>
      </c>
      <c r="P531" s="17"/>
      <c r="Q531" s="18"/>
      <c r="S531" s="17"/>
      <c r="V531" s="19"/>
      <c r="W531" s="19"/>
      <c r="AF531" t="s">
        <v>327</v>
      </c>
      <c r="AG531" t="s">
        <v>254</v>
      </c>
      <c r="AH531" t="s">
        <v>328</v>
      </c>
      <c r="AI531">
        <v>12.22</v>
      </c>
      <c r="AJ531" t="s">
        <v>61</v>
      </c>
      <c r="AM531" t="s">
        <v>54</v>
      </c>
      <c r="AN531" t="s">
        <v>65</v>
      </c>
      <c r="AQ531" t="s">
        <v>51</v>
      </c>
      <c r="AR531" t="s">
        <v>89</v>
      </c>
    </row>
    <row r="532" ht="15.75" customHeight="1">
      <c r="A532" t="s">
        <v>323</v>
      </c>
      <c r="C532" s="11" t="s">
        <v>490</v>
      </c>
      <c r="D532" s="11" t="s">
        <v>491</v>
      </c>
      <c r="E532" s="11" t="s">
        <v>492</v>
      </c>
      <c r="F532" s="12" t="str">
        <f t="shared" si="1"/>
        <v>2009</v>
      </c>
      <c r="G532" s="13">
        <v>39991.0</v>
      </c>
      <c r="H532" s="14">
        <v>0.3125</v>
      </c>
      <c r="I532" t="s">
        <v>48</v>
      </c>
      <c r="J532" s="15"/>
      <c r="L532" t="s">
        <v>49</v>
      </c>
      <c r="M532" s="15">
        <v>17.4</v>
      </c>
      <c r="N532" s="16">
        <v>8.85</v>
      </c>
      <c r="O532" s="16">
        <v>92.4</v>
      </c>
      <c r="P532" s="17"/>
      <c r="Q532" s="18"/>
      <c r="S532" s="17"/>
      <c r="V532" s="19"/>
      <c r="W532" s="19">
        <v>116.2</v>
      </c>
      <c r="AF532" t="s">
        <v>327</v>
      </c>
      <c r="AG532" t="s">
        <v>59</v>
      </c>
      <c r="AH532" t="s">
        <v>112</v>
      </c>
      <c r="AI532">
        <v>17.78</v>
      </c>
      <c r="AJ532" t="s">
        <v>61</v>
      </c>
      <c r="AK532" t="s">
        <v>53</v>
      </c>
      <c r="AM532" t="s">
        <v>54</v>
      </c>
      <c r="AN532" t="s">
        <v>65</v>
      </c>
      <c r="AQ532" t="s">
        <v>51</v>
      </c>
      <c r="AR532" t="s">
        <v>494</v>
      </c>
    </row>
    <row r="533" ht="15.75" customHeight="1">
      <c r="A533" t="s">
        <v>323</v>
      </c>
      <c r="C533" s="11" t="s">
        <v>490</v>
      </c>
      <c r="D533" s="11" t="s">
        <v>491</v>
      </c>
      <c r="E533" s="11" t="s">
        <v>492</v>
      </c>
      <c r="F533" s="12" t="str">
        <f t="shared" si="1"/>
        <v>2009</v>
      </c>
      <c r="G533" s="13">
        <v>40005.0</v>
      </c>
      <c r="H533" s="14">
        <v>0.2951388888888889</v>
      </c>
      <c r="I533" t="s">
        <v>48</v>
      </c>
      <c r="J533" s="15"/>
      <c r="L533" t="s">
        <v>49</v>
      </c>
      <c r="M533" s="15">
        <v>14.9</v>
      </c>
      <c r="N533" s="16">
        <v>8.25</v>
      </c>
      <c r="O533" s="16">
        <v>81.8</v>
      </c>
      <c r="P533" s="17"/>
      <c r="Q533" s="18"/>
      <c r="S533" s="17"/>
      <c r="V533" s="19"/>
      <c r="W533" s="19">
        <v>117.2</v>
      </c>
      <c r="AF533" t="s">
        <v>327</v>
      </c>
      <c r="AG533" t="s">
        <v>51</v>
      </c>
      <c r="AH533" t="s">
        <v>51</v>
      </c>
      <c r="AI533">
        <v>12.78</v>
      </c>
      <c r="AJ533" t="s">
        <v>61</v>
      </c>
      <c r="AM533" t="s">
        <v>54</v>
      </c>
      <c r="AN533" t="s">
        <v>55</v>
      </c>
      <c r="AQ533" t="s">
        <v>70</v>
      </c>
      <c r="AR533" t="s">
        <v>495</v>
      </c>
    </row>
    <row r="534" ht="15.75" customHeight="1">
      <c r="A534" t="s">
        <v>323</v>
      </c>
      <c r="C534" s="11" t="s">
        <v>490</v>
      </c>
      <c r="D534" s="11" t="s">
        <v>491</v>
      </c>
      <c r="E534" s="11" t="s">
        <v>492</v>
      </c>
      <c r="F534" s="12" t="str">
        <f t="shared" si="1"/>
        <v>2009</v>
      </c>
      <c r="G534" s="13">
        <v>40019.0</v>
      </c>
      <c r="H534" s="14">
        <v>0.28888888888888886</v>
      </c>
      <c r="I534" t="s">
        <v>48</v>
      </c>
      <c r="J534" s="15"/>
      <c r="L534" t="s">
        <v>58</v>
      </c>
      <c r="M534" s="15">
        <v>16.2</v>
      </c>
      <c r="N534" s="16">
        <v>9.43</v>
      </c>
      <c r="O534" s="16">
        <v>96.1</v>
      </c>
      <c r="P534" s="17"/>
      <c r="Q534" s="18"/>
      <c r="S534" s="17"/>
      <c r="V534" s="19"/>
      <c r="W534" s="19"/>
      <c r="AF534" t="s">
        <v>327</v>
      </c>
      <c r="AG534" t="s">
        <v>254</v>
      </c>
      <c r="AH534" t="s">
        <v>81</v>
      </c>
      <c r="AI534">
        <v>15.0</v>
      </c>
      <c r="AJ534" t="s">
        <v>61</v>
      </c>
      <c r="AK534" t="s">
        <v>119</v>
      </c>
      <c r="AM534" t="s">
        <v>62</v>
      </c>
      <c r="AN534" t="s">
        <v>55</v>
      </c>
      <c r="AQ534" t="s">
        <v>70</v>
      </c>
      <c r="AR534" t="s">
        <v>496</v>
      </c>
    </row>
    <row r="535" ht="15.75" customHeight="1">
      <c r="A535" t="s">
        <v>323</v>
      </c>
      <c r="C535" s="11" t="s">
        <v>490</v>
      </c>
      <c r="D535" s="11" t="s">
        <v>491</v>
      </c>
      <c r="E535" s="11" t="s">
        <v>492</v>
      </c>
      <c r="F535" s="12" t="str">
        <f t="shared" si="1"/>
        <v>2009</v>
      </c>
      <c r="G535" s="13">
        <v>40033.0</v>
      </c>
      <c r="H535" s="14"/>
      <c r="I535" t="s">
        <v>48</v>
      </c>
      <c r="J535" s="15"/>
      <c r="L535" t="s">
        <v>49</v>
      </c>
      <c r="M535" s="15">
        <v>18.3</v>
      </c>
      <c r="N535" s="16">
        <v>9.0</v>
      </c>
      <c r="O535" s="16">
        <v>95.7</v>
      </c>
      <c r="P535" s="17"/>
      <c r="Q535" s="18"/>
      <c r="S535" s="17"/>
      <c r="V535" s="19"/>
      <c r="W535" s="19">
        <v>61.3</v>
      </c>
      <c r="AF535" t="s">
        <v>279</v>
      </c>
      <c r="AG535" t="s">
        <v>51</v>
      </c>
      <c r="AH535" t="s">
        <v>51</v>
      </c>
      <c r="AI535">
        <v>15.56</v>
      </c>
      <c r="AJ535" t="s">
        <v>61</v>
      </c>
      <c r="AK535" t="s">
        <v>53</v>
      </c>
      <c r="AM535" t="s">
        <v>62</v>
      </c>
      <c r="AN535" t="s">
        <v>65</v>
      </c>
      <c r="AQ535" t="s">
        <v>56</v>
      </c>
      <c r="AR535" t="s">
        <v>71</v>
      </c>
    </row>
    <row r="536" ht="15.75" customHeight="1">
      <c r="A536" t="s">
        <v>323</v>
      </c>
      <c r="C536" s="11" t="s">
        <v>490</v>
      </c>
      <c r="D536" s="11" t="s">
        <v>491</v>
      </c>
      <c r="E536" s="11" t="s">
        <v>492</v>
      </c>
      <c r="F536" s="12" t="str">
        <f t="shared" si="1"/>
        <v>2010</v>
      </c>
      <c r="G536" s="13">
        <v>40376.0</v>
      </c>
      <c r="H536" s="14">
        <v>0.3090277777777778</v>
      </c>
      <c r="I536" t="s">
        <v>48</v>
      </c>
      <c r="J536" s="15"/>
      <c r="L536" t="s">
        <v>49</v>
      </c>
      <c r="M536" s="15">
        <v>22.1</v>
      </c>
      <c r="N536" s="16">
        <v>8.22</v>
      </c>
      <c r="O536" s="16">
        <v>94.3</v>
      </c>
      <c r="P536" s="17"/>
      <c r="Q536" s="18"/>
      <c r="S536" s="17"/>
      <c r="V536" s="19"/>
      <c r="W536" s="19">
        <v>86.0</v>
      </c>
      <c r="AF536" t="s">
        <v>459</v>
      </c>
      <c r="AG536" t="s">
        <v>51</v>
      </c>
      <c r="AH536" t="s">
        <v>371</v>
      </c>
      <c r="AJ536" t="s">
        <v>61</v>
      </c>
      <c r="AK536" t="s">
        <v>53</v>
      </c>
      <c r="AM536" t="s">
        <v>88</v>
      </c>
      <c r="AN536" t="s">
        <v>55</v>
      </c>
      <c r="AQ536" t="s">
        <v>51</v>
      </c>
      <c r="AR536" t="s">
        <v>497</v>
      </c>
    </row>
    <row r="537" ht="15.75" customHeight="1">
      <c r="A537" t="s">
        <v>323</v>
      </c>
      <c r="C537" s="11" t="s">
        <v>490</v>
      </c>
      <c r="D537" s="11" t="s">
        <v>491</v>
      </c>
      <c r="E537" s="11" t="s">
        <v>492</v>
      </c>
      <c r="F537" s="12" t="str">
        <f t="shared" si="1"/>
        <v>2010</v>
      </c>
      <c r="G537" s="13">
        <v>40404.0</v>
      </c>
      <c r="H537" s="14">
        <v>0.3111111111111111</v>
      </c>
      <c r="I537" t="s">
        <v>48</v>
      </c>
      <c r="J537" s="15"/>
      <c r="L537" t="s">
        <v>49</v>
      </c>
      <c r="M537" s="15">
        <v>18.6</v>
      </c>
      <c r="N537" s="16">
        <v>8.72</v>
      </c>
      <c r="O537" s="16">
        <v>93.1</v>
      </c>
      <c r="P537" s="17"/>
      <c r="Q537" s="18"/>
      <c r="S537" s="17"/>
      <c r="V537" s="19"/>
      <c r="W537" s="19">
        <v>60.9</v>
      </c>
      <c r="AF537" t="s">
        <v>461</v>
      </c>
      <c r="AG537" t="s">
        <v>51</v>
      </c>
      <c r="AH537" t="s">
        <v>51</v>
      </c>
      <c r="AJ537" t="s">
        <v>61</v>
      </c>
      <c r="AK537" t="s">
        <v>53</v>
      </c>
      <c r="AM537" t="s">
        <v>88</v>
      </c>
      <c r="AN537" t="s">
        <v>55</v>
      </c>
      <c r="AQ537" t="s">
        <v>51</v>
      </c>
      <c r="AR537" t="s">
        <v>498</v>
      </c>
    </row>
    <row r="538" ht="15.75" customHeight="1">
      <c r="A538" t="s">
        <v>323</v>
      </c>
      <c r="C538" s="11" t="s">
        <v>490</v>
      </c>
      <c r="D538" s="11" t="s">
        <v>491</v>
      </c>
      <c r="E538" s="11" t="s">
        <v>492</v>
      </c>
      <c r="F538" s="12" t="str">
        <f t="shared" si="1"/>
        <v>2010</v>
      </c>
      <c r="G538" s="13">
        <v>40418.0</v>
      </c>
      <c r="H538" s="14">
        <v>0.2986111111111111</v>
      </c>
      <c r="I538" t="s">
        <v>48</v>
      </c>
      <c r="J538" s="15"/>
      <c r="L538" t="s">
        <v>49</v>
      </c>
      <c r="M538" s="15">
        <v>17.1</v>
      </c>
      <c r="N538" s="16">
        <v>8.43</v>
      </c>
      <c r="O538" s="16">
        <v>87.7</v>
      </c>
      <c r="P538" s="17"/>
      <c r="Q538" s="18"/>
      <c r="S538" s="17"/>
      <c r="V538" s="19"/>
      <c r="W538" s="19">
        <v>210.0</v>
      </c>
      <c r="AF538" t="s">
        <v>463</v>
      </c>
      <c r="AG538" t="s">
        <v>86</v>
      </c>
      <c r="AH538" t="s">
        <v>86</v>
      </c>
      <c r="AJ538" t="s">
        <v>61</v>
      </c>
      <c r="AK538" t="s">
        <v>53</v>
      </c>
      <c r="AM538" t="s">
        <v>54</v>
      </c>
      <c r="AN538" t="s">
        <v>55</v>
      </c>
      <c r="AQ538" t="s">
        <v>51</v>
      </c>
      <c r="AR538" t="s">
        <v>218</v>
      </c>
    </row>
    <row r="539" ht="15.75" customHeight="1">
      <c r="A539" t="s">
        <v>323</v>
      </c>
      <c r="C539" s="11" t="s">
        <v>490</v>
      </c>
      <c r="D539" s="11" t="s">
        <v>491</v>
      </c>
      <c r="E539" s="11" t="s">
        <v>492</v>
      </c>
      <c r="F539" s="12" t="str">
        <f t="shared" si="1"/>
        <v>2010</v>
      </c>
      <c r="G539" s="13">
        <v>40432.0</v>
      </c>
      <c r="H539" s="14">
        <v>0.2951388888888889</v>
      </c>
      <c r="I539" t="s">
        <v>48</v>
      </c>
      <c r="J539" s="15"/>
      <c r="L539" t="s">
        <v>49</v>
      </c>
      <c r="M539" s="15">
        <v>16.0</v>
      </c>
      <c r="N539" s="16">
        <v>8.9</v>
      </c>
      <c r="O539" s="16">
        <v>89.9</v>
      </c>
      <c r="P539" s="17"/>
      <c r="Q539" s="18"/>
      <c r="S539" s="17"/>
      <c r="V539" s="19"/>
      <c r="W539" s="19">
        <v>105.0</v>
      </c>
      <c r="AG539" t="s">
        <v>51</v>
      </c>
      <c r="AH539" t="s">
        <v>51</v>
      </c>
      <c r="AI539">
        <v>13.33</v>
      </c>
      <c r="AJ539" t="s">
        <v>61</v>
      </c>
      <c r="AK539" t="s">
        <v>53</v>
      </c>
      <c r="AM539" t="s">
        <v>54</v>
      </c>
      <c r="AN539" t="s">
        <v>55</v>
      </c>
      <c r="AQ539" t="s">
        <v>51</v>
      </c>
      <c r="AR539" t="s">
        <v>218</v>
      </c>
    </row>
    <row r="540" ht="15.75" customHeight="1">
      <c r="A540" t="s">
        <v>323</v>
      </c>
      <c r="C540" s="11" t="s">
        <v>490</v>
      </c>
      <c r="D540" s="11" t="s">
        <v>491</v>
      </c>
      <c r="E540" s="11" t="s">
        <v>492</v>
      </c>
      <c r="F540" s="12" t="str">
        <f t="shared" si="1"/>
        <v>2011</v>
      </c>
      <c r="G540" s="13">
        <v>40684.0</v>
      </c>
      <c r="H540" s="14">
        <v>0.3020833333333333</v>
      </c>
      <c r="I540" t="s">
        <v>48</v>
      </c>
      <c r="J540" s="15"/>
      <c r="L540" t="s">
        <v>49</v>
      </c>
      <c r="M540" s="15"/>
      <c r="N540" s="16">
        <v>8.5</v>
      </c>
      <c r="O540" s="16"/>
      <c r="P540" s="17"/>
      <c r="Q540" s="18"/>
      <c r="S540" s="17"/>
      <c r="V540" s="19"/>
      <c r="W540" s="19">
        <v>290.9</v>
      </c>
      <c r="AF540" t="s">
        <v>334</v>
      </c>
      <c r="AG540" t="s">
        <v>259</v>
      </c>
      <c r="AH540" t="s">
        <v>260</v>
      </c>
      <c r="AK540" t="s">
        <v>119</v>
      </c>
      <c r="AM540" t="s">
        <v>54</v>
      </c>
      <c r="AN540" t="s">
        <v>55</v>
      </c>
      <c r="AQ540" t="s">
        <v>56</v>
      </c>
      <c r="AR540" s="21" t="s">
        <v>499</v>
      </c>
      <c r="AS540" s="21"/>
      <c r="AT540" s="21"/>
      <c r="AU540" s="2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row>
    <row r="541" ht="15.75" customHeight="1">
      <c r="A541" t="s">
        <v>323</v>
      </c>
      <c r="C541" s="11" t="s">
        <v>490</v>
      </c>
      <c r="D541" s="11" t="s">
        <v>491</v>
      </c>
      <c r="E541" s="11" t="s">
        <v>492</v>
      </c>
      <c r="F541" s="12" t="str">
        <f t="shared" si="1"/>
        <v>2011</v>
      </c>
      <c r="G541" s="13">
        <v>40698.0</v>
      </c>
      <c r="H541" s="14">
        <v>0.2986111111111111</v>
      </c>
      <c r="I541" t="s">
        <v>48</v>
      </c>
      <c r="J541" s="15"/>
      <c r="L541" t="s">
        <v>49</v>
      </c>
      <c r="M541" s="15"/>
      <c r="N541" s="16">
        <v>8.2</v>
      </c>
      <c r="O541" s="16"/>
      <c r="P541" s="17"/>
      <c r="Q541" s="18"/>
      <c r="S541" s="17"/>
      <c r="V541" s="19"/>
      <c r="W541" s="19">
        <v>40.4</v>
      </c>
      <c r="AF541" t="s">
        <v>334</v>
      </c>
      <c r="AG541" t="s">
        <v>51</v>
      </c>
      <c r="AH541" t="s">
        <v>86</v>
      </c>
      <c r="AJ541" t="s">
        <v>52</v>
      </c>
      <c r="AK541" t="s">
        <v>119</v>
      </c>
      <c r="AM541" t="s">
        <v>54</v>
      </c>
      <c r="AN541" t="s">
        <v>55</v>
      </c>
      <c r="AQ541" t="s">
        <v>56</v>
      </c>
      <c r="AR541" t="s">
        <v>500</v>
      </c>
    </row>
    <row r="542" ht="15.75" customHeight="1">
      <c r="A542" t="s">
        <v>323</v>
      </c>
      <c r="C542" s="11" t="s">
        <v>490</v>
      </c>
      <c r="D542" s="11" t="s">
        <v>491</v>
      </c>
      <c r="E542" s="11" t="s">
        <v>492</v>
      </c>
      <c r="F542" s="12" t="str">
        <f t="shared" si="1"/>
        <v>2011</v>
      </c>
      <c r="G542" s="13">
        <v>40712.0</v>
      </c>
      <c r="H542" s="14">
        <v>0.3090277777777778</v>
      </c>
      <c r="I542" t="s">
        <v>48</v>
      </c>
      <c r="J542" s="15"/>
      <c r="L542" t="s">
        <v>49</v>
      </c>
      <c r="M542" s="15"/>
      <c r="N542" s="16">
        <v>6.6</v>
      </c>
      <c r="O542" s="16"/>
      <c r="P542" s="17"/>
      <c r="Q542" s="18"/>
      <c r="S542" s="17"/>
      <c r="V542" s="19"/>
      <c r="W542" s="19">
        <v>365.4</v>
      </c>
      <c r="AF542" t="s">
        <v>336</v>
      </c>
      <c r="AG542" t="s">
        <v>59</v>
      </c>
      <c r="AH542" t="s">
        <v>59</v>
      </c>
      <c r="AK542" t="s">
        <v>119</v>
      </c>
      <c r="AM542" t="s">
        <v>54</v>
      </c>
      <c r="AN542" t="s">
        <v>55</v>
      </c>
      <c r="AQ542" t="s">
        <v>56</v>
      </c>
      <c r="AR542" t="s">
        <v>501</v>
      </c>
    </row>
    <row r="543" ht="15.75" customHeight="1">
      <c r="A543" t="s">
        <v>323</v>
      </c>
      <c r="C543" s="11" t="s">
        <v>490</v>
      </c>
      <c r="D543" s="11" t="s">
        <v>491</v>
      </c>
      <c r="E543" s="11" t="s">
        <v>492</v>
      </c>
      <c r="F543" s="12" t="str">
        <f t="shared" si="1"/>
        <v>2011</v>
      </c>
      <c r="G543" s="13">
        <v>40726.0</v>
      </c>
      <c r="H543" s="14">
        <v>0.3194444444444444</v>
      </c>
      <c r="I543" t="s">
        <v>48</v>
      </c>
      <c r="J543" s="15"/>
      <c r="L543" t="s">
        <v>49</v>
      </c>
      <c r="M543" s="15"/>
      <c r="N543" s="16">
        <v>6.2</v>
      </c>
      <c r="O543" s="16"/>
      <c r="P543" s="17"/>
      <c r="Q543" s="18"/>
      <c r="S543" s="17"/>
      <c r="V543" s="19"/>
      <c r="W543" s="19">
        <v>131.7</v>
      </c>
      <c r="AF543" t="s">
        <v>336</v>
      </c>
      <c r="AH543" t="s">
        <v>51</v>
      </c>
      <c r="AK543" t="s">
        <v>119</v>
      </c>
      <c r="AM543" t="s">
        <v>54</v>
      </c>
      <c r="AN543" t="s">
        <v>65</v>
      </c>
      <c r="AQ543" t="s">
        <v>56</v>
      </c>
      <c r="AR543" t="s">
        <v>502</v>
      </c>
    </row>
    <row r="544" ht="15.75" customHeight="1">
      <c r="A544" t="s">
        <v>323</v>
      </c>
      <c r="C544" s="11" t="s">
        <v>490</v>
      </c>
      <c r="D544" s="11" t="s">
        <v>491</v>
      </c>
      <c r="E544" s="11" t="s">
        <v>492</v>
      </c>
      <c r="F544" s="12" t="str">
        <f t="shared" si="1"/>
        <v>2011</v>
      </c>
      <c r="G544" s="13">
        <v>40740.0</v>
      </c>
      <c r="H544" s="14">
        <v>0.3090277777777778</v>
      </c>
      <c r="I544" t="s">
        <v>48</v>
      </c>
      <c r="J544" s="15"/>
      <c r="L544" t="s">
        <v>49</v>
      </c>
      <c r="M544" s="15"/>
      <c r="N544" s="16">
        <v>6.4</v>
      </c>
      <c r="O544" s="16"/>
      <c r="P544" s="17"/>
      <c r="Q544" s="18"/>
      <c r="S544" s="17"/>
      <c r="V544" s="19"/>
      <c r="W544" s="19"/>
      <c r="AF544" t="s">
        <v>336</v>
      </c>
      <c r="AG544" t="s">
        <v>51</v>
      </c>
      <c r="AH544" t="s">
        <v>51</v>
      </c>
      <c r="AK544" t="s">
        <v>119</v>
      </c>
      <c r="AM544" t="s">
        <v>88</v>
      </c>
      <c r="AN544" t="s">
        <v>65</v>
      </c>
      <c r="AQ544" t="s">
        <v>56</v>
      </c>
      <c r="AR544" t="s">
        <v>503</v>
      </c>
    </row>
    <row r="545" ht="15.75" customHeight="1">
      <c r="A545" t="s">
        <v>323</v>
      </c>
      <c r="C545" s="11" t="s">
        <v>490</v>
      </c>
      <c r="D545" s="11" t="s">
        <v>491</v>
      </c>
      <c r="E545" s="11" t="s">
        <v>492</v>
      </c>
      <c r="F545" s="12" t="str">
        <f t="shared" si="1"/>
        <v>2011</v>
      </c>
      <c r="G545" s="13">
        <v>40754.0</v>
      </c>
      <c r="H545" s="14">
        <v>0.3229166666666667</v>
      </c>
      <c r="I545" t="s">
        <v>48</v>
      </c>
      <c r="J545" s="15"/>
      <c r="L545" t="s">
        <v>49</v>
      </c>
      <c r="M545" s="15"/>
      <c r="N545" s="16">
        <v>4.8</v>
      </c>
      <c r="O545" s="16"/>
      <c r="P545" s="17"/>
      <c r="Q545" s="18"/>
      <c r="S545" s="17"/>
      <c r="V545" s="19"/>
      <c r="W545" s="19"/>
      <c r="AF545" t="s">
        <v>336</v>
      </c>
      <c r="AG545" t="s">
        <v>86</v>
      </c>
      <c r="AH545" t="s">
        <v>273</v>
      </c>
      <c r="AI545">
        <v>70.0</v>
      </c>
      <c r="AJ545" t="s">
        <v>61</v>
      </c>
      <c r="AK545" t="s">
        <v>53</v>
      </c>
      <c r="AM545" t="s">
        <v>62</v>
      </c>
      <c r="AN545" t="s">
        <v>65</v>
      </c>
      <c r="AQ545" t="s">
        <v>56</v>
      </c>
      <c r="AR545" t="s">
        <v>504</v>
      </c>
    </row>
    <row r="546" ht="15.75" customHeight="1">
      <c r="A546" t="s">
        <v>323</v>
      </c>
      <c r="C546" s="11" t="s">
        <v>490</v>
      </c>
      <c r="D546" s="11" t="s">
        <v>491</v>
      </c>
      <c r="E546" s="11" t="s">
        <v>492</v>
      </c>
      <c r="F546" s="12" t="str">
        <f t="shared" si="1"/>
        <v>2011</v>
      </c>
      <c r="G546" s="13">
        <v>40782.0</v>
      </c>
      <c r="H546" s="14">
        <v>0.3298611111111111</v>
      </c>
      <c r="I546" t="s">
        <v>48</v>
      </c>
      <c r="J546" s="15"/>
      <c r="L546" t="s">
        <v>49</v>
      </c>
      <c r="M546" s="15"/>
      <c r="N546" s="16">
        <v>6.7</v>
      </c>
      <c r="O546" s="16"/>
      <c r="P546" s="17"/>
      <c r="Q546" s="18"/>
      <c r="S546" s="17"/>
      <c r="V546" s="19"/>
      <c r="W546" s="19">
        <v>116.9</v>
      </c>
      <c r="AF546" t="s">
        <v>336</v>
      </c>
      <c r="AH546" t="s">
        <v>51</v>
      </c>
      <c r="AK546" t="s">
        <v>119</v>
      </c>
      <c r="AM546" t="s">
        <v>88</v>
      </c>
      <c r="AN546" t="s">
        <v>65</v>
      </c>
      <c r="AQ546" t="s">
        <v>56</v>
      </c>
      <c r="AR546" t="s">
        <v>505</v>
      </c>
    </row>
    <row r="547" ht="15.75" customHeight="1">
      <c r="A547" t="s">
        <v>323</v>
      </c>
      <c r="C547" s="11" t="s">
        <v>490</v>
      </c>
      <c r="D547" s="11" t="s">
        <v>491</v>
      </c>
      <c r="E547" s="11" t="s">
        <v>492</v>
      </c>
      <c r="F547" s="12" t="str">
        <f t="shared" si="1"/>
        <v>2017</v>
      </c>
      <c r="G547" s="13">
        <v>42875.0</v>
      </c>
      <c r="H547" s="14">
        <v>0.3020833333333333</v>
      </c>
      <c r="I547" t="s">
        <v>48</v>
      </c>
      <c r="J547" s="15"/>
      <c r="L547" t="s">
        <v>49</v>
      </c>
      <c r="M547" s="15">
        <v>16.1</v>
      </c>
      <c r="N547" s="16">
        <v>8.4</v>
      </c>
      <c r="O547" s="16">
        <v>85.0</v>
      </c>
      <c r="P547" s="17">
        <v>160.0</v>
      </c>
      <c r="Q547" s="18"/>
      <c r="S547" s="17"/>
      <c r="V547" s="19"/>
      <c r="W547" s="19">
        <v>98.7</v>
      </c>
      <c r="AF547" t="s">
        <v>480</v>
      </c>
      <c r="AG547" t="s">
        <v>51</v>
      </c>
      <c r="AH547" t="s">
        <v>51</v>
      </c>
      <c r="AI547">
        <v>12.78</v>
      </c>
      <c r="AJ547" t="s">
        <v>61</v>
      </c>
      <c r="AK547" t="s">
        <v>119</v>
      </c>
      <c r="AM547" t="s">
        <v>54</v>
      </c>
      <c r="AN547" t="s">
        <v>65</v>
      </c>
      <c r="AQ547" t="s">
        <v>51</v>
      </c>
      <c r="AR547" t="s">
        <v>229</v>
      </c>
    </row>
    <row r="548" ht="15.75" customHeight="1">
      <c r="A548" t="s">
        <v>323</v>
      </c>
      <c r="C548" s="11" t="s">
        <v>490</v>
      </c>
      <c r="D548" s="11" t="s">
        <v>491</v>
      </c>
      <c r="E548" s="11" t="s">
        <v>492</v>
      </c>
      <c r="F548" s="12" t="str">
        <f t="shared" si="1"/>
        <v>2017</v>
      </c>
      <c r="G548" s="13">
        <v>42889.0</v>
      </c>
      <c r="H548" s="14">
        <v>0.3125</v>
      </c>
      <c r="I548" t="s">
        <v>48</v>
      </c>
      <c r="J548" s="15"/>
      <c r="L548" t="s">
        <v>49</v>
      </c>
      <c r="M548" s="15">
        <v>12.5</v>
      </c>
      <c r="N548" s="16"/>
      <c r="O548" s="16">
        <v>93.0</v>
      </c>
      <c r="P548" s="17">
        <v>124.0</v>
      </c>
      <c r="Q548" s="18"/>
      <c r="S548" s="17"/>
      <c r="V548" s="19"/>
      <c r="W548" s="19">
        <v>157.6</v>
      </c>
      <c r="AF548" t="s">
        <v>481</v>
      </c>
      <c r="AG548" t="s">
        <v>59</v>
      </c>
      <c r="AH548" t="s">
        <v>59</v>
      </c>
      <c r="AI548">
        <v>10.0</v>
      </c>
      <c r="AJ548" t="s">
        <v>61</v>
      </c>
      <c r="AK548" t="s">
        <v>119</v>
      </c>
      <c r="AM548" t="s">
        <v>62</v>
      </c>
      <c r="AN548" t="s">
        <v>55</v>
      </c>
      <c r="AQ548" t="s">
        <v>56</v>
      </c>
      <c r="AR548" t="s">
        <v>482</v>
      </c>
    </row>
    <row r="549" ht="15.75" customHeight="1">
      <c r="A549" t="s">
        <v>323</v>
      </c>
      <c r="C549" s="11" t="s">
        <v>490</v>
      </c>
      <c r="D549" s="11" t="s">
        <v>491</v>
      </c>
      <c r="E549" s="11" t="s">
        <v>492</v>
      </c>
      <c r="F549" s="12" t="str">
        <f t="shared" si="1"/>
        <v>2017</v>
      </c>
      <c r="G549" s="13">
        <v>42903.0</v>
      </c>
      <c r="H549" s="14">
        <v>0.3090277777777778</v>
      </c>
      <c r="I549" t="s">
        <v>48</v>
      </c>
      <c r="J549" s="15"/>
      <c r="L549" t="s">
        <v>49</v>
      </c>
      <c r="M549" s="15">
        <v>15.1</v>
      </c>
      <c r="N549" s="16"/>
      <c r="O549" s="16">
        <v>94.0</v>
      </c>
      <c r="P549" s="17">
        <v>185.0</v>
      </c>
      <c r="Q549" s="18"/>
      <c r="S549" s="17"/>
      <c r="V549" s="19"/>
      <c r="W549" s="19">
        <v>325.5</v>
      </c>
      <c r="AF549" t="s">
        <v>481</v>
      </c>
      <c r="AG549" t="s">
        <v>59</v>
      </c>
      <c r="AH549" t="s">
        <v>72</v>
      </c>
      <c r="AI549">
        <v>15.0</v>
      </c>
      <c r="AJ549" t="s">
        <v>61</v>
      </c>
      <c r="AK549" t="s">
        <v>119</v>
      </c>
      <c r="AM549" t="s">
        <v>54</v>
      </c>
      <c r="AN549" t="s">
        <v>55</v>
      </c>
      <c r="AQ549" t="s">
        <v>56</v>
      </c>
      <c r="AR549" t="s">
        <v>482</v>
      </c>
    </row>
    <row r="550" ht="15.75" customHeight="1">
      <c r="A550" t="s">
        <v>323</v>
      </c>
      <c r="C550" s="11" t="s">
        <v>490</v>
      </c>
      <c r="D550" s="11" t="s">
        <v>491</v>
      </c>
      <c r="E550" s="11" t="s">
        <v>492</v>
      </c>
      <c r="F550" s="12" t="str">
        <f t="shared" si="1"/>
        <v>2017</v>
      </c>
      <c r="G550" s="13">
        <v>42917.0</v>
      </c>
      <c r="H550" s="14">
        <v>0.3194444444444444</v>
      </c>
      <c r="I550" t="s">
        <v>48</v>
      </c>
      <c r="J550" s="15"/>
      <c r="L550" t="s">
        <v>49</v>
      </c>
      <c r="M550" s="15">
        <v>17.4</v>
      </c>
      <c r="N550" s="16"/>
      <c r="O550" s="16">
        <v>98.4</v>
      </c>
      <c r="P550" s="17">
        <v>162.0</v>
      </c>
      <c r="Q550" s="18"/>
      <c r="S550" s="17"/>
      <c r="V550" s="19"/>
      <c r="W550" s="19"/>
      <c r="AF550" t="s">
        <v>480</v>
      </c>
      <c r="AG550" t="s">
        <v>259</v>
      </c>
      <c r="AH550" t="s">
        <v>72</v>
      </c>
      <c r="AI550">
        <v>18.33</v>
      </c>
      <c r="AJ550" t="s">
        <v>61</v>
      </c>
      <c r="AK550" t="s">
        <v>119</v>
      </c>
      <c r="AM550" t="s">
        <v>54</v>
      </c>
      <c r="AN550" t="s">
        <v>65</v>
      </c>
      <c r="AQ550" t="s">
        <v>56</v>
      </c>
      <c r="AR550" t="s">
        <v>317</v>
      </c>
    </row>
    <row r="551" ht="15.75" customHeight="1">
      <c r="A551" t="s">
        <v>323</v>
      </c>
      <c r="C551" s="11" t="s">
        <v>506</v>
      </c>
      <c r="D551" s="11" t="s">
        <v>507</v>
      </c>
      <c r="E551" s="11" t="s">
        <v>508</v>
      </c>
      <c r="F551" s="12" t="str">
        <f t="shared" si="1"/>
        <v>2011</v>
      </c>
      <c r="G551" s="13">
        <v>40684.0</v>
      </c>
      <c r="H551" s="14">
        <v>0.3541666666666667</v>
      </c>
      <c r="I551" t="s">
        <v>48</v>
      </c>
      <c r="J551" s="15"/>
      <c r="L551" t="s">
        <v>49</v>
      </c>
      <c r="M551" s="15">
        <v>12.4</v>
      </c>
      <c r="N551" s="16">
        <v>9.74</v>
      </c>
      <c r="O551" s="16">
        <v>92.6</v>
      </c>
      <c r="P551" s="17"/>
      <c r="Q551" s="18"/>
      <c r="S551" s="17"/>
      <c r="V551" s="19"/>
      <c r="W551" s="19">
        <v>54.7</v>
      </c>
      <c r="AF551" t="s">
        <v>217</v>
      </c>
      <c r="AG551" t="s">
        <v>259</v>
      </c>
      <c r="AH551" t="s">
        <v>260</v>
      </c>
      <c r="AI551">
        <v>10.56</v>
      </c>
      <c r="AJ551" t="s">
        <v>61</v>
      </c>
      <c r="AK551" t="s">
        <v>53</v>
      </c>
      <c r="AM551" t="s">
        <v>54</v>
      </c>
      <c r="AN551" t="s">
        <v>55</v>
      </c>
      <c r="AQ551" t="s">
        <v>70</v>
      </c>
      <c r="AR551" t="s">
        <v>226</v>
      </c>
    </row>
    <row r="552" ht="15.75" customHeight="1">
      <c r="A552" t="s">
        <v>323</v>
      </c>
      <c r="C552" s="11" t="s">
        <v>506</v>
      </c>
      <c r="D552" s="11" t="s">
        <v>507</v>
      </c>
      <c r="E552" s="11" t="s">
        <v>508</v>
      </c>
      <c r="F552" s="12" t="str">
        <f t="shared" si="1"/>
        <v>2011</v>
      </c>
      <c r="G552" s="13">
        <v>40698.0</v>
      </c>
      <c r="H552" s="14">
        <v>0.3159722222222222</v>
      </c>
      <c r="I552" t="s">
        <v>48</v>
      </c>
      <c r="J552" s="15"/>
      <c r="L552" t="s">
        <v>49</v>
      </c>
      <c r="M552" s="15">
        <v>19.0</v>
      </c>
      <c r="N552" s="16">
        <v>8.31</v>
      </c>
      <c r="O552" s="16">
        <v>81.0</v>
      </c>
      <c r="P552" s="17"/>
      <c r="Q552" s="18"/>
      <c r="S552" s="17"/>
      <c r="V552" s="19"/>
      <c r="W552" s="19">
        <v>101.9</v>
      </c>
      <c r="AF552" t="s">
        <v>217</v>
      </c>
      <c r="AG552" t="s">
        <v>51</v>
      </c>
      <c r="AH552" t="s">
        <v>59</v>
      </c>
      <c r="AI552">
        <v>7.78</v>
      </c>
      <c r="AJ552" t="s">
        <v>52</v>
      </c>
      <c r="AK552" t="s">
        <v>53</v>
      </c>
      <c r="AM552" t="s">
        <v>54</v>
      </c>
      <c r="AN552" t="s">
        <v>55</v>
      </c>
      <c r="AQ552" t="s">
        <v>56</v>
      </c>
      <c r="AR552" t="s">
        <v>218</v>
      </c>
    </row>
    <row r="553" ht="15.75" customHeight="1">
      <c r="A553" t="s">
        <v>323</v>
      </c>
      <c r="C553" s="11" t="s">
        <v>506</v>
      </c>
      <c r="D553" s="11" t="s">
        <v>507</v>
      </c>
      <c r="E553" s="11" t="s">
        <v>508</v>
      </c>
      <c r="F553" s="12" t="str">
        <f t="shared" si="1"/>
        <v>2011</v>
      </c>
      <c r="G553" s="13">
        <v>40712.0</v>
      </c>
      <c r="H553" s="14">
        <v>0.2743055555555556</v>
      </c>
      <c r="I553" t="s">
        <v>48</v>
      </c>
      <c r="J553" s="15"/>
      <c r="L553" t="s">
        <v>49</v>
      </c>
      <c r="M553" s="15">
        <v>17.0</v>
      </c>
      <c r="N553" s="16">
        <v>7.85</v>
      </c>
      <c r="O553" s="16">
        <v>80.4</v>
      </c>
      <c r="P553" s="17"/>
      <c r="Q553" s="18"/>
      <c r="S553" s="17"/>
      <c r="V553" s="19"/>
      <c r="W553" s="19">
        <v>275.5</v>
      </c>
      <c r="AF553" t="s">
        <v>217</v>
      </c>
      <c r="AG553" t="s">
        <v>86</v>
      </c>
      <c r="AH553" t="s">
        <v>305</v>
      </c>
      <c r="AI553">
        <v>16.11</v>
      </c>
      <c r="AJ553" t="s">
        <v>61</v>
      </c>
      <c r="AK553" t="s">
        <v>53</v>
      </c>
      <c r="AM553" t="s">
        <v>54</v>
      </c>
      <c r="AN553" t="s">
        <v>65</v>
      </c>
      <c r="AQ553" t="s">
        <v>56</v>
      </c>
      <c r="AR553" t="s">
        <v>218</v>
      </c>
    </row>
    <row r="554" ht="15.75" customHeight="1">
      <c r="A554" t="s">
        <v>323</v>
      </c>
      <c r="C554" s="11" t="s">
        <v>506</v>
      </c>
      <c r="D554" s="11" t="s">
        <v>507</v>
      </c>
      <c r="E554" s="11" t="s">
        <v>508</v>
      </c>
      <c r="F554" s="12" t="str">
        <f t="shared" si="1"/>
        <v>2011</v>
      </c>
      <c r="G554" s="13">
        <v>40726.0</v>
      </c>
      <c r="H554" s="14">
        <v>0.3298611111111111</v>
      </c>
      <c r="I554" t="s">
        <v>48</v>
      </c>
      <c r="J554" s="15"/>
      <c r="L554" t="s">
        <v>49</v>
      </c>
      <c r="M554" s="15">
        <v>17.1</v>
      </c>
      <c r="N554" s="16">
        <v>7.16</v>
      </c>
      <c r="O554" s="16">
        <v>75.3</v>
      </c>
      <c r="P554" s="17"/>
      <c r="Q554" s="18"/>
      <c r="S554" s="17"/>
      <c r="V554" s="19"/>
      <c r="W554" s="19">
        <v>122.5</v>
      </c>
      <c r="AF554" t="s">
        <v>217</v>
      </c>
      <c r="AG554" t="s">
        <v>51</v>
      </c>
      <c r="AH554" t="s">
        <v>306</v>
      </c>
      <c r="AI554">
        <v>16.67</v>
      </c>
      <c r="AJ554" t="s">
        <v>61</v>
      </c>
      <c r="AK554" t="s">
        <v>53</v>
      </c>
      <c r="AM554" t="s">
        <v>54</v>
      </c>
      <c r="AN554" t="s">
        <v>65</v>
      </c>
      <c r="AQ554" t="s">
        <v>56</v>
      </c>
      <c r="AR554" t="s">
        <v>218</v>
      </c>
    </row>
    <row r="555" ht="15.75" customHeight="1">
      <c r="A555" t="s">
        <v>323</v>
      </c>
      <c r="C555" s="11" t="s">
        <v>506</v>
      </c>
      <c r="D555" s="11" t="s">
        <v>507</v>
      </c>
      <c r="E555" s="11" t="s">
        <v>508</v>
      </c>
      <c r="F555" s="12" t="str">
        <f t="shared" si="1"/>
        <v>2011</v>
      </c>
      <c r="G555" s="13">
        <v>40740.0</v>
      </c>
      <c r="H555" s="14">
        <v>0.2777777777777778</v>
      </c>
      <c r="I555" t="s">
        <v>48</v>
      </c>
      <c r="J555" s="15"/>
      <c r="L555" t="s">
        <v>49</v>
      </c>
      <c r="M555" s="15">
        <v>19.0</v>
      </c>
      <c r="N555" s="16">
        <v>6.62</v>
      </c>
      <c r="O555" s="16">
        <v>70.2</v>
      </c>
      <c r="P555" s="17"/>
      <c r="Q555" s="18"/>
      <c r="S555" s="17"/>
      <c r="V555" s="19"/>
      <c r="W555" s="19"/>
      <c r="AF555" t="s">
        <v>217</v>
      </c>
      <c r="AG555" t="s">
        <v>51</v>
      </c>
      <c r="AH555" t="s">
        <v>51</v>
      </c>
      <c r="AI555">
        <v>16.11</v>
      </c>
      <c r="AJ555" t="s">
        <v>61</v>
      </c>
      <c r="AK555" t="s">
        <v>53</v>
      </c>
      <c r="AM555" t="s">
        <v>54</v>
      </c>
      <c r="AN555" t="s">
        <v>55</v>
      </c>
      <c r="AQ555" t="s">
        <v>56</v>
      </c>
      <c r="AR555" t="s">
        <v>218</v>
      </c>
    </row>
    <row r="556" ht="15.75" customHeight="1">
      <c r="A556" t="s">
        <v>323</v>
      </c>
      <c r="C556" s="11" t="s">
        <v>506</v>
      </c>
      <c r="D556" s="11" t="s">
        <v>507</v>
      </c>
      <c r="E556" s="11" t="s">
        <v>508</v>
      </c>
      <c r="F556" s="12" t="str">
        <f t="shared" si="1"/>
        <v>2011</v>
      </c>
      <c r="G556" s="13">
        <v>40754.0</v>
      </c>
      <c r="H556" s="14">
        <v>0.2777777777777778</v>
      </c>
      <c r="I556" t="s">
        <v>48</v>
      </c>
      <c r="J556" s="15"/>
      <c r="L556" t="s">
        <v>58</v>
      </c>
      <c r="M556" s="15">
        <v>18.4</v>
      </c>
      <c r="N556" s="16">
        <v>7.81</v>
      </c>
      <c r="O556" s="16">
        <v>84.4</v>
      </c>
      <c r="P556" s="17"/>
      <c r="Q556" s="18"/>
      <c r="S556" s="17"/>
      <c r="V556" s="19"/>
      <c r="W556" s="19" t="s">
        <v>299</v>
      </c>
      <c r="AF556" t="s">
        <v>217</v>
      </c>
      <c r="AG556" t="s">
        <v>59</v>
      </c>
      <c r="AH556" t="s">
        <v>281</v>
      </c>
      <c r="AI556">
        <v>21.11</v>
      </c>
      <c r="AJ556" t="s">
        <v>61</v>
      </c>
      <c r="AK556" t="s">
        <v>53</v>
      </c>
      <c r="AM556" t="s">
        <v>62</v>
      </c>
      <c r="AN556" t="s">
        <v>65</v>
      </c>
      <c r="AQ556" t="s">
        <v>292</v>
      </c>
      <c r="AR556" t="s">
        <v>509</v>
      </c>
    </row>
    <row r="557" ht="15.75" customHeight="1">
      <c r="A557" t="s">
        <v>323</v>
      </c>
      <c r="C557" s="11" t="s">
        <v>506</v>
      </c>
      <c r="D557" s="11" t="s">
        <v>507</v>
      </c>
      <c r="E557" s="11" t="s">
        <v>508</v>
      </c>
      <c r="F557" s="12" t="str">
        <f t="shared" si="1"/>
        <v>2011</v>
      </c>
      <c r="G557" s="13">
        <v>40768.0</v>
      </c>
      <c r="H557" s="14">
        <v>0.2708333333333333</v>
      </c>
      <c r="I557" t="s">
        <v>48</v>
      </c>
      <c r="J557" s="15"/>
      <c r="L557" t="s">
        <v>49</v>
      </c>
      <c r="M557" s="15">
        <v>17.7</v>
      </c>
      <c r="N557" s="16">
        <v>7.61</v>
      </c>
      <c r="O557" s="16">
        <v>78.9</v>
      </c>
      <c r="P557" s="17"/>
      <c r="Q557" s="18"/>
      <c r="S557" s="17"/>
      <c r="V557" s="19"/>
      <c r="W557" s="19">
        <v>107.6</v>
      </c>
      <c r="AF557" t="s">
        <v>510</v>
      </c>
      <c r="AG557" t="s">
        <v>51</v>
      </c>
      <c r="AH557" t="s">
        <v>51</v>
      </c>
      <c r="AI557">
        <v>14.44</v>
      </c>
      <c r="AJ557" t="s">
        <v>61</v>
      </c>
      <c r="AK557" t="s">
        <v>53</v>
      </c>
      <c r="AM557" t="s">
        <v>54</v>
      </c>
      <c r="AN557" t="s">
        <v>65</v>
      </c>
      <c r="AQ557" t="s">
        <v>51</v>
      </c>
      <c r="AR557" t="s">
        <v>218</v>
      </c>
    </row>
    <row r="558" ht="15.75" customHeight="1">
      <c r="A558" t="s">
        <v>323</v>
      </c>
      <c r="C558" s="11" t="s">
        <v>506</v>
      </c>
      <c r="D558" s="11" t="s">
        <v>507</v>
      </c>
      <c r="E558" s="11" t="s">
        <v>508</v>
      </c>
      <c r="F558" s="12" t="str">
        <f t="shared" si="1"/>
        <v>2011</v>
      </c>
      <c r="G558" s="13">
        <v>40782.0</v>
      </c>
      <c r="H558" s="14">
        <v>0.2777777777777778</v>
      </c>
      <c r="I558" t="s">
        <v>48</v>
      </c>
      <c r="J558" s="15"/>
      <c r="L558" t="s">
        <v>49</v>
      </c>
      <c r="M558" s="15">
        <v>18.8</v>
      </c>
      <c r="N558" s="16">
        <v>8.12</v>
      </c>
      <c r="O558" s="16">
        <v>85.9</v>
      </c>
      <c r="P558" s="17"/>
      <c r="Q558" s="18"/>
      <c r="S558" s="17"/>
      <c r="V558" s="19"/>
      <c r="W558" s="19">
        <v>166.4</v>
      </c>
      <c r="AF558" t="s">
        <v>510</v>
      </c>
      <c r="AG558" t="s">
        <v>59</v>
      </c>
      <c r="AH558" t="s">
        <v>51</v>
      </c>
      <c r="AI558">
        <v>18.33</v>
      </c>
      <c r="AJ558" t="s">
        <v>61</v>
      </c>
      <c r="AK558" t="s">
        <v>53</v>
      </c>
      <c r="AM558" t="s">
        <v>54</v>
      </c>
      <c r="AN558" t="s">
        <v>65</v>
      </c>
      <c r="AQ558" t="s">
        <v>56</v>
      </c>
      <c r="AR558" t="s">
        <v>218</v>
      </c>
    </row>
    <row r="559" ht="15.75" customHeight="1">
      <c r="A559" t="s">
        <v>323</v>
      </c>
      <c r="C559" s="11" t="s">
        <v>506</v>
      </c>
      <c r="D559" s="11" t="s">
        <v>507</v>
      </c>
      <c r="E559" s="11" t="s">
        <v>508</v>
      </c>
      <c r="F559" s="12" t="str">
        <f t="shared" si="1"/>
        <v>2012</v>
      </c>
      <c r="G559" s="13">
        <v>41048.0</v>
      </c>
      <c r="H559" s="14">
        <v>0.3020833333333333</v>
      </c>
      <c r="I559" t="s">
        <v>48</v>
      </c>
      <c r="J559" s="15"/>
      <c r="L559" t="s">
        <v>49</v>
      </c>
      <c r="M559" s="15">
        <v>13.5</v>
      </c>
      <c r="N559" s="16">
        <v>8.93</v>
      </c>
      <c r="O559" s="16">
        <v>85.6</v>
      </c>
      <c r="P559" s="17"/>
      <c r="Q559" s="18"/>
      <c r="S559" s="17"/>
      <c r="V559" s="19"/>
      <c r="W559" s="19">
        <v>161.6</v>
      </c>
      <c r="AF559" t="s">
        <v>485</v>
      </c>
      <c r="AG559" t="s">
        <v>51</v>
      </c>
      <c r="AH559" t="s">
        <v>51</v>
      </c>
      <c r="AI559">
        <v>9.44</v>
      </c>
      <c r="AJ559" t="s">
        <v>61</v>
      </c>
      <c r="AK559" t="s">
        <v>53</v>
      </c>
      <c r="AM559" t="s">
        <v>54</v>
      </c>
      <c r="AN559" t="s">
        <v>55</v>
      </c>
      <c r="AQ559" t="s">
        <v>56</v>
      </c>
      <c r="AR559" t="s">
        <v>218</v>
      </c>
    </row>
    <row r="560" ht="15.75" customHeight="1">
      <c r="A560" t="s">
        <v>323</v>
      </c>
      <c r="C560" s="11" t="s">
        <v>506</v>
      </c>
      <c r="D560" s="11" t="s">
        <v>507</v>
      </c>
      <c r="E560" s="11" t="s">
        <v>508</v>
      </c>
      <c r="F560" s="12" t="str">
        <f t="shared" si="1"/>
        <v>2012</v>
      </c>
      <c r="G560" s="13">
        <v>41062.0</v>
      </c>
      <c r="H560" s="14">
        <v>0.2881944444444444</v>
      </c>
      <c r="I560" t="s">
        <v>48</v>
      </c>
      <c r="J560" s="15"/>
      <c r="L560" t="s">
        <v>49</v>
      </c>
      <c r="M560" s="15">
        <v>15.6</v>
      </c>
      <c r="N560" s="16">
        <v>8.11</v>
      </c>
      <c r="O560" s="16">
        <v>81.6</v>
      </c>
      <c r="P560" s="17"/>
      <c r="Q560" s="18"/>
      <c r="S560" s="17"/>
      <c r="V560" s="19"/>
      <c r="W560" s="19">
        <v>146.7</v>
      </c>
      <c r="AF560" t="s">
        <v>486</v>
      </c>
      <c r="AG560" t="s">
        <v>59</v>
      </c>
      <c r="AH560" t="s">
        <v>435</v>
      </c>
      <c r="AJ560" t="s">
        <v>61</v>
      </c>
      <c r="AK560" t="s">
        <v>53</v>
      </c>
      <c r="AM560" t="s">
        <v>54</v>
      </c>
      <c r="AN560" t="s">
        <v>65</v>
      </c>
      <c r="AQ560" t="s">
        <v>56</v>
      </c>
      <c r="AR560" t="s">
        <v>511</v>
      </c>
    </row>
    <row r="561" ht="15.75" customHeight="1">
      <c r="A561" t="s">
        <v>323</v>
      </c>
      <c r="C561" s="11" t="s">
        <v>506</v>
      </c>
      <c r="D561" s="11" t="s">
        <v>507</v>
      </c>
      <c r="E561" s="11" t="s">
        <v>508</v>
      </c>
      <c r="F561" s="12" t="str">
        <f t="shared" si="1"/>
        <v>2012</v>
      </c>
      <c r="G561" s="13">
        <v>41090.0</v>
      </c>
      <c r="H561" s="14">
        <v>0.28888888888888886</v>
      </c>
      <c r="I561" t="s">
        <v>48</v>
      </c>
      <c r="J561" s="15"/>
      <c r="L561" t="s">
        <v>49</v>
      </c>
      <c r="M561" s="15">
        <v>18.7</v>
      </c>
      <c r="N561" s="16">
        <v>7.39</v>
      </c>
      <c r="O561" s="16">
        <v>79.4</v>
      </c>
      <c r="P561" s="17"/>
      <c r="Q561" s="18"/>
      <c r="S561" s="17"/>
      <c r="V561" s="19"/>
      <c r="W561" s="19">
        <v>178.2</v>
      </c>
      <c r="AF561" t="s">
        <v>485</v>
      </c>
      <c r="AG561" t="s">
        <v>51</v>
      </c>
      <c r="AH561" t="s">
        <v>51</v>
      </c>
      <c r="AI561">
        <v>18.89</v>
      </c>
      <c r="AJ561" t="s">
        <v>61</v>
      </c>
      <c r="AK561" t="s">
        <v>53</v>
      </c>
      <c r="AM561" t="s">
        <v>54</v>
      </c>
      <c r="AN561" t="s">
        <v>65</v>
      </c>
      <c r="AQ561" t="s">
        <v>56</v>
      </c>
      <c r="AR561" t="s">
        <v>218</v>
      </c>
    </row>
    <row r="562" ht="15.75" customHeight="1">
      <c r="A562" t="s">
        <v>323</v>
      </c>
      <c r="C562" s="11" t="s">
        <v>506</v>
      </c>
      <c r="D562" s="11" t="s">
        <v>507</v>
      </c>
      <c r="E562" s="11" t="s">
        <v>508</v>
      </c>
      <c r="F562" s="12" t="str">
        <f t="shared" si="1"/>
        <v>2012</v>
      </c>
      <c r="G562" s="13">
        <v>41104.0</v>
      </c>
      <c r="H562" s="14">
        <v>0.2972222222222222</v>
      </c>
      <c r="I562" t="s">
        <v>48</v>
      </c>
      <c r="J562" s="15"/>
      <c r="L562" t="s">
        <v>49</v>
      </c>
      <c r="M562" s="15">
        <v>19.9</v>
      </c>
      <c r="N562" s="16">
        <v>6.68</v>
      </c>
      <c r="O562" s="16">
        <v>73.4</v>
      </c>
      <c r="P562" s="17"/>
      <c r="Q562" s="18"/>
      <c r="S562" s="17"/>
      <c r="V562" s="19"/>
      <c r="W562" s="19">
        <v>34.5</v>
      </c>
      <c r="AF562" t="s">
        <v>489</v>
      </c>
      <c r="AG562" t="s">
        <v>51</v>
      </c>
      <c r="AH562" t="s">
        <v>51</v>
      </c>
      <c r="AI562">
        <v>18.33</v>
      </c>
      <c r="AJ562" t="s">
        <v>61</v>
      </c>
      <c r="AK562" t="s">
        <v>53</v>
      </c>
      <c r="AM562" t="s">
        <v>54</v>
      </c>
      <c r="AN562" t="s">
        <v>55</v>
      </c>
      <c r="AQ562" t="s">
        <v>51</v>
      </c>
      <c r="AR562" t="s">
        <v>218</v>
      </c>
    </row>
    <row r="563" ht="15.75" customHeight="1">
      <c r="A563" t="s">
        <v>323</v>
      </c>
      <c r="C563" s="11" t="s">
        <v>506</v>
      </c>
      <c r="D563" s="11" t="s">
        <v>507</v>
      </c>
      <c r="E563" s="11" t="s">
        <v>508</v>
      </c>
      <c r="F563" s="12" t="str">
        <f t="shared" si="1"/>
        <v>2012</v>
      </c>
      <c r="G563" s="13">
        <v>41118.0</v>
      </c>
      <c r="H563" s="14">
        <v>0.2916666666666667</v>
      </c>
      <c r="I563" t="s">
        <v>48</v>
      </c>
      <c r="J563" s="15"/>
      <c r="L563" t="s">
        <v>49</v>
      </c>
      <c r="M563" s="15">
        <v>18.0</v>
      </c>
      <c r="N563" s="16">
        <v>7.81</v>
      </c>
      <c r="O563" s="16">
        <v>82.4</v>
      </c>
      <c r="P563" s="17"/>
      <c r="Q563" s="18"/>
      <c r="S563" s="17"/>
      <c r="V563" s="19"/>
      <c r="W563" s="19" t="s">
        <v>149</v>
      </c>
      <c r="AF563" t="s">
        <v>217</v>
      </c>
      <c r="AG563" t="s">
        <v>86</v>
      </c>
      <c r="AH563" t="s">
        <v>439</v>
      </c>
      <c r="AI563">
        <v>17.22</v>
      </c>
      <c r="AJ563" t="s">
        <v>61</v>
      </c>
      <c r="AK563" t="s">
        <v>53</v>
      </c>
      <c r="AM563" t="s">
        <v>54</v>
      </c>
      <c r="AN563" t="s">
        <v>65</v>
      </c>
      <c r="AQ563" t="s">
        <v>56</v>
      </c>
      <c r="AR563" t="s">
        <v>409</v>
      </c>
    </row>
    <row r="564" ht="15.75" customHeight="1">
      <c r="A564" t="s">
        <v>323</v>
      </c>
      <c r="C564" s="11" t="s">
        <v>506</v>
      </c>
      <c r="D564" s="11" t="s">
        <v>507</v>
      </c>
      <c r="E564" s="11" t="s">
        <v>508</v>
      </c>
      <c r="F564" s="12" t="str">
        <f t="shared" si="1"/>
        <v>2012</v>
      </c>
      <c r="G564" s="13">
        <v>41132.0</v>
      </c>
      <c r="H564" s="14">
        <v>0.2916666666666667</v>
      </c>
      <c r="I564" t="s">
        <v>48</v>
      </c>
      <c r="J564" s="15"/>
      <c r="L564" t="s">
        <v>58</v>
      </c>
      <c r="M564" s="15">
        <v>19.6</v>
      </c>
      <c r="N564" s="16">
        <v>7.26</v>
      </c>
      <c r="O564" s="16">
        <v>77.4</v>
      </c>
      <c r="P564" s="17"/>
      <c r="Q564" s="18"/>
      <c r="S564" s="17"/>
      <c r="V564" s="19"/>
      <c r="W564" s="19">
        <v>1119.8</v>
      </c>
      <c r="AF564" t="s">
        <v>512</v>
      </c>
      <c r="AH564" t="s">
        <v>349</v>
      </c>
      <c r="AI564">
        <v>20.0</v>
      </c>
      <c r="AJ564" t="s">
        <v>61</v>
      </c>
      <c r="AK564" t="s">
        <v>53</v>
      </c>
      <c r="AM564" t="s">
        <v>62</v>
      </c>
      <c r="AN564" t="s">
        <v>55</v>
      </c>
      <c r="AQ564" t="s">
        <v>171</v>
      </c>
      <c r="AR564" t="s">
        <v>513</v>
      </c>
    </row>
    <row r="565" ht="15.75" customHeight="1">
      <c r="A565" t="s">
        <v>323</v>
      </c>
      <c r="C565" s="11" t="s">
        <v>506</v>
      </c>
      <c r="D565" s="11" t="s">
        <v>507</v>
      </c>
      <c r="E565" s="11" t="s">
        <v>508</v>
      </c>
      <c r="F565" s="12" t="str">
        <f t="shared" si="1"/>
        <v>2012</v>
      </c>
      <c r="G565" s="13">
        <v>41146.0</v>
      </c>
      <c r="H565" s="14">
        <v>0.2986111111111111</v>
      </c>
      <c r="I565" t="s">
        <v>48</v>
      </c>
      <c r="J565" s="15"/>
      <c r="L565" t="s">
        <v>49</v>
      </c>
      <c r="M565" s="15">
        <v>18.4</v>
      </c>
      <c r="N565" s="16">
        <v>7.03</v>
      </c>
      <c r="O565" s="16">
        <v>75.4</v>
      </c>
      <c r="P565" s="17"/>
      <c r="Q565" s="18"/>
      <c r="S565" s="17"/>
      <c r="V565" s="19"/>
      <c r="W565" s="19">
        <v>48.0</v>
      </c>
      <c r="AF565" t="s">
        <v>217</v>
      </c>
      <c r="AG565" t="s">
        <v>259</v>
      </c>
      <c r="AH565" t="s">
        <v>236</v>
      </c>
      <c r="AI565">
        <v>18.89</v>
      </c>
      <c r="AJ565" t="s">
        <v>61</v>
      </c>
      <c r="AK565" t="s">
        <v>53</v>
      </c>
      <c r="AM565" t="s">
        <v>54</v>
      </c>
      <c r="AN565" t="s">
        <v>55</v>
      </c>
      <c r="AQ565" t="s">
        <v>56</v>
      </c>
      <c r="AR565" t="s">
        <v>229</v>
      </c>
    </row>
    <row r="566" ht="15.75" customHeight="1">
      <c r="A566" t="s">
        <v>323</v>
      </c>
      <c r="C566" s="11" t="s">
        <v>506</v>
      </c>
      <c r="D566" s="11" t="s">
        <v>507</v>
      </c>
      <c r="E566" s="11" t="s">
        <v>508</v>
      </c>
      <c r="F566" s="12" t="str">
        <f t="shared" si="1"/>
        <v>2013</v>
      </c>
      <c r="G566" s="13">
        <v>41412.0</v>
      </c>
      <c r="H566" s="14">
        <v>0.3020833333333333</v>
      </c>
      <c r="I566" t="s">
        <v>48</v>
      </c>
      <c r="J566" s="15"/>
      <c r="L566" t="s">
        <v>49</v>
      </c>
      <c r="M566" s="15">
        <v>14.0</v>
      </c>
      <c r="N566" s="16">
        <v>8.09</v>
      </c>
      <c r="O566" s="16">
        <v>79.0</v>
      </c>
      <c r="P566" s="17">
        <v>150.0</v>
      </c>
      <c r="Q566" s="18"/>
      <c r="S566" s="17"/>
      <c r="V566" s="19"/>
      <c r="W566" s="19">
        <v>51.2</v>
      </c>
      <c r="AF566" t="s">
        <v>340</v>
      </c>
      <c r="AG566" t="s">
        <v>51</v>
      </c>
      <c r="AH566" t="s">
        <v>86</v>
      </c>
      <c r="AI566">
        <v>5.55555555555556</v>
      </c>
      <c r="AJ566" t="s">
        <v>61</v>
      </c>
      <c r="AK566" t="s">
        <v>97</v>
      </c>
      <c r="AM566" t="s">
        <v>88</v>
      </c>
      <c r="AN566" t="s">
        <v>55</v>
      </c>
      <c r="AQ566" t="s">
        <v>70</v>
      </c>
      <c r="AR566" t="s">
        <v>514</v>
      </c>
    </row>
    <row r="567" ht="15.75" customHeight="1">
      <c r="A567" t="s">
        <v>323</v>
      </c>
      <c r="C567" s="11" t="s">
        <v>506</v>
      </c>
      <c r="D567" s="11" t="s">
        <v>507</v>
      </c>
      <c r="E567" s="11" t="s">
        <v>508</v>
      </c>
      <c r="F567" s="12" t="str">
        <f t="shared" si="1"/>
        <v>2013</v>
      </c>
      <c r="G567" s="13">
        <v>41426.0</v>
      </c>
      <c r="H567" s="14">
        <v>0.28055555555555556</v>
      </c>
      <c r="I567" t="s">
        <v>48</v>
      </c>
      <c r="J567" s="15"/>
      <c r="L567" t="s">
        <v>49</v>
      </c>
      <c r="M567" s="15">
        <v>17.9</v>
      </c>
      <c r="N567" s="16">
        <v>7.63</v>
      </c>
      <c r="O567" s="16">
        <v>80.7</v>
      </c>
      <c r="P567" s="17">
        <v>120.0</v>
      </c>
      <c r="Q567" s="18"/>
      <c r="S567" s="17"/>
      <c r="V567" s="19"/>
      <c r="W567" s="19">
        <v>93.3</v>
      </c>
      <c r="AF567" t="s">
        <v>340</v>
      </c>
      <c r="AG567" t="s">
        <v>51</v>
      </c>
      <c r="AH567" t="s">
        <v>51</v>
      </c>
      <c r="AI567">
        <v>18.3333333333333</v>
      </c>
      <c r="AJ567" t="s">
        <v>61</v>
      </c>
      <c r="AK567" t="s">
        <v>100</v>
      </c>
      <c r="AM567" t="s">
        <v>54</v>
      </c>
      <c r="AN567" t="s">
        <v>55</v>
      </c>
      <c r="AQ567" t="s">
        <v>56</v>
      </c>
      <c r="AR567" t="s">
        <v>229</v>
      </c>
    </row>
    <row r="568" ht="15.75" customHeight="1">
      <c r="A568" t="s">
        <v>323</v>
      </c>
      <c r="C568" s="11" t="s">
        <v>506</v>
      </c>
      <c r="D568" s="11" t="s">
        <v>507</v>
      </c>
      <c r="E568" s="11" t="s">
        <v>508</v>
      </c>
      <c r="F568" s="12" t="str">
        <f t="shared" si="1"/>
        <v>2013</v>
      </c>
      <c r="G568" s="13">
        <v>41440.0</v>
      </c>
      <c r="H568" s="14">
        <v>0.27361111111111114</v>
      </c>
      <c r="I568" t="s">
        <v>48</v>
      </c>
      <c r="J568" s="15"/>
      <c r="L568" t="s">
        <v>49</v>
      </c>
      <c r="M568" s="15">
        <v>15.0</v>
      </c>
      <c r="N568" s="16">
        <v>10.01</v>
      </c>
      <c r="O568" s="16">
        <v>100.1</v>
      </c>
      <c r="P568" s="17">
        <v>110.0</v>
      </c>
      <c r="Q568" s="18"/>
      <c r="S568" s="17"/>
      <c r="V568" s="19"/>
      <c r="W568" s="19">
        <v>96.0</v>
      </c>
      <c r="AF568" t="s">
        <v>342</v>
      </c>
      <c r="AG568" t="s">
        <v>51</v>
      </c>
      <c r="AH568" t="s">
        <v>72</v>
      </c>
      <c r="AI568">
        <v>11.9</v>
      </c>
      <c r="AJ568" t="s">
        <v>61</v>
      </c>
      <c r="AK568" t="s">
        <v>100</v>
      </c>
      <c r="AM568" t="s">
        <v>88</v>
      </c>
      <c r="AN568" t="s">
        <v>212</v>
      </c>
      <c r="AQ568" t="s">
        <v>56</v>
      </c>
      <c r="AR568" t="s">
        <v>229</v>
      </c>
    </row>
    <row r="569" ht="15.75" customHeight="1">
      <c r="A569" t="s">
        <v>323</v>
      </c>
      <c r="C569" s="11" t="s">
        <v>506</v>
      </c>
      <c r="D569" s="11" t="s">
        <v>507</v>
      </c>
      <c r="E569" s="11" t="s">
        <v>508</v>
      </c>
      <c r="F569" s="12" t="str">
        <f t="shared" si="1"/>
        <v>2013</v>
      </c>
      <c r="G569" s="13">
        <v>41454.0</v>
      </c>
      <c r="H569" s="14">
        <v>0.2708333333333333</v>
      </c>
      <c r="I569" t="s">
        <v>48</v>
      </c>
      <c r="J569" s="15"/>
      <c r="L569" t="s">
        <v>58</v>
      </c>
      <c r="M569" s="15">
        <v>16.3</v>
      </c>
      <c r="N569" s="16">
        <v>7.2</v>
      </c>
      <c r="O569" s="16">
        <v>74.5</v>
      </c>
      <c r="P569" s="17">
        <v>45.1</v>
      </c>
      <c r="Q569" s="18"/>
      <c r="S569" s="17"/>
      <c r="V569" s="19"/>
      <c r="W569" s="19">
        <v>1732.87</v>
      </c>
      <c r="AF569" t="s">
        <v>344</v>
      </c>
      <c r="AG569" t="s">
        <v>260</v>
      </c>
      <c r="AH569" t="s">
        <v>345</v>
      </c>
      <c r="AI569">
        <v>18.3</v>
      </c>
      <c r="AJ569" t="s">
        <v>61</v>
      </c>
      <c r="AK569" t="s">
        <v>100</v>
      </c>
      <c r="AM569" t="s">
        <v>54</v>
      </c>
      <c r="AN569" t="s">
        <v>55</v>
      </c>
      <c r="AQ569" t="s">
        <v>171</v>
      </c>
      <c r="AR569" t="s">
        <v>515</v>
      </c>
    </row>
    <row r="570" ht="15.75" customHeight="1">
      <c r="A570" t="s">
        <v>323</v>
      </c>
      <c r="C570" s="11" t="s">
        <v>506</v>
      </c>
      <c r="D570" s="11" t="s">
        <v>507</v>
      </c>
      <c r="E570" s="11" t="s">
        <v>508</v>
      </c>
      <c r="F570" s="12" t="str">
        <f t="shared" si="1"/>
        <v>2013</v>
      </c>
      <c r="G570" s="13">
        <v>41454.0</v>
      </c>
      <c r="H570" s="14">
        <v>0.2708333333333333</v>
      </c>
      <c r="I570" t="s">
        <v>95</v>
      </c>
      <c r="J570" s="15"/>
      <c r="M570" s="15">
        <v>16.3</v>
      </c>
      <c r="N570" s="16">
        <v>7.18</v>
      </c>
      <c r="O570" s="16">
        <v>74.2</v>
      </c>
      <c r="P570" s="17">
        <v>45.4</v>
      </c>
      <c r="Q570" s="18"/>
      <c r="S570" s="17"/>
      <c r="V570" s="19"/>
      <c r="W570" s="19">
        <v>1986.28</v>
      </c>
      <c r="AF570" t="s">
        <v>344</v>
      </c>
      <c r="AK570" t="s">
        <v>100</v>
      </c>
      <c r="AR570" t="s">
        <v>515</v>
      </c>
    </row>
    <row r="571" ht="15.75" customHeight="1">
      <c r="A571" t="s">
        <v>323</v>
      </c>
      <c r="C571" s="11" t="s">
        <v>506</v>
      </c>
      <c r="D571" s="11" t="s">
        <v>507</v>
      </c>
      <c r="E571" s="11" t="s">
        <v>508</v>
      </c>
      <c r="F571" s="12" t="str">
        <f t="shared" si="1"/>
        <v>2013</v>
      </c>
      <c r="G571" s="13">
        <v>41468.0</v>
      </c>
      <c r="H571" s="14">
        <v>0.27291666666666664</v>
      </c>
      <c r="I571" t="s">
        <v>48</v>
      </c>
      <c r="J571" s="15"/>
      <c r="L571" t="s">
        <v>49</v>
      </c>
      <c r="M571" s="15">
        <v>19.6</v>
      </c>
      <c r="N571" s="16">
        <v>7.7</v>
      </c>
      <c r="O571" s="16">
        <v>83.3</v>
      </c>
      <c r="P571" s="17">
        <v>75.5</v>
      </c>
      <c r="Q571" s="18"/>
      <c r="S571" s="17"/>
      <c r="V571" s="19"/>
      <c r="W571" s="19">
        <v>235.9</v>
      </c>
      <c r="AF571" t="s">
        <v>344</v>
      </c>
      <c r="AG571" t="s">
        <v>51</v>
      </c>
      <c r="AH571" t="s">
        <v>51</v>
      </c>
      <c r="AI571">
        <v>19.8</v>
      </c>
      <c r="AJ571" t="s">
        <v>61</v>
      </c>
      <c r="AK571" t="s">
        <v>100</v>
      </c>
      <c r="AM571" t="s">
        <v>88</v>
      </c>
      <c r="AN571" t="s">
        <v>55</v>
      </c>
      <c r="AQ571" t="s">
        <v>56</v>
      </c>
      <c r="AR571" t="s">
        <v>229</v>
      </c>
    </row>
    <row r="572" ht="15.75" customHeight="1">
      <c r="A572" t="s">
        <v>323</v>
      </c>
      <c r="C572" s="11" t="s">
        <v>506</v>
      </c>
      <c r="D572" s="11" t="s">
        <v>507</v>
      </c>
      <c r="E572" s="11" t="s">
        <v>508</v>
      </c>
      <c r="F572" s="12" t="str">
        <f t="shared" si="1"/>
        <v>2013</v>
      </c>
      <c r="G572" s="13">
        <v>41482.0</v>
      </c>
      <c r="H572" s="14">
        <v>0.28125</v>
      </c>
      <c r="I572" t="s">
        <v>48</v>
      </c>
      <c r="J572" s="15"/>
      <c r="L572" t="s">
        <v>49</v>
      </c>
      <c r="M572" s="15">
        <v>18.1</v>
      </c>
      <c r="N572" s="16">
        <v>7.45</v>
      </c>
      <c r="O572" s="16">
        <v>79.1</v>
      </c>
      <c r="P572" s="17">
        <v>92.4</v>
      </c>
      <c r="Q572" s="18"/>
      <c r="S572" s="17"/>
      <c r="V572" s="19"/>
      <c r="W572" s="19">
        <v>285.1</v>
      </c>
      <c r="AF572" t="s">
        <v>344</v>
      </c>
      <c r="AG572" t="s">
        <v>51</v>
      </c>
      <c r="AH572" t="s">
        <v>291</v>
      </c>
      <c r="AI572">
        <v>19.1</v>
      </c>
      <c r="AJ572" t="s">
        <v>61</v>
      </c>
      <c r="AK572" t="s">
        <v>100</v>
      </c>
      <c r="AM572" t="s">
        <v>88</v>
      </c>
      <c r="AN572" t="s">
        <v>55</v>
      </c>
      <c r="AQ572" t="s">
        <v>56</v>
      </c>
      <c r="AR572" t="s">
        <v>229</v>
      </c>
    </row>
    <row r="573" ht="15.75" customHeight="1">
      <c r="A573" t="s">
        <v>323</v>
      </c>
      <c r="C573" s="11" t="s">
        <v>506</v>
      </c>
      <c r="D573" s="11" t="s">
        <v>507</v>
      </c>
      <c r="E573" s="11" t="s">
        <v>508</v>
      </c>
      <c r="F573" s="12" t="str">
        <f t="shared" si="1"/>
        <v>2013</v>
      </c>
      <c r="G573" s="13">
        <v>41482.0</v>
      </c>
      <c r="H573" s="14">
        <v>0.28125</v>
      </c>
      <c r="I573" t="s">
        <v>95</v>
      </c>
      <c r="J573" s="15"/>
      <c r="M573" s="15"/>
      <c r="N573" s="16"/>
      <c r="O573" s="16"/>
      <c r="P573" s="17"/>
      <c r="Q573" s="18"/>
      <c r="S573" s="17"/>
      <c r="V573" s="19"/>
      <c r="W573" s="19">
        <v>328.2</v>
      </c>
      <c r="AF573" t="s">
        <v>344</v>
      </c>
      <c r="AK573" t="s">
        <v>100</v>
      </c>
      <c r="AR573" t="s">
        <v>229</v>
      </c>
    </row>
    <row r="574" ht="15.75" customHeight="1">
      <c r="A574" t="s">
        <v>323</v>
      </c>
      <c r="C574" s="11" t="s">
        <v>506</v>
      </c>
      <c r="D574" s="11" t="s">
        <v>507</v>
      </c>
      <c r="E574" s="11" t="s">
        <v>508</v>
      </c>
      <c r="F574" s="12" t="str">
        <f t="shared" si="1"/>
        <v>2013</v>
      </c>
      <c r="G574" s="13">
        <v>41496.0</v>
      </c>
      <c r="H574" s="14">
        <v>0.2743055555555556</v>
      </c>
      <c r="I574" t="s">
        <v>48</v>
      </c>
      <c r="J574" s="15"/>
      <c r="L574" t="s">
        <v>58</v>
      </c>
      <c r="M574" s="15">
        <v>18.0</v>
      </c>
      <c r="N574" s="16">
        <v>8.04</v>
      </c>
      <c r="O574" s="16">
        <v>85.6</v>
      </c>
      <c r="P574" s="17">
        <v>94.5</v>
      </c>
      <c r="Q574" s="18"/>
      <c r="S574" s="17"/>
      <c r="V574" s="19"/>
      <c r="W574" s="19">
        <v>686.7</v>
      </c>
      <c r="AF574" t="s">
        <v>344</v>
      </c>
      <c r="AG574" t="s">
        <v>115</v>
      </c>
      <c r="AH574" t="s">
        <v>349</v>
      </c>
      <c r="AI574">
        <v>22.5</v>
      </c>
      <c r="AJ574" t="s">
        <v>61</v>
      </c>
      <c r="AK574" t="s">
        <v>100</v>
      </c>
      <c r="AM574" t="s">
        <v>54</v>
      </c>
      <c r="AN574" t="s">
        <v>55</v>
      </c>
      <c r="AQ574" t="s">
        <v>70</v>
      </c>
      <c r="AR574" t="s">
        <v>229</v>
      </c>
    </row>
    <row r="575" ht="15.75" customHeight="1">
      <c r="A575" t="s">
        <v>323</v>
      </c>
      <c r="C575" s="11" t="s">
        <v>506</v>
      </c>
      <c r="D575" s="11" t="s">
        <v>507</v>
      </c>
      <c r="E575" s="11" t="s">
        <v>508</v>
      </c>
      <c r="F575" s="12" t="str">
        <f t="shared" si="1"/>
        <v>2013</v>
      </c>
      <c r="G575" s="13">
        <v>41510.0</v>
      </c>
      <c r="H575" s="14">
        <v>0.29305555555555557</v>
      </c>
      <c r="I575" t="s">
        <v>48</v>
      </c>
      <c r="J575" s="15"/>
      <c r="L575" t="s">
        <v>49</v>
      </c>
      <c r="M575" s="15">
        <v>18.5</v>
      </c>
      <c r="N575" s="16">
        <v>6.58</v>
      </c>
      <c r="O575" s="16">
        <v>69.7</v>
      </c>
      <c r="P575" s="17"/>
      <c r="Q575" s="18"/>
      <c r="S575" s="17"/>
      <c r="V575" s="19"/>
      <c r="W575" s="19">
        <v>67.7</v>
      </c>
      <c r="AF575" t="s">
        <v>346</v>
      </c>
      <c r="AH575" t="s">
        <v>51</v>
      </c>
      <c r="AI575">
        <v>11.1111111111111</v>
      </c>
      <c r="AJ575" t="s">
        <v>61</v>
      </c>
      <c r="AK575" t="s">
        <v>53</v>
      </c>
      <c r="AM575" t="s">
        <v>88</v>
      </c>
      <c r="AN575" t="s">
        <v>65</v>
      </c>
      <c r="AQ575" t="s">
        <v>171</v>
      </c>
      <c r="AR575" t="s">
        <v>218</v>
      </c>
    </row>
    <row r="576" ht="15.75" customHeight="1">
      <c r="A576" t="s">
        <v>516</v>
      </c>
      <c r="C576" s="11" t="s">
        <v>517</v>
      </c>
      <c r="D576" s="11" t="s">
        <v>518</v>
      </c>
      <c r="E576" s="11" t="s">
        <v>519</v>
      </c>
      <c r="F576" s="12" t="str">
        <f t="shared" si="1"/>
        <v>2009</v>
      </c>
      <c r="G576" s="13">
        <v>39949.0</v>
      </c>
      <c r="H576" s="14">
        <v>0.3194444444444444</v>
      </c>
      <c r="I576" t="s">
        <v>48</v>
      </c>
      <c r="J576" s="15"/>
      <c r="L576" t="s">
        <v>49</v>
      </c>
      <c r="M576" s="15">
        <v>14.2</v>
      </c>
      <c r="N576" s="16">
        <v>10.63</v>
      </c>
      <c r="O576" s="16">
        <v>104.1</v>
      </c>
      <c r="P576" s="17"/>
      <c r="Q576" s="18"/>
      <c r="S576" s="17"/>
      <c r="V576" s="19"/>
      <c r="W576" s="19">
        <v>60.5</v>
      </c>
      <c r="AF576" t="s">
        <v>520</v>
      </c>
      <c r="AG576" t="s">
        <v>86</v>
      </c>
      <c r="AH576" t="s">
        <v>86</v>
      </c>
      <c r="AI576">
        <v>12.22</v>
      </c>
      <c r="AJ576" t="s">
        <v>52</v>
      </c>
      <c r="AK576" t="s">
        <v>53</v>
      </c>
      <c r="AM576" t="s">
        <v>54</v>
      </c>
      <c r="AN576" t="s">
        <v>55</v>
      </c>
      <c r="AQ576" t="s">
        <v>56</v>
      </c>
      <c r="AR576" t="s">
        <v>213</v>
      </c>
    </row>
    <row r="577" ht="15.75" customHeight="1">
      <c r="A577" t="s">
        <v>516</v>
      </c>
      <c r="C577" s="11" t="s">
        <v>517</v>
      </c>
      <c r="D577" s="11" t="s">
        <v>518</v>
      </c>
      <c r="E577" s="11" t="s">
        <v>519</v>
      </c>
      <c r="F577" s="12" t="str">
        <f t="shared" si="1"/>
        <v>2009</v>
      </c>
      <c r="G577" s="13">
        <v>39963.0</v>
      </c>
      <c r="H577" s="14">
        <v>0.3194444444444444</v>
      </c>
      <c r="I577" t="s">
        <v>48</v>
      </c>
      <c r="J577" s="15"/>
      <c r="L577" t="s">
        <v>58</v>
      </c>
      <c r="M577" s="15">
        <v>11.6</v>
      </c>
      <c r="N577" s="16">
        <v>11.11</v>
      </c>
      <c r="O577" s="16">
        <v>102.2</v>
      </c>
      <c r="P577" s="17"/>
      <c r="Q577" s="18"/>
      <c r="S577" s="17"/>
      <c r="V577" s="19"/>
      <c r="W577" s="19"/>
      <c r="AF577" t="s">
        <v>520</v>
      </c>
      <c r="AG577" t="s">
        <v>59</v>
      </c>
      <c r="AH577" t="s">
        <v>60</v>
      </c>
      <c r="AI577">
        <v>12.7</v>
      </c>
      <c r="AJ577" t="s">
        <v>61</v>
      </c>
      <c r="AK577" t="s">
        <v>53</v>
      </c>
      <c r="AM577" t="s">
        <v>54</v>
      </c>
      <c r="AN577" t="s">
        <v>55</v>
      </c>
      <c r="AQ577" t="s">
        <v>171</v>
      </c>
      <c r="AR577" t="s">
        <v>521</v>
      </c>
    </row>
    <row r="578" ht="15.75" customHeight="1">
      <c r="A578" t="s">
        <v>516</v>
      </c>
      <c r="C578" s="11" t="s">
        <v>517</v>
      </c>
      <c r="D578" s="11" t="s">
        <v>518</v>
      </c>
      <c r="E578" s="11" t="s">
        <v>519</v>
      </c>
      <c r="F578" s="12" t="str">
        <f t="shared" si="1"/>
        <v>2009</v>
      </c>
      <c r="G578" s="13">
        <v>39977.0</v>
      </c>
      <c r="H578" s="14">
        <v>0.3020833333333333</v>
      </c>
      <c r="I578" t="s">
        <v>48</v>
      </c>
      <c r="J578" s="15"/>
      <c r="L578" t="s">
        <v>58</v>
      </c>
      <c r="M578" s="15">
        <v>15.8</v>
      </c>
      <c r="N578" s="16">
        <v>8.9</v>
      </c>
      <c r="O578" s="16">
        <v>90.0</v>
      </c>
      <c r="P578" s="17"/>
      <c r="Q578" s="18"/>
      <c r="S578" s="17"/>
      <c r="V578" s="19"/>
      <c r="W578" s="19">
        <v>579.4</v>
      </c>
      <c r="AF578" t="s">
        <v>279</v>
      </c>
      <c r="AG578" t="s">
        <v>51</v>
      </c>
      <c r="AH578" t="s">
        <v>126</v>
      </c>
      <c r="AI578">
        <v>15.56</v>
      </c>
      <c r="AJ578" t="s">
        <v>61</v>
      </c>
      <c r="AK578" t="s">
        <v>53</v>
      </c>
      <c r="AM578" t="s">
        <v>62</v>
      </c>
      <c r="AN578" t="s">
        <v>65</v>
      </c>
      <c r="AQ578" t="s">
        <v>70</v>
      </c>
      <c r="AR578" t="s">
        <v>213</v>
      </c>
    </row>
    <row r="579" ht="15.75" customHeight="1">
      <c r="A579" t="s">
        <v>516</v>
      </c>
      <c r="C579" s="11" t="s">
        <v>517</v>
      </c>
      <c r="D579" s="11" t="s">
        <v>518</v>
      </c>
      <c r="E579" s="11" t="s">
        <v>519</v>
      </c>
      <c r="F579" s="12" t="str">
        <f t="shared" si="1"/>
        <v>2009</v>
      </c>
      <c r="G579" s="13">
        <v>39991.0</v>
      </c>
      <c r="H579" s="14">
        <v>0.3090277777777778</v>
      </c>
      <c r="I579" t="s">
        <v>48</v>
      </c>
      <c r="J579" s="15"/>
      <c r="L579" t="s">
        <v>49</v>
      </c>
      <c r="M579" s="15">
        <v>19.5</v>
      </c>
      <c r="N579" s="16">
        <v>8.1</v>
      </c>
      <c r="O579" s="16">
        <v>88.0</v>
      </c>
      <c r="P579" s="17"/>
      <c r="Q579" s="18"/>
      <c r="S579" s="17"/>
      <c r="V579" s="19"/>
      <c r="W579" s="19">
        <v>84.2</v>
      </c>
      <c r="AF579" t="s">
        <v>279</v>
      </c>
      <c r="AG579" t="s">
        <v>59</v>
      </c>
      <c r="AH579" t="s">
        <v>115</v>
      </c>
      <c r="AI579">
        <v>18.33</v>
      </c>
      <c r="AJ579" t="s">
        <v>61</v>
      </c>
      <c r="AK579" t="s">
        <v>53</v>
      </c>
      <c r="AM579" t="s">
        <v>54</v>
      </c>
      <c r="AN579" t="s">
        <v>55</v>
      </c>
      <c r="AQ579" t="s">
        <v>56</v>
      </c>
      <c r="AR579" t="s">
        <v>522</v>
      </c>
    </row>
    <row r="580" ht="15.75" customHeight="1">
      <c r="A580" t="s">
        <v>516</v>
      </c>
      <c r="C580" s="11" t="s">
        <v>517</v>
      </c>
      <c r="D580" s="11" t="s">
        <v>518</v>
      </c>
      <c r="E580" s="11" t="s">
        <v>519</v>
      </c>
      <c r="F580" s="12" t="str">
        <f t="shared" si="1"/>
        <v>2009</v>
      </c>
      <c r="G580" s="13">
        <v>40033.0</v>
      </c>
      <c r="H580" s="14">
        <v>0.3159722222222222</v>
      </c>
      <c r="I580" t="s">
        <v>48</v>
      </c>
      <c r="J580" s="15"/>
      <c r="L580" t="s">
        <v>49</v>
      </c>
      <c r="M580" s="15">
        <v>17.5</v>
      </c>
      <c r="N580" s="16">
        <v>9.03</v>
      </c>
      <c r="O580" s="16">
        <v>93.5</v>
      </c>
      <c r="P580" s="17"/>
      <c r="Q580" s="18"/>
      <c r="S580" s="17"/>
      <c r="V580" s="19"/>
      <c r="W580" s="19"/>
      <c r="AF580" t="s">
        <v>520</v>
      </c>
      <c r="AG580" t="s">
        <v>51</v>
      </c>
      <c r="AH580" t="s">
        <v>86</v>
      </c>
      <c r="AI580">
        <v>17.2</v>
      </c>
      <c r="AJ580" t="s">
        <v>61</v>
      </c>
      <c r="AK580" t="s">
        <v>53</v>
      </c>
      <c r="AM580" t="s">
        <v>54</v>
      </c>
      <c r="AN580" t="s">
        <v>55</v>
      </c>
      <c r="AQ580" t="s">
        <v>171</v>
      </c>
      <c r="AR580" t="s">
        <v>523</v>
      </c>
    </row>
    <row r="581" ht="15.75" customHeight="1">
      <c r="A581" t="s">
        <v>516</v>
      </c>
      <c r="C581" s="11" t="s">
        <v>517</v>
      </c>
      <c r="D581" s="11" t="s">
        <v>518</v>
      </c>
      <c r="E581" s="11" t="s">
        <v>519</v>
      </c>
      <c r="F581" s="12" t="str">
        <f t="shared" si="1"/>
        <v>2009</v>
      </c>
      <c r="G581" s="13">
        <v>40047.0</v>
      </c>
      <c r="H581" s="14">
        <v>0.3229166666666667</v>
      </c>
      <c r="I581" t="s">
        <v>48</v>
      </c>
      <c r="J581" s="15"/>
      <c r="L581" t="s">
        <v>49</v>
      </c>
      <c r="M581" s="15">
        <v>22.9</v>
      </c>
      <c r="N581" s="16">
        <v>7.1</v>
      </c>
      <c r="O581" s="16"/>
      <c r="P581" s="17"/>
      <c r="Q581" s="18"/>
      <c r="S581" s="17"/>
      <c r="V581" s="19"/>
      <c r="W581" s="19">
        <v>517.2</v>
      </c>
      <c r="AF581" t="s">
        <v>279</v>
      </c>
      <c r="AG581" t="s">
        <v>51</v>
      </c>
      <c r="AH581" t="s">
        <v>77</v>
      </c>
      <c r="AI581">
        <v>21.11</v>
      </c>
      <c r="AJ581" t="s">
        <v>61</v>
      </c>
      <c r="AK581" t="s">
        <v>53</v>
      </c>
      <c r="AM581" t="s">
        <v>88</v>
      </c>
      <c r="AN581" t="s">
        <v>65</v>
      </c>
      <c r="AQ581" t="s">
        <v>292</v>
      </c>
      <c r="AR581" t="s">
        <v>524</v>
      </c>
    </row>
    <row r="582" ht="15.75" customHeight="1">
      <c r="A582" t="s">
        <v>516</v>
      </c>
      <c r="C582" s="11" t="s">
        <v>517</v>
      </c>
      <c r="D582" s="11" t="s">
        <v>518</v>
      </c>
      <c r="E582" s="11" t="s">
        <v>519</v>
      </c>
      <c r="F582" s="12" t="str">
        <f t="shared" si="1"/>
        <v>2010</v>
      </c>
      <c r="G582" s="13">
        <v>40348.0</v>
      </c>
      <c r="H582" s="14">
        <v>0.28125</v>
      </c>
      <c r="I582" t="s">
        <v>48</v>
      </c>
      <c r="J582" s="15"/>
      <c r="L582" t="s">
        <v>49</v>
      </c>
      <c r="M582" s="15"/>
      <c r="N582" s="16"/>
      <c r="O582" s="16"/>
      <c r="P582" s="17"/>
      <c r="Q582" s="18"/>
      <c r="S582" s="17"/>
      <c r="V582" s="19"/>
      <c r="W582" s="19">
        <v>435.2</v>
      </c>
      <c r="AF582" t="s">
        <v>525</v>
      </c>
      <c r="AG582" t="s">
        <v>51</v>
      </c>
      <c r="AH582" t="s">
        <v>51</v>
      </c>
      <c r="AI582">
        <v>20.0</v>
      </c>
      <c r="AJ582" t="s">
        <v>61</v>
      </c>
      <c r="AK582" t="s">
        <v>53</v>
      </c>
      <c r="AM582" t="s">
        <v>54</v>
      </c>
      <c r="AN582" t="s">
        <v>55</v>
      </c>
      <c r="AQ582" t="s">
        <v>171</v>
      </c>
      <c r="AR582" t="s">
        <v>526</v>
      </c>
    </row>
    <row r="583" ht="15.75" customHeight="1">
      <c r="A583" t="s">
        <v>516</v>
      </c>
      <c r="C583" s="11" t="s">
        <v>517</v>
      </c>
      <c r="D583" s="11" t="s">
        <v>518</v>
      </c>
      <c r="E583" s="11" t="s">
        <v>519</v>
      </c>
      <c r="F583" s="12" t="str">
        <f t="shared" si="1"/>
        <v>2010</v>
      </c>
      <c r="G583" s="13">
        <v>40362.0</v>
      </c>
      <c r="H583" s="14"/>
      <c r="I583" t="s">
        <v>48</v>
      </c>
      <c r="J583" s="15"/>
      <c r="L583" t="s">
        <v>49</v>
      </c>
      <c r="M583" s="15"/>
      <c r="N583" s="16"/>
      <c r="O583" s="16"/>
      <c r="P583" s="17"/>
      <c r="Q583" s="18"/>
      <c r="S583" s="17"/>
      <c r="V583" s="19"/>
      <c r="W583" s="19">
        <v>816.4</v>
      </c>
      <c r="AF583" t="s">
        <v>527</v>
      </c>
      <c r="AG583" t="s">
        <v>51</v>
      </c>
      <c r="AH583" t="s">
        <v>51</v>
      </c>
      <c r="AI583">
        <v>18.33</v>
      </c>
      <c r="AJ583" t="s">
        <v>61</v>
      </c>
      <c r="AM583" t="s">
        <v>88</v>
      </c>
      <c r="AN583" t="s">
        <v>55</v>
      </c>
      <c r="AQ583" t="s">
        <v>56</v>
      </c>
      <c r="AR583" t="s">
        <v>528</v>
      </c>
    </row>
    <row r="584" ht="15.75" customHeight="1">
      <c r="A584" t="s">
        <v>516</v>
      </c>
      <c r="C584" s="11" t="s">
        <v>517</v>
      </c>
      <c r="D584" s="11" t="s">
        <v>518</v>
      </c>
      <c r="E584" s="11" t="s">
        <v>519</v>
      </c>
      <c r="F584" s="12" t="str">
        <f t="shared" si="1"/>
        <v>2010</v>
      </c>
      <c r="G584" s="13">
        <v>40376.0</v>
      </c>
      <c r="H584" s="14">
        <v>0.3020833333333333</v>
      </c>
      <c r="I584" t="s">
        <v>48</v>
      </c>
      <c r="J584" s="15"/>
      <c r="L584" t="s">
        <v>49</v>
      </c>
      <c r="M584" s="15">
        <v>21.6</v>
      </c>
      <c r="N584" s="16">
        <v>7.57</v>
      </c>
      <c r="O584" s="16">
        <v>85.5</v>
      </c>
      <c r="P584" s="17"/>
      <c r="Q584" s="18"/>
      <c r="S584" s="17"/>
      <c r="V584" s="19"/>
      <c r="W584" s="19">
        <v>579.0</v>
      </c>
      <c r="AF584" t="s">
        <v>529</v>
      </c>
      <c r="AG584" t="s">
        <v>51</v>
      </c>
      <c r="AH584" t="s">
        <v>72</v>
      </c>
      <c r="AI584">
        <v>23.7</v>
      </c>
      <c r="AJ584" t="s">
        <v>61</v>
      </c>
      <c r="AK584" t="s">
        <v>53</v>
      </c>
      <c r="AM584" t="s">
        <v>54</v>
      </c>
      <c r="AN584" t="s">
        <v>55</v>
      </c>
      <c r="AQ584" t="s">
        <v>401</v>
      </c>
      <c r="AR584" t="s">
        <v>218</v>
      </c>
    </row>
    <row r="585" ht="15.75" customHeight="1">
      <c r="A585" t="s">
        <v>516</v>
      </c>
      <c r="C585" s="11" t="s">
        <v>517</v>
      </c>
      <c r="D585" s="11" t="s">
        <v>518</v>
      </c>
      <c r="E585" s="11" t="s">
        <v>519</v>
      </c>
      <c r="F585" s="12" t="str">
        <f t="shared" si="1"/>
        <v>2010</v>
      </c>
      <c r="G585" s="13">
        <v>40390.0</v>
      </c>
      <c r="H585" s="14">
        <v>0.3333333333333333</v>
      </c>
      <c r="I585" t="s">
        <v>48</v>
      </c>
      <c r="J585" s="15"/>
      <c r="L585" t="s">
        <v>49</v>
      </c>
      <c r="M585" s="15">
        <v>18.1</v>
      </c>
      <c r="N585" s="16">
        <v>8.44</v>
      </c>
      <c r="O585" s="16">
        <v>89.4</v>
      </c>
      <c r="P585" s="17"/>
      <c r="Q585" s="18"/>
      <c r="S585" s="17"/>
      <c r="V585" s="19"/>
      <c r="W585" s="19">
        <v>461.0</v>
      </c>
      <c r="AF585" t="s">
        <v>530</v>
      </c>
      <c r="AG585" t="s">
        <v>51</v>
      </c>
      <c r="AH585" t="s">
        <v>51</v>
      </c>
      <c r="AI585">
        <v>13.33</v>
      </c>
      <c r="AJ585" t="s">
        <v>61</v>
      </c>
      <c r="AK585" t="s">
        <v>53</v>
      </c>
      <c r="AM585" t="s">
        <v>88</v>
      </c>
      <c r="AN585" t="s">
        <v>55</v>
      </c>
      <c r="AQ585" t="s">
        <v>292</v>
      </c>
      <c r="AR585" t="s">
        <v>243</v>
      </c>
    </row>
    <row r="586" ht="15.75" customHeight="1">
      <c r="A586" t="s">
        <v>516</v>
      </c>
      <c r="C586" s="11" t="s">
        <v>517</v>
      </c>
      <c r="D586" s="11" t="s">
        <v>518</v>
      </c>
      <c r="E586" s="11" t="s">
        <v>519</v>
      </c>
      <c r="F586" s="12" t="str">
        <f t="shared" si="1"/>
        <v>2010</v>
      </c>
      <c r="G586" s="13">
        <v>40390.0</v>
      </c>
      <c r="H586" s="14">
        <v>0.3333333333333333</v>
      </c>
      <c r="I586" t="s">
        <v>95</v>
      </c>
      <c r="J586" s="15"/>
      <c r="M586" s="15"/>
      <c r="N586" s="16"/>
      <c r="O586" s="16"/>
      <c r="P586" s="17"/>
      <c r="Q586" s="18"/>
      <c r="S586" s="17"/>
      <c r="V586" s="19"/>
      <c r="W586" s="19">
        <v>435.0</v>
      </c>
      <c r="AF586" t="s">
        <v>530</v>
      </c>
      <c r="AK586" t="s">
        <v>53</v>
      </c>
      <c r="AR586" t="s">
        <v>243</v>
      </c>
    </row>
    <row r="587" ht="15.75" customHeight="1">
      <c r="A587" t="s">
        <v>516</v>
      </c>
      <c r="C587" s="11" t="s">
        <v>517</v>
      </c>
      <c r="D587" s="11" t="s">
        <v>518</v>
      </c>
      <c r="E587" s="11" t="s">
        <v>519</v>
      </c>
      <c r="F587" s="12" t="str">
        <f t="shared" si="1"/>
        <v>2010</v>
      </c>
      <c r="G587" s="13">
        <v>40404.0</v>
      </c>
      <c r="H587" s="14">
        <v>0.2916666666666667</v>
      </c>
      <c r="I587" t="s">
        <v>48</v>
      </c>
      <c r="J587" s="15"/>
      <c r="L587" t="s">
        <v>49</v>
      </c>
      <c r="M587" s="15">
        <v>17.4</v>
      </c>
      <c r="N587" s="16">
        <v>7.86</v>
      </c>
      <c r="O587" s="16">
        <v>80.8</v>
      </c>
      <c r="P587" s="17"/>
      <c r="Q587" s="18"/>
      <c r="S587" s="17"/>
      <c r="V587" s="19"/>
      <c r="W587" s="19">
        <v>290.9</v>
      </c>
      <c r="AF587" t="s">
        <v>531</v>
      </c>
      <c r="AG587" t="s">
        <v>51</v>
      </c>
      <c r="AH587" t="s">
        <v>51</v>
      </c>
      <c r="AI587">
        <v>14.1</v>
      </c>
      <c r="AJ587" t="s">
        <v>61</v>
      </c>
      <c r="AK587" t="s">
        <v>53</v>
      </c>
      <c r="AM587" t="s">
        <v>54</v>
      </c>
      <c r="AN587" t="s">
        <v>55</v>
      </c>
      <c r="AQ587" t="s">
        <v>171</v>
      </c>
      <c r="AR587" t="s">
        <v>243</v>
      </c>
    </row>
    <row r="588" ht="15.75" customHeight="1">
      <c r="A588" t="s">
        <v>516</v>
      </c>
      <c r="C588" s="11" t="s">
        <v>517</v>
      </c>
      <c r="D588" s="11" t="s">
        <v>518</v>
      </c>
      <c r="E588" s="11" t="s">
        <v>519</v>
      </c>
      <c r="F588" s="12" t="str">
        <f t="shared" si="1"/>
        <v>2010</v>
      </c>
      <c r="G588" s="13">
        <v>40404.0</v>
      </c>
      <c r="H588" s="14">
        <v>0.2916666666666667</v>
      </c>
      <c r="I588" t="s">
        <v>95</v>
      </c>
      <c r="J588" s="15"/>
      <c r="M588" s="15"/>
      <c r="N588" s="16"/>
      <c r="O588" s="16"/>
      <c r="P588" s="17"/>
      <c r="Q588" s="18"/>
      <c r="S588" s="17"/>
      <c r="V588" s="19"/>
      <c r="W588" s="19">
        <v>260.2</v>
      </c>
      <c r="AF588" t="s">
        <v>531</v>
      </c>
      <c r="AK588" t="s">
        <v>53</v>
      </c>
      <c r="AR588" t="s">
        <v>243</v>
      </c>
    </row>
    <row r="589" ht="15.75" customHeight="1">
      <c r="A589" t="s">
        <v>516</v>
      </c>
      <c r="C589" s="11" t="s">
        <v>517</v>
      </c>
      <c r="D589" s="11" t="s">
        <v>518</v>
      </c>
      <c r="E589" s="11" t="s">
        <v>519</v>
      </c>
      <c r="F589" s="12" t="str">
        <f t="shared" si="1"/>
        <v>2010</v>
      </c>
      <c r="G589" s="13">
        <v>40418.0</v>
      </c>
      <c r="H589" s="14">
        <v>0.3263888888888889</v>
      </c>
      <c r="I589" t="s">
        <v>48</v>
      </c>
      <c r="J589" s="15"/>
      <c r="L589" t="s">
        <v>49</v>
      </c>
      <c r="M589" s="15">
        <v>16.5</v>
      </c>
      <c r="N589" s="16">
        <v>8.35</v>
      </c>
      <c r="O589" s="16">
        <v>85.5</v>
      </c>
      <c r="P589" s="17"/>
      <c r="Q589" s="18"/>
      <c r="S589" s="17"/>
      <c r="V589" s="19"/>
      <c r="W589" s="19">
        <v>410.0</v>
      </c>
      <c r="AF589" t="s">
        <v>279</v>
      </c>
      <c r="AG589" t="s">
        <v>51</v>
      </c>
      <c r="AH589" t="s">
        <v>51</v>
      </c>
      <c r="AI589">
        <v>13.33</v>
      </c>
      <c r="AK589" t="s">
        <v>53</v>
      </c>
      <c r="AM589" t="s">
        <v>88</v>
      </c>
      <c r="AN589" t="s">
        <v>55</v>
      </c>
      <c r="AQ589" t="s">
        <v>292</v>
      </c>
      <c r="AR589" t="s">
        <v>532</v>
      </c>
    </row>
    <row r="590" ht="15.75" customHeight="1">
      <c r="A590" t="s">
        <v>516</v>
      </c>
      <c r="C590" s="11" t="s">
        <v>517</v>
      </c>
      <c r="D590" s="11" t="s">
        <v>518</v>
      </c>
      <c r="E590" s="11" t="s">
        <v>519</v>
      </c>
      <c r="F590" s="12" t="str">
        <f t="shared" si="1"/>
        <v>2010</v>
      </c>
      <c r="G590" s="13">
        <v>40432.0</v>
      </c>
      <c r="H590" s="14">
        <v>0.3125</v>
      </c>
      <c r="I590" t="s">
        <v>48</v>
      </c>
      <c r="J590" s="15"/>
      <c r="L590" t="s">
        <v>49</v>
      </c>
      <c r="M590" s="15">
        <v>15.0</v>
      </c>
      <c r="N590" s="16">
        <v>7.8</v>
      </c>
      <c r="O590" s="16">
        <v>79.3</v>
      </c>
      <c r="P590" s="17"/>
      <c r="Q590" s="18"/>
      <c r="S590" s="17"/>
      <c r="V590" s="19"/>
      <c r="W590" s="19">
        <v>187.0</v>
      </c>
      <c r="AF590" t="s">
        <v>533</v>
      </c>
      <c r="AG590" t="s">
        <v>51</v>
      </c>
      <c r="AH590" t="s">
        <v>51</v>
      </c>
      <c r="AI590">
        <v>14.3</v>
      </c>
      <c r="AJ590" t="s">
        <v>61</v>
      </c>
      <c r="AK590" t="s">
        <v>53</v>
      </c>
      <c r="AM590" t="s">
        <v>88</v>
      </c>
      <c r="AN590" t="s">
        <v>55</v>
      </c>
      <c r="AQ590" t="s">
        <v>56</v>
      </c>
      <c r="AR590" t="s">
        <v>218</v>
      </c>
    </row>
    <row r="591" ht="15.75" customHeight="1">
      <c r="A591" t="s">
        <v>516</v>
      </c>
      <c r="C591" s="11" t="s">
        <v>517</v>
      </c>
      <c r="D591" s="11" t="s">
        <v>518</v>
      </c>
      <c r="E591" s="11" t="s">
        <v>519</v>
      </c>
      <c r="F591" s="12" t="str">
        <f t="shared" si="1"/>
        <v>2011</v>
      </c>
      <c r="G591" s="13">
        <v>40684.0</v>
      </c>
      <c r="H591" s="14">
        <v>0.31319444444444444</v>
      </c>
      <c r="I591" t="s">
        <v>48</v>
      </c>
      <c r="J591" s="15"/>
      <c r="L591" t="s">
        <v>58</v>
      </c>
      <c r="M591" s="15">
        <v>12.8</v>
      </c>
      <c r="N591" s="16">
        <v>9.53</v>
      </c>
      <c r="O591" s="16">
        <v>90.6</v>
      </c>
      <c r="P591" s="17"/>
      <c r="Q591" s="18"/>
      <c r="S591" s="17"/>
      <c r="V591" s="19"/>
      <c r="W591" s="19">
        <v>90.6</v>
      </c>
      <c r="AF591" t="s">
        <v>534</v>
      </c>
      <c r="AG591" t="s">
        <v>259</v>
      </c>
      <c r="AH591" t="s">
        <v>260</v>
      </c>
      <c r="AI591">
        <v>15.9</v>
      </c>
      <c r="AJ591" t="s">
        <v>61</v>
      </c>
      <c r="AK591" t="s">
        <v>53</v>
      </c>
      <c r="AM591" t="s">
        <v>62</v>
      </c>
      <c r="AN591" t="s">
        <v>55</v>
      </c>
      <c r="AQ591" t="s">
        <v>171</v>
      </c>
      <c r="AR591" t="s">
        <v>218</v>
      </c>
    </row>
    <row r="592" ht="15.75" customHeight="1">
      <c r="A592" t="s">
        <v>516</v>
      </c>
      <c r="C592" s="11" t="s">
        <v>517</v>
      </c>
      <c r="D592" s="11" t="s">
        <v>518</v>
      </c>
      <c r="E592" s="11" t="s">
        <v>519</v>
      </c>
      <c r="F592" s="12" t="str">
        <f t="shared" si="1"/>
        <v>2011</v>
      </c>
      <c r="G592" s="13">
        <v>40698.0</v>
      </c>
      <c r="H592" s="14">
        <v>0.34305555555555556</v>
      </c>
      <c r="I592" t="s">
        <v>48</v>
      </c>
      <c r="J592" s="15"/>
      <c r="L592" t="s">
        <v>49</v>
      </c>
      <c r="M592" s="15">
        <v>13.7</v>
      </c>
      <c r="N592" s="16">
        <v>9.03</v>
      </c>
      <c r="O592" s="16">
        <v>87.2</v>
      </c>
      <c r="P592" s="17"/>
      <c r="Q592" s="18"/>
      <c r="S592" s="17"/>
      <c r="V592" s="19"/>
      <c r="W592" s="19">
        <v>1119.9</v>
      </c>
      <c r="AF592" t="s">
        <v>535</v>
      </c>
      <c r="AG592" t="s">
        <v>51</v>
      </c>
      <c r="AH592" t="s">
        <v>51</v>
      </c>
      <c r="AI592">
        <v>10.0</v>
      </c>
      <c r="AJ592" t="s">
        <v>52</v>
      </c>
      <c r="AK592" t="s">
        <v>100</v>
      </c>
      <c r="AM592" t="s">
        <v>54</v>
      </c>
      <c r="AN592" t="s">
        <v>65</v>
      </c>
      <c r="AQ592" t="s">
        <v>56</v>
      </c>
      <c r="AR592" t="s">
        <v>229</v>
      </c>
    </row>
    <row r="593" ht="15.75" customHeight="1">
      <c r="A593" t="s">
        <v>516</v>
      </c>
      <c r="C593" s="11" t="s">
        <v>517</v>
      </c>
      <c r="D593" s="11" t="s">
        <v>518</v>
      </c>
      <c r="E593" s="11" t="s">
        <v>519</v>
      </c>
      <c r="F593" s="12" t="str">
        <f t="shared" si="1"/>
        <v>2011</v>
      </c>
      <c r="G593" s="13">
        <v>40712.0</v>
      </c>
      <c r="H593" s="14">
        <v>0.2916666666666667</v>
      </c>
      <c r="I593" t="s">
        <v>48</v>
      </c>
      <c r="J593" s="15"/>
      <c r="L593" t="s">
        <v>49</v>
      </c>
      <c r="M593" s="15">
        <v>17.2</v>
      </c>
      <c r="N593" s="16">
        <v>7.97</v>
      </c>
      <c r="O593" s="16">
        <v>84.0</v>
      </c>
      <c r="P593" s="17"/>
      <c r="Q593" s="18"/>
      <c r="S593" s="17"/>
      <c r="V593" s="19"/>
      <c r="W593" s="19">
        <v>517.2</v>
      </c>
      <c r="AF593" t="s">
        <v>536</v>
      </c>
      <c r="AG593" t="s">
        <v>59</v>
      </c>
      <c r="AH593" t="s">
        <v>59</v>
      </c>
      <c r="AI593">
        <v>15.56</v>
      </c>
      <c r="AJ593" t="s">
        <v>61</v>
      </c>
      <c r="AK593" t="s">
        <v>53</v>
      </c>
      <c r="AM593" t="s">
        <v>54</v>
      </c>
      <c r="AN593" t="s">
        <v>55</v>
      </c>
      <c r="AQ593" t="s">
        <v>171</v>
      </c>
      <c r="AR593" t="s">
        <v>218</v>
      </c>
    </row>
    <row r="594" ht="15.75" customHeight="1">
      <c r="A594" t="s">
        <v>516</v>
      </c>
      <c r="C594" s="11" t="s">
        <v>517</v>
      </c>
      <c r="D594" s="11" t="s">
        <v>518</v>
      </c>
      <c r="E594" s="11" t="s">
        <v>519</v>
      </c>
      <c r="F594" s="12" t="str">
        <f t="shared" si="1"/>
        <v>2011</v>
      </c>
      <c r="G594" s="13">
        <v>40726.0</v>
      </c>
      <c r="H594" s="14">
        <v>0.3055555555555556</v>
      </c>
      <c r="I594" t="s">
        <v>48</v>
      </c>
      <c r="J594" s="15"/>
      <c r="L594" t="s">
        <v>49</v>
      </c>
      <c r="M594" s="15">
        <v>17.9</v>
      </c>
      <c r="N594" s="16">
        <v>8.1</v>
      </c>
      <c r="O594" s="16">
        <v>86.0</v>
      </c>
      <c r="P594" s="17"/>
      <c r="Q594" s="18"/>
      <c r="S594" s="17"/>
      <c r="V594" s="19"/>
      <c r="W594" s="19" t="s">
        <v>149</v>
      </c>
      <c r="AF594" t="s">
        <v>537</v>
      </c>
      <c r="AG594" t="s">
        <v>51</v>
      </c>
      <c r="AH594" t="s">
        <v>51</v>
      </c>
      <c r="AI594">
        <v>17.78</v>
      </c>
      <c r="AJ594" t="s">
        <v>61</v>
      </c>
      <c r="AK594" t="s">
        <v>53</v>
      </c>
      <c r="AM594" t="s">
        <v>54</v>
      </c>
      <c r="AN594" t="s">
        <v>65</v>
      </c>
      <c r="AQ594" t="s">
        <v>56</v>
      </c>
      <c r="AR594" t="s">
        <v>409</v>
      </c>
    </row>
    <row r="595" ht="15.75" customHeight="1">
      <c r="A595" t="s">
        <v>516</v>
      </c>
      <c r="C595" s="11" t="s">
        <v>517</v>
      </c>
      <c r="D595" s="11" t="s">
        <v>518</v>
      </c>
      <c r="E595" s="11" t="s">
        <v>519</v>
      </c>
      <c r="F595" s="12" t="str">
        <f t="shared" si="1"/>
        <v>2011</v>
      </c>
      <c r="G595" s="13">
        <v>40740.0</v>
      </c>
      <c r="H595" s="14">
        <v>0.2777777777777778</v>
      </c>
      <c r="I595" t="s">
        <v>48</v>
      </c>
      <c r="J595" s="15"/>
      <c r="L595" t="s">
        <v>49</v>
      </c>
      <c r="M595" s="15">
        <v>18.5</v>
      </c>
      <c r="N595" s="16">
        <v>7.65</v>
      </c>
      <c r="O595" s="16">
        <v>81.7</v>
      </c>
      <c r="P595" s="17"/>
      <c r="Q595" s="18"/>
      <c r="S595" s="17"/>
      <c r="V595" s="19"/>
      <c r="W595" s="19"/>
      <c r="AF595" t="s">
        <v>536</v>
      </c>
      <c r="AG595" t="s">
        <v>51</v>
      </c>
      <c r="AH595" t="s">
        <v>51</v>
      </c>
      <c r="AI595">
        <v>19.4</v>
      </c>
      <c r="AJ595" t="s">
        <v>61</v>
      </c>
      <c r="AK595" t="s">
        <v>53</v>
      </c>
      <c r="AM595" t="s">
        <v>54</v>
      </c>
      <c r="AN595" t="s">
        <v>55</v>
      </c>
      <c r="AQ595" t="s">
        <v>56</v>
      </c>
      <c r="AR595" t="s">
        <v>218</v>
      </c>
    </row>
    <row r="596" ht="15.75" customHeight="1">
      <c r="A596" t="s">
        <v>516</v>
      </c>
      <c r="C596" s="11" t="s">
        <v>517</v>
      </c>
      <c r="D596" s="11" t="s">
        <v>518</v>
      </c>
      <c r="E596" s="11" t="s">
        <v>519</v>
      </c>
      <c r="F596" s="12" t="str">
        <f t="shared" si="1"/>
        <v>2011</v>
      </c>
      <c r="G596" s="13">
        <v>40754.0</v>
      </c>
      <c r="H596" s="14">
        <v>0.2986111111111111</v>
      </c>
      <c r="I596" t="s">
        <v>48</v>
      </c>
      <c r="J596" s="15"/>
      <c r="L596" t="s">
        <v>58</v>
      </c>
      <c r="M596" s="15">
        <v>19.7</v>
      </c>
      <c r="N596" s="16">
        <v>8.85</v>
      </c>
      <c r="O596" s="16">
        <v>94.5</v>
      </c>
      <c r="P596" s="17"/>
      <c r="Q596" s="18"/>
      <c r="S596" s="17"/>
      <c r="V596" s="19"/>
      <c r="W596" s="19" t="s">
        <v>299</v>
      </c>
      <c r="AF596" t="s">
        <v>536</v>
      </c>
      <c r="AG596" t="s">
        <v>59</v>
      </c>
      <c r="AH596" t="s">
        <v>538</v>
      </c>
      <c r="AI596">
        <v>22.5</v>
      </c>
      <c r="AJ596" t="s">
        <v>61</v>
      </c>
      <c r="AK596" t="s">
        <v>100</v>
      </c>
      <c r="AM596" t="s">
        <v>62</v>
      </c>
      <c r="AN596" t="s">
        <v>55</v>
      </c>
      <c r="AQ596" t="s">
        <v>171</v>
      </c>
      <c r="AR596" t="s">
        <v>409</v>
      </c>
    </row>
    <row r="597" ht="15.75" customHeight="1">
      <c r="A597" t="s">
        <v>516</v>
      </c>
      <c r="C597" s="11" t="s">
        <v>517</v>
      </c>
      <c r="D597" s="11" t="s">
        <v>518</v>
      </c>
      <c r="E597" s="11" t="s">
        <v>519</v>
      </c>
      <c r="F597" s="12" t="str">
        <f t="shared" si="1"/>
        <v>2012</v>
      </c>
      <c r="G597" s="13">
        <v>41048.0</v>
      </c>
      <c r="H597" s="14">
        <v>0.3090277777777778</v>
      </c>
      <c r="I597" t="s">
        <v>48</v>
      </c>
      <c r="J597" s="15"/>
      <c r="L597" t="s">
        <v>49</v>
      </c>
      <c r="M597" s="15">
        <v>14.0</v>
      </c>
      <c r="N597" s="16">
        <v>9.08</v>
      </c>
      <c r="O597" s="16">
        <v>88.6</v>
      </c>
      <c r="P597" s="17"/>
      <c r="Q597" s="18"/>
      <c r="S597" s="17"/>
      <c r="V597" s="19"/>
      <c r="W597" s="19">
        <v>45.7</v>
      </c>
      <c r="AF597" t="s">
        <v>536</v>
      </c>
      <c r="AG597" t="s">
        <v>51</v>
      </c>
      <c r="AH597" t="s">
        <v>51</v>
      </c>
      <c r="AI597">
        <v>12.0</v>
      </c>
      <c r="AJ597" t="s">
        <v>61</v>
      </c>
      <c r="AK597" t="s">
        <v>100</v>
      </c>
      <c r="AM597" t="s">
        <v>54</v>
      </c>
      <c r="AN597" t="s">
        <v>55</v>
      </c>
      <c r="AQ597" t="s">
        <v>51</v>
      </c>
      <c r="AR597" t="s">
        <v>218</v>
      </c>
    </row>
    <row r="598" ht="15.75" customHeight="1">
      <c r="A598" t="s">
        <v>516</v>
      </c>
      <c r="C598" s="11" t="s">
        <v>517</v>
      </c>
      <c r="D598" s="11" t="s">
        <v>518</v>
      </c>
      <c r="E598" s="11" t="s">
        <v>519</v>
      </c>
      <c r="F598" s="12" t="str">
        <f t="shared" si="1"/>
        <v>2012</v>
      </c>
      <c r="G598" s="13">
        <v>41062.0</v>
      </c>
      <c r="H598" s="14">
        <v>0.3159722222222222</v>
      </c>
      <c r="I598" t="s">
        <v>48</v>
      </c>
      <c r="J598" s="15"/>
      <c r="L598" t="s">
        <v>49</v>
      </c>
      <c r="M598" s="15">
        <v>16.5</v>
      </c>
      <c r="N598" s="16">
        <v>9.66</v>
      </c>
      <c r="O598" s="16">
        <v>98.4</v>
      </c>
      <c r="P598" s="17"/>
      <c r="Q598" s="18"/>
      <c r="S598" s="17"/>
      <c r="V598" s="19"/>
      <c r="W598" s="19">
        <v>160.7</v>
      </c>
      <c r="AF598" t="s">
        <v>536</v>
      </c>
      <c r="AG598" t="s">
        <v>254</v>
      </c>
      <c r="AH598" t="s">
        <v>435</v>
      </c>
      <c r="AI598">
        <v>12.78</v>
      </c>
      <c r="AJ598" t="s">
        <v>52</v>
      </c>
      <c r="AK598" t="s">
        <v>53</v>
      </c>
      <c r="AM598" t="s">
        <v>54</v>
      </c>
      <c r="AN598" t="s">
        <v>55</v>
      </c>
      <c r="AQ598" t="s">
        <v>171</v>
      </c>
      <c r="AR598" t="s">
        <v>218</v>
      </c>
    </row>
    <row r="599" ht="15.75" customHeight="1">
      <c r="A599" t="s">
        <v>516</v>
      </c>
      <c r="C599" s="11" t="s">
        <v>517</v>
      </c>
      <c r="D599" s="11" t="s">
        <v>518</v>
      </c>
      <c r="E599" s="11" t="s">
        <v>519</v>
      </c>
      <c r="F599" s="12" t="str">
        <f t="shared" si="1"/>
        <v>2012</v>
      </c>
      <c r="G599" s="13">
        <v>41076.0</v>
      </c>
      <c r="H599" s="14">
        <v>0.3055555555555556</v>
      </c>
      <c r="I599" t="s">
        <v>48</v>
      </c>
      <c r="J599" s="15"/>
      <c r="M599" s="15">
        <v>18.2</v>
      </c>
      <c r="N599" s="16">
        <v>7.0</v>
      </c>
      <c r="O599" s="16">
        <v>73.9</v>
      </c>
      <c r="P599" s="17"/>
      <c r="Q599" s="18"/>
      <c r="S599" s="17"/>
      <c r="V599" s="19"/>
      <c r="W599" s="19">
        <v>38.2</v>
      </c>
      <c r="AF599" t="s">
        <v>279</v>
      </c>
      <c r="AG599" t="s">
        <v>51</v>
      </c>
      <c r="AH599" t="s">
        <v>51</v>
      </c>
      <c r="AI599">
        <v>13.33</v>
      </c>
      <c r="AJ599" t="s">
        <v>61</v>
      </c>
      <c r="AK599" t="s">
        <v>100</v>
      </c>
      <c r="AM599" t="s">
        <v>62</v>
      </c>
      <c r="AN599" t="s">
        <v>55</v>
      </c>
      <c r="AQ599" t="s">
        <v>56</v>
      </c>
      <c r="AR599" t="s">
        <v>539</v>
      </c>
    </row>
    <row r="600" ht="15.75" customHeight="1">
      <c r="A600" t="s">
        <v>516</v>
      </c>
      <c r="C600" s="11" t="s">
        <v>517</v>
      </c>
      <c r="D600" s="11" t="s">
        <v>518</v>
      </c>
      <c r="E600" s="11" t="s">
        <v>519</v>
      </c>
      <c r="F600" s="12" t="str">
        <f t="shared" si="1"/>
        <v>2012</v>
      </c>
      <c r="G600" s="13">
        <v>41090.0</v>
      </c>
      <c r="H600" s="14">
        <v>0.2951388888888889</v>
      </c>
      <c r="I600" t="s">
        <v>48</v>
      </c>
      <c r="J600" s="15"/>
      <c r="L600" t="s">
        <v>58</v>
      </c>
      <c r="M600" s="15">
        <v>21.3</v>
      </c>
      <c r="N600" s="16">
        <v>7.3</v>
      </c>
      <c r="O600" s="16">
        <v>82.6</v>
      </c>
      <c r="P600" s="17"/>
      <c r="Q600" s="18"/>
      <c r="S600" s="17"/>
      <c r="V600" s="19"/>
      <c r="W600" s="19">
        <v>151.5</v>
      </c>
      <c r="AF600" t="s">
        <v>536</v>
      </c>
      <c r="AG600" t="s">
        <v>51</v>
      </c>
      <c r="AH600" t="s">
        <v>86</v>
      </c>
      <c r="AI600">
        <v>19.44</v>
      </c>
      <c r="AJ600" t="s">
        <v>61</v>
      </c>
      <c r="AK600" t="s">
        <v>119</v>
      </c>
      <c r="AM600" t="s">
        <v>62</v>
      </c>
      <c r="AN600" t="s">
        <v>55</v>
      </c>
      <c r="AQ600" t="s">
        <v>171</v>
      </c>
      <c r="AR600" t="s">
        <v>540</v>
      </c>
    </row>
    <row r="601" ht="15.75" customHeight="1">
      <c r="A601" t="s">
        <v>516</v>
      </c>
      <c r="C601" s="11" t="s">
        <v>517</v>
      </c>
      <c r="D601" s="11" t="s">
        <v>518</v>
      </c>
      <c r="E601" s="11" t="s">
        <v>519</v>
      </c>
      <c r="F601" s="12" t="str">
        <f t="shared" si="1"/>
        <v>2012</v>
      </c>
      <c r="G601" s="13">
        <v>41104.0</v>
      </c>
      <c r="H601" s="14">
        <v>0.3055555555555556</v>
      </c>
      <c r="I601" t="s">
        <v>48</v>
      </c>
      <c r="J601" s="15"/>
      <c r="L601" t="s">
        <v>49</v>
      </c>
      <c r="M601" s="15">
        <v>21.2</v>
      </c>
      <c r="N601" s="16">
        <v>7.67</v>
      </c>
      <c r="O601" s="16">
        <v>86.0</v>
      </c>
      <c r="P601" s="17">
        <v>128.8</v>
      </c>
      <c r="Q601" s="18"/>
      <c r="S601" s="17"/>
      <c r="V601" s="19"/>
      <c r="W601" s="19">
        <v>260.2</v>
      </c>
      <c r="AF601" t="s">
        <v>279</v>
      </c>
      <c r="AG601" t="s">
        <v>86</v>
      </c>
      <c r="AH601" t="s">
        <v>51</v>
      </c>
      <c r="AI601">
        <v>17.78</v>
      </c>
      <c r="AJ601" t="s">
        <v>61</v>
      </c>
      <c r="AK601" t="s">
        <v>53</v>
      </c>
      <c r="AM601" t="s">
        <v>88</v>
      </c>
      <c r="AN601" t="s">
        <v>65</v>
      </c>
      <c r="AQ601" t="s">
        <v>56</v>
      </c>
      <c r="AR601" t="s">
        <v>218</v>
      </c>
    </row>
    <row r="602" ht="15.75" customHeight="1">
      <c r="A602" t="s">
        <v>516</v>
      </c>
      <c r="C602" s="11" t="s">
        <v>517</v>
      </c>
      <c r="D602" s="11" t="s">
        <v>518</v>
      </c>
      <c r="E602" s="11" t="s">
        <v>519</v>
      </c>
      <c r="F602" s="12" t="str">
        <f t="shared" si="1"/>
        <v>2012</v>
      </c>
      <c r="G602" s="13">
        <v>41118.0</v>
      </c>
      <c r="H602" s="14">
        <v>0.2881944444444444</v>
      </c>
      <c r="I602" t="s">
        <v>48</v>
      </c>
      <c r="J602" s="15"/>
      <c r="L602" t="s">
        <v>49</v>
      </c>
      <c r="M602" s="15">
        <v>18.2</v>
      </c>
      <c r="N602" s="16">
        <v>8.14</v>
      </c>
      <c r="O602" s="16">
        <v>87.7</v>
      </c>
      <c r="P602" s="17"/>
      <c r="Q602" s="18"/>
      <c r="S602" s="17"/>
      <c r="V602" s="19"/>
      <c r="W602" s="19">
        <v>686.7</v>
      </c>
      <c r="AF602" t="s">
        <v>536</v>
      </c>
      <c r="AG602" t="s">
        <v>86</v>
      </c>
      <c r="AH602" t="s">
        <v>439</v>
      </c>
      <c r="AI602">
        <v>19.0</v>
      </c>
      <c r="AJ602" t="s">
        <v>61</v>
      </c>
      <c r="AK602" t="s">
        <v>119</v>
      </c>
      <c r="AM602" t="s">
        <v>54</v>
      </c>
      <c r="AN602" t="s">
        <v>55</v>
      </c>
      <c r="AQ602" t="s">
        <v>56</v>
      </c>
      <c r="AR602" t="s">
        <v>541</v>
      </c>
    </row>
    <row r="603" ht="15.75" customHeight="1">
      <c r="A603" t="s">
        <v>516</v>
      </c>
      <c r="C603" s="11" t="s">
        <v>517</v>
      </c>
      <c r="D603" s="11" t="s">
        <v>518</v>
      </c>
      <c r="E603" s="11" t="s">
        <v>519</v>
      </c>
      <c r="F603" s="12" t="str">
        <f t="shared" si="1"/>
        <v>2012</v>
      </c>
      <c r="G603" s="13">
        <v>41132.0</v>
      </c>
      <c r="H603" s="14">
        <v>0.3611111111111111</v>
      </c>
      <c r="I603" t="s">
        <v>48</v>
      </c>
      <c r="J603" s="15"/>
      <c r="L603" t="s">
        <v>58</v>
      </c>
      <c r="M603" s="15">
        <v>20.9</v>
      </c>
      <c r="N603" s="16">
        <v>7.69</v>
      </c>
      <c r="O603" s="16">
        <v>85.5</v>
      </c>
      <c r="P603" s="17">
        <v>136.5</v>
      </c>
      <c r="Q603" s="18"/>
      <c r="S603" s="17"/>
      <c r="V603" s="19"/>
      <c r="W603" s="19" t="s">
        <v>149</v>
      </c>
      <c r="AF603" t="s">
        <v>279</v>
      </c>
      <c r="AG603" t="s">
        <v>72</v>
      </c>
      <c r="AH603" t="s">
        <v>85</v>
      </c>
      <c r="AI603">
        <v>21.11</v>
      </c>
      <c r="AJ603" t="s">
        <v>61</v>
      </c>
      <c r="AK603" t="s">
        <v>53</v>
      </c>
      <c r="AM603" t="s">
        <v>54</v>
      </c>
      <c r="AN603" t="s">
        <v>55</v>
      </c>
      <c r="AQ603" t="s">
        <v>171</v>
      </c>
      <c r="AR603" t="s">
        <v>542</v>
      </c>
    </row>
    <row r="604" ht="15.75" customHeight="1">
      <c r="A604" t="s">
        <v>516</v>
      </c>
      <c r="C604" s="11" t="s">
        <v>517</v>
      </c>
      <c r="D604" s="11" t="s">
        <v>518</v>
      </c>
      <c r="E604" s="11" t="s">
        <v>519</v>
      </c>
      <c r="F604" s="12" t="str">
        <f t="shared" si="1"/>
        <v>2012</v>
      </c>
      <c r="G604" s="13">
        <v>41146.0</v>
      </c>
      <c r="H604" s="14">
        <v>0.2847222222222222</v>
      </c>
      <c r="I604" t="s">
        <v>48</v>
      </c>
      <c r="J604" s="15"/>
      <c r="L604" t="s">
        <v>49</v>
      </c>
      <c r="M604" s="15">
        <v>20.1</v>
      </c>
      <c r="N604" s="16">
        <v>8.53</v>
      </c>
      <c r="O604" s="16">
        <v>92.8</v>
      </c>
      <c r="P604" s="17"/>
      <c r="Q604" s="18"/>
      <c r="S604" s="17"/>
      <c r="V604" s="19"/>
      <c r="W604" s="19">
        <v>488.4</v>
      </c>
      <c r="AF604" t="s">
        <v>536</v>
      </c>
      <c r="AG604" t="s">
        <v>259</v>
      </c>
      <c r="AH604" t="s">
        <v>223</v>
      </c>
      <c r="AI604">
        <v>19.4</v>
      </c>
      <c r="AJ604" t="s">
        <v>61</v>
      </c>
      <c r="AK604" t="s">
        <v>53</v>
      </c>
      <c r="AM604" t="s">
        <v>54</v>
      </c>
      <c r="AN604" t="s">
        <v>55</v>
      </c>
      <c r="AQ604" t="s">
        <v>51</v>
      </c>
      <c r="AR604" t="s">
        <v>543</v>
      </c>
    </row>
    <row r="605" ht="15.75" customHeight="1">
      <c r="A605" t="s">
        <v>516</v>
      </c>
      <c r="C605" s="11" t="s">
        <v>517</v>
      </c>
      <c r="D605" s="11" t="s">
        <v>518</v>
      </c>
      <c r="E605" s="11" t="s">
        <v>519</v>
      </c>
      <c r="F605" s="12" t="str">
        <f t="shared" si="1"/>
        <v>2013</v>
      </c>
      <c r="G605" s="13">
        <v>41412.0</v>
      </c>
      <c r="H605" s="14">
        <v>0.2881944444444444</v>
      </c>
      <c r="I605" t="s">
        <v>48</v>
      </c>
      <c r="J605" s="15"/>
      <c r="L605" t="s">
        <v>49</v>
      </c>
      <c r="M605" s="15">
        <v>12.2</v>
      </c>
      <c r="N605" s="16">
        <v>9.45</v>
      </c>
      <c r="O605" s="16">
        <v>86.5</v>
      </c>
      <c r="P605" s="17"/>
      <c r="Q605" s="18"/>
      <c r="S605" s="17"/>
      <c r="V605" s="19"/>
      <c r="W605" s="19">
        <v>461.1</v>
      </c>
      <c r="AF605" t="s">
        <v>544</v>
      </c>
      <c r="AG605" t="s">
        <v>51</v>
      </c>
      <c r="AH605" t="s">
        <v>115</v>
      </c>
      <c r="AI605">
        <v>7.22222222222222</v>
      </c>
      <c r="AJ605" t="s">
        <v>61</v>
      </c>
      <c r="AK605" t="s">
        <v>53</v>
      </c>
      <c r="AM605" t="s">
        <v>88</v>
      </c>
      <c r="AN605" t="s">
        <v>65</v>
      </c>
      <c r="AQ605" t="s">
        <v>51</v>
      </c>
      <c r="AR605" t="s">
        <v>218</v>
      </c>
    </row>
    <row r="606" ht="15.75" customHeight="1">
      <c r="A606" t="s">
        <v>516</v>
      </c>
      <c r="C606" s="11" t="s">
        <v>517</v>
      </c>
      <c r="D606" s="11" t="s">
        <v>518</v>
      </c>
      <c r="E606" s="11" t="s">
        <v>519</v>
      </c>
      <c r="F606" s="12" t="str">
        <f t="shared" si="1"/>
        <v>2013</v>
      </c>
      <c r="G606" s="13">
        <v>41426.0</v>
      </c>
      <c r="H606" s="14">
        <v>0.3229166666666667</v>
      </c>
      <c r="I606" t="s">
        <v>48</v>
      </c>
      <c r="J606" s="15"/>
      <c r="L606" t="s">
        <v>49</v>
      </c>
      <c r="M606" s="15">
        <v>20.2</v>
      </c>
      <c r="N606" s="16">
        <v>7.42</v>
      </c>
      <c r="O606" s="16">
        <v>81.2</v>
      </c>
      <c r="P606" s="17"/>
      <c r="Q606" s="18"/>
      <c r="S606" s="17"/>
      <c r="V606" s="19"/>
      <c r="W606" s="19">
        <v>228.2</v>
      </c>
      <c r="AF606" t="s">
        <v>545</v>
      </c>
      <c r="AG606" t="s">
        <v>51</v>
      </c>
      <c r="AH606" t="s">
        <v>51</v>
      </c>
      <c r="AJ606" t="s">
        <v>61</v>
      </c>
      <c r="AK606" t="s">
        <v>53</v>
      </c>
      <c r="AM606" t="s">
        <v>54</v>
      </c>
      <c r="AN606" t="s">
        <v>65</v>
      </c>
      <c r="AQ606" t="s">
        <v>56</v>
      </c>
      <c r="AR606" t="s">
        <v>218</v>
      </c>
    </row>
    <row r="607" ht="15.75" customHeight="1">
      <c r="A607" t="s">
        <v>516</v>
      </c>
      <c r="C607" s="11" t="s">
        <v>517</v>
      </c>
      <c r="D607" s="11" t="s">
        <v>518</v>
      </c>
      <c r="E607" s="11" t="s">
        <v>519</v>
      </c>
      <c r="F607" s="12" t="str">
        <f t="shared" si="1"/>
        <v>2013</v>
      </c>
      <c r="G607" s="13">
        <v>41440.0</v>
      </c>
      <c r="H607" s="14">
        <v>0.3472222222222222</v>
      </c>
      <c r="I607" t="s">
        <v>48</v>
      </c>
      <c r="J607" s="15"/>
      <c r="L607" t="s">
        <v>49</v>
      </c>
      <c r="M607" s="15">
        <v>16.8</v>
      </c>
      <c r="N607" s="16">
        <v>8.45</v>
      </c>
      <c r="O607" s="16">
        <v>87.3</v>
      </c>
      <c r="P607" s="17"/>
      <c r="Q607" s="18"/>
      <c r="S607" s="17"/>
      <c r="V607" s="19"/>
      <c r="W607" s="19">
        <v>99.0</v>
      </c>
      <c r="AF607" t="s">
        <v>545</v>
      </c>
      <c r="AG607" t="s">
        <v>51</v>
      </c>
      <c r="AH607" t="s">
        <v>51</v>
      </c>
      <c r="AI607">
        <v>11.1111111111111</v>
      </c>
      <c r="AJ607" t="s">
        <v>52</v>
      </c>
      <c r="AK607" t="s">
        <v>53</v>
      </c>
      <c r="AM607" t="s">
        <v>54</v>
      </c>
      <c r="AN607" t="s">
        <v>65</v>
      </c>
      <c r="AQ607" t="s">
        <v>56</v>
      </c>
      <c r="AR607" t="s">
        <v>218</v>
      </c>
    </row>
    <row r="608" ht="15.75" customHeight="1">
      <c r="A608" t="s">
        <v>516</v>
      </c>
      <c r="C608" s="11" t="s">
        <v>517</v>
      </c>
      <c r="D608" s="11" t="s">
        <v>518</v>
      </c>
      <c r="E608" s="11" t="s">
        <v>519</v>
      </c>
      <c r="F608" s="12" t="str">
        <f t="shared" si="1"/>
        <v>2013</v>
      </c>
      <c r="G608" s="13">
        <v>41454.0</v>
      </c>
      <c r="H608" s="14">
        <v>0.3541666666666667</v>
      </c>
      <c r="I608" t="s">
        <v>48</v>
      </c>
      <c r="J608" s="15"/>
      <c r="L608" t="s">
        <v>58</v>
      </c>
      <c r="M608" s="15">
        <v>19.1</v>
      </c>
      <c r="N608" s="16">
        <v>7.24</v>
      </c>
      <c r="O608" s="16">
        <v>78.5</v>
      </c>
      <c r="P608" s="17"/>
      <c r="Q608" s="18"/>
      <c r="S608" s="17"/>
      <c r="V608" s="19"/>
      <c r="W608" s="19">
        <v>579.4</v>
      </c>
      <c r="AF608" t="s">
        <v>545</v>
      </c>
      <c r="AG608" t="s">
        <v>259</v>
      </c>
      <c r="AH608" t="s">
        <v>345</v>
      </c>
      <c r="AI608">
        <v>21.0</v>
      </c>
      <c r="AJ608" t="s">
        <v>61</v>
      </c>
      <c r="AK608" t="s">
        <v>97</v>
      </c>
      <c r="AM608" t="s">
        <v>62</v>
      </c>
      <c r="AN608" t="s">
        <v>65</v>
      </c>
      <c r="AQ608" t="s">
        <v>171</v>
      </c>
      <c r="AR608" t="s">
        <v>546</v>
      </c>
    </row>
    <row r="609" ht="15.75" customHeight="1">
      <c r="A609" t="s">
        <v>516</v>
      </c>
      <c r="C609" s="11" t="s">
        <v>517</v>
      </c>
      <c r="D609" s="11" t="s">
        <v>518</v>
      </c>
      <c r="E609" s="11" t="s">
        <v>519</v>
      </c>
      <c r="F609" s="12" t="str">
        <f t="shared" si="1"/>
        <v>2013</v>
      </c>
      <c r="G609" s="13">
        <v>41454.0</v>
      </c>
      <c r="H609" s="14">
        <v>0.3541666666666667</v>
      </c>
      <c r="I609" t="s">
        <v>95</v>
      </c>
      <c r="J609" s="15"/>
      <c r="M609" s="15">
        <v>19.1</v>
      </c>
      <c r="N609" s="16">
        <v>7.33</v>
      </c>
      <c r="O609" s="16">
        <v>79.7</v>
      </c>
      <c r="P609" s="17"/>
      <c r="Q609" s="18"/>
      <c r="S609" s="17"/>
      <c r="V609" s="19"/>
      <c r="W609" s="19">
        <v>727.0</v>
      </c>
      <c r="AF609" t="s">
        <v>545</v>
      </c>
      <c r="AK609" t="s">
        <v>97</v>
      </c>
      <c r="AR609" t="s">
        <v>546</v>
      </c>
    </row>
    <row r="610" ht="15.75" customHeight="1">
      <c r="A610" t="s">
        <v>516</v>
      </c>
      <c r="C610" s="11" t="s">
        <v>517</v>
      </c>
      <c r="D610" s="11" t="s">
        <v>518</v>
      </c>
      <c r="E610" s="11" t="s">
        <v>519</v>
      </c>
      <c r="F610" s="12" t="str">
        <f t="shared" si="1"/>
        <v>2013</v>
      </c>
      <c r="G610" s="13">
        <v>41468.0</v>
      </c>
      <c r="H610" s="14">
        <v>0.3125</v>
      </c>
      <c r="I610" t="s">
        <v>48</v>
      </c>
      <c r="J610" s="15"/>
      <c r="L610" t="s">
        <v>49</v>
      </c>
      <c r="M610" s="15">
        <v>20.0</v>
      </c>
      <c r="N610" s="16">
        <v>7.71</v>
      </c>
      <c r="O610" s="16">
        <v>83.1</v>
      </c>
      <c r="P610" s="17"/>
      <c r="Q610" s="18"/>
      <c r="S610" s="17"/>
      <c r="V610" s="19"/>
      <c r="W610" s="19">
        <v>193.5</v>
      </c>
      <c r="AF610" t="s">
        <v>545</v>
      </c>
      <c r="AG610" t="s">
        <v>51</v>
      </c>
      <c r="AH610" t="s">
        <v>51</v>
      </c>
      <c r="AI610">
        <v>14.4444444444444</v>
      </c>
      <c r="AJ610" t="s">
        <v>61</v>
      </c>
      <c r="AK610" t="s">
        <v>53</v>
      </c>
      <c r="AM610" t="s">
        <v>62</v>
      </c>
      <c r="AN610" t="s">
        <v>65</v>
      </c>
      <c r="AQ610" t="s">
        <v>56</v>
      </c>
      <c r="AR610" t="s">
        <v>218</v>
      </c>
    </row>
    <row r="611" ht="15.75" customHeight="1">
      <c r="A611" t="s">
        <v>516</v>
      </c>
      <c r="C611" s="11" t="s">
        <v>517</v>
      </c>
      <c r="D611" s="11" t="s">
        <v>518</v>
      </c>
      <c r="E611" s="11" t="s">
        <v>519</v>
      </c>
      <c r="F611" s="12" t="str">
        <f t="shared" si="1"/>
        <v>2013</v>
      </c>
      <c r="G611" s="13">
        <v>41482.0</v>
      </c>
      <c r="H611" s="14">
        <v>0.3298611111111111</v>
      </c>
      <c r="I611" t="s">
        <v>48</v>
      </c>
      <c r="J611" s="15"/>
      <c r="L611" t="s">
        <v>49</v>
      </c>
      <c r="M611" s="15">
        <v>19.0</v>
      </c>
      <c r="N611" s="16">
        <v>7.93</v>
      </c>
      <c r="O611" s="16">
        <v>85.2</v>
      </c>
      <c r="P611" s="17"/>
      <c r="Q611" s="18"/>
      <c r="S611" s="17"/>
      <c r="V611" s="19"/>
      <c r="W611" s="19">
        <v>387.3</v>
      </c>
      <c r="AF611" t="s">
        <v>545</v>
      </c>
      <c r="AG611" t="s">
        <v>51</v>
      </c>
      <c r="AH611" t="s">
        <v>547</v>
      </c>
      <c r="AI611">
        <v>21.3</v>
      </c>
      <c r="AJ611" t="s">
        <v>61</v>
      </c>
      <c r="AK611" t="s">
        <v>53</v>
      </c>
      <c r="AM611" t="s">
        <v>54</v>
      </c>
      <c r="AN611" t="s">
        <v>65</v>
      </c>
      <c r="AQ611" t="s">
        <v>56</v>
      </c>
      <c r="AR611" t="s">
        <v>218</v>
      </c>
    </row>
    <row r="612" ht="15.75" customHeight="1">
      <c r="A612" t="s">
        <v>516</v>
      </c>
      <c r="C612" s="11" t="s">
        <v>517</v>
      </c>
      <c r="D612" s="11" t="s">
        <v>518</v>
      </c>
      <c r="E612" s="11" t="s">
        <v>519</v>
      </c>
      <c r="F612" s="12" t="str">
        <f t="shared" si="1"/>
        <v>2013</v>
      </c>
      <c r="G612" s="13">
        <v>41496.0</v>
      </c>
      <c r="H612" s="14">
        <v>0.2708333333333333</v>
      </c>
      <c r="I612" t="s">
        <v>48</v>
      </c>
      <c r="J612" s="15"/>
      <c r="L612" t="s">
        <v>58</v>
      </c>
      <c r="M612" s="15">
        <v>18.6</v>
      </c>
      <c r="N612" s="16">
        <v>8.72</v>
      </c>
      <c r="O612" s="16">
        <v>92.8</v>
      </c>
      <c r="P612" s="17"/>
      <c r="Q612" s="18"/>
      <c r="S612" s="17"/>
      <c r="V612" s="19"/>
      <c r="W612" s="19" t="s">
        <v>149</v>
      </c>
      <c r="AF612" t="s">
        <v>279</v>
      </c>
      <c r="AG612" t="s">
        <v>51</v>
      </c>
      <c r="AH612" t="s">
        <v>85</v>
      </c>
      <c r="AI612">
        <v>15.5555555555556</v>
      </c>
      <c r="AJ612" t="s">
        <v>61</v>
      </c>
      <c r="AK612" t="s">
        <v>53</v>
      </c>
      <c r="AM612" t="s">
        <v>54</v>
      </c>
      <c r="AN612" t="s">
        <v>55</v>
      </c>
      <c r="AQ612" t="s">
        <v>171</v>
      </c>
      <c r="AR612" t="s">
        <v>409</v>
      </c>
    </row>
    <row r="613" ht="15.75" customHeight="1">
      <c r="A613" t="s">
        <v>516</v>
      </c>
      <c r="C613" s="11" t="s">
        <v>517</v>
      </c>
      <c r="D613" s="11" t="s">
        <v>518</v>
      </c>
      <c r="E613" s="11" t="s">
        <v>519</v>
      </c>
      <c r="F613" s="12" t="str">
        <f t="shared" si="1"/>
        <v>2013</v>
      </c>
      <c r="G613" s="13">
        <v>41510.0</v>
      </c>
      <c r="H613" s="14">
        <v>0.2777777777777778</v>
      </c>
      <c r="I613" t="s">
        <v>48</v>
      </c>
      <c r="J613" s="15"/>
      <c r="L613" t="s">
        <v>49</v>
      </c>
      <c r="M613" s="15">
        <v>20.0</v>
      </c>
      <c r="N613" s="16">
        <v>7.61</v>
      </c>
      <c r="O613" s="16">
        <v>85.1</v>
      </c>
      <c r="P613" s="17"/>
      <c r="Q613" s="18"/>
      <c r="S613" s="17"/>
      <c r="V613" s="19"/>
      <c r="W613" s="19">
        <v>228.2</v>
      </c>
      <c r="AF613" t="s">
        <v>536</v>
      </c>
      <c r="AG613" t="s">
        <v>51</v>
      </c>
      <c r="AH613" t="s">
        <v>51</v>
      </c>
      <c r="AI613">
        <v>12.2222222222222</v>
      </c>
      <c r="AJ613" t="s">
        <v>61</v>
      </c>
      <c r="AK613" t="s">
        <v>119</v>
      </c>
      <c r="AM613" t="s">
        <v>54</v>
      </c>
      <c r="AN613" t="s">
        <v>55</v>
      </c>
      <c r="AQ613" t="s">
        <v>56</v>
      </c>
      <c r="AR613" t="s">
        <v>548</v>
      </c>
    </row>
    <row r="614" ht="15.75" customHeight="1">
      <c r="A614" t="s">
        <v>516</v>
      </c>
      <c r="C614" s="11" t="s">
        <v>517</v>
      </c>
      <c r="D614" s="11" t="s">
        <v>518</v>
      </c>
      <c r="E614" s="11" t="s">
        <v>519</v>
      </c>
      <c r="F614" s="12" t="str">
        <f t="shared" si="1"/>
        <v>2014</v>
      </c>
      <c r="G614" s="13">
        <v>41776.0</v>
      </c>
      <c r="H614" s="14">
        <v>0.2916666666666667</v>
      </c>
      <c r="I614" t="s">
        <v>48</v>
      </c>
      <c r="J614" s="15"/>
      <c r="L614" t="s">
        <v>58</v>
      </c>
      <c r="M614" s="15">
        <v>14.7</v>
      </c>
      <c r="N614" s="16">
        <v>8.99</v>
      </c>
      <c r="O614" s="16">
        <v>88.5</v>
      </c>
      <c r="P614" s="17">
        <v>106.6</v>
      </c>
      <c r="Q614" s="18"/>
      <c r="S614" s="17"/>
      <c r="V614" s="19"/>
      <c r="W614" s="19">
        <v>2419.6</v>
      </c>
      <c r="AF614" t="s">
        <v>520</v>
      </c>
      <c r="AG614" t="s">
        <v>85</v>
      </c>
      <c r="AH614" t="s">
        <v>549</v>
      </c>
      <c r="AI614">
        <v>13.89</v>
      </c>
      <c r="AJ614" t="s">
        <v>550</v>
      </c>
      <c r="AK614" t="s">
        <v>119</v>
      </c>
      <c r="AM614" t="s">
        <v>62</v>
      </c>
      <c r="AN614" t="s">
        <v>55</v>
      </c>
      <c r="AQ614" t="s">
        <v>171</v>
      </c>
      <c r="AR614" t="s">
        <v>353</v>
      </c>
    </row>
    <row r="615" ht="15.75" customHeight="1">
      <c r="A615" t="s">
        <v>516</v>
      </c>
      <c r="C615" s="11" t="s">
        <v>517</v>
      </c>
      <c r="D615" s="11" t="s">
        <v>518</v>
      </c>
      <c r="E615" s="11" t="s">
        <v>519</v>
      </c>
      <c r="F615" s="12" t="str">
        <f t="shared" si="1"/>
        <v>2014</v>
      </c>
      <c r="G615" s="13">
        <v>41790.0</v>
      </c>
      <c r="H615" s="14">
        <v>0.2881944444444444</v>
      </c>
      <c r="I615" t="s">
        <v>48</v>
      </c>
      <c r="J615" s="15"/>
      <c r="L615" t="s">
        <v>49</v>
      </c>
      <c r="M615" s="15">
        <v>13.4</v>
      </c>
      <c r="N615" s="16">
        <v>9.41</v>
      </c>
      <c r="O615" s="16">
        <v>89.8</v>
      </c>
      <c r="P615" s="17">
        <v>128.5</v>
      </c>
      <c r="Q615" s="18"/>
      <c r="S615" s="17"/>
      <c r="V615" s="19"/>
      <c r="W615" s="19">
        <v>191.8</v>
      </c>
      <c r="AF615" t="s">
        <v>520</v>
      </c>
      <c r="AG615" t="s">
        <v>59</v>
      </c>
      <c r="AH615" t="s">
        <v>359</v>
      </c>
      <c r="AI615">
        <v>10.0</v>
      </c>
      <c r="AJ615" t="s">
        <v>61</v>
      </c>
      <c r="AK615" t="s">
        <v>119</v>
      </c>
      <c r="AM615" t="s">
        <v>54</v>
      </c>
      <c r="AN615" t="s">
        <v>55</v>
      </c>
      <c r="AQ615" t="s">
        <v>56</v>
      </c>
      <c r="AR615" t="s">
        <v>229</v>
      </c>
    </row>
    <row r="616" ht="15.75" customHeight="1">
      <c r="A616" t="s">
        <v>516</v>
      </c>
      <c r="C616" s="11" t="s">
        <v>517</v>
      </c>
      <c r="D616" s="11" t="s">
        <v>518</v>
      </c>
      <c r="E616" s="11" t="s">
        <v>519</v>
      </c>
      <c r="F616" s="12" t="str">
        <f t="shared" si="1"/>
        <v>2014</v>
      </c>
      <c r="G616" s="13">
        <v>41804.0</v>
      </c>
      <c r="H616" s="14">
        <v>0.2881944444444444</v>
      </c>
      <c r="I616" t="s">
        <v>48</v>
      </c>
      <c r="J616" s="15"/>
      <c r="L616" t="s">
        <v>58</v>
      </c>
      <c r="M616" s="15">
        <v>14.7</v>
      </c>
      <c r="N616" s="16">
        <v>8.87</v>
      </c>
      <c r="O616" s="16">
        <v>87.0</v>
      </c>
      <c r="P616" s="17">
        <v>138.5</v>
      </c>
      <c r="Q616" s="18"/>
      <c r="S616" s="17"/>
      <c r="V616" s="19"/>
      <c r="W616" s="19">
        <v>2419.6</v>
      </c>
      <c r="AF616" t="s">
        <v>536</v>
      </c>
      <c r="AG616" t="s">
        <v>59</v>
      </c>
      <c r="AH616" t="s">
        <v>440</v>
      </c>
      <c r="AI616">
        <v>12.78</v>
      </c>
      <c r="AJ616" t="s">
        <v>61</v>
      </c>
      <c r="AK616" t="s">
        <v>119</v>
      </c>
      <c r="AM616" t="s">
        <v>62</v>
      </c>
      <c r="AN616" t="s">
        <v>55</v>
      </c>
      <c r="AQ616" t="s">
        <v>171</v>
      </c>
      <c r="AR616" t="s">
        <v>427</v>
      </c>
    </row>
    <row r="617" ht="15.75" customHeight="1">
      <c r="A617" t="s">
        <v>516</v>
      </c>
      <c r="C617" s="11" t="s">
        <v>517</v>
      </c>
      <c r="D617" s="11" t="s">
        <v>518</v>
      </c>
      <c r="E617" s="11" t="s">
        <v>519</v>
      </c>
      <c r="F617" s="12" t="str">
        <f t="shared" si="1"/>
        <v>2014</v>
      </c>
      <c r="G617" s="13">
        <v>41818.0</v>
      </c>
      <c r="H617" s="14">
        <v>0.2881944444444444</v>
      </c>
      <c r="I617" t="s">
        <v>48</v>
      </c>
      <c r="J617" s="15"/>
      <c r="L617" t="s">
        <v>49</v>
      </c>
      <c r="M617" s="15">
        <v>16.8</v>
      </c>
      <c r="N617" s="16">
        <v>8.19</v>
      </c>
      <c r="O617" s="16">
        <v>85.1</v>
      </c>
      <c r="P617" s="17">
        <v>152.1</v>
      </c>
      <c r="Q617" s="18"/>
      <c r="S617" s="17"/>
      <c r="V617" s="19"/>
      <c r="W617" s="19">
        <v>387.3</v>
      </c>
      <c r="AF617" t="s">
        <v>520</v>
      </c>
      <c r="AG617" t="s">
        <v>51</v>
      </c>
      <c r="AH617" t="s">
        <v>115</v>
      </c>
      <c r="AI617">
        <v>10.0</v>
      </c>
      <c r="AK617" t="s">
        <v>119</v>
      </c>
      <c r="AM617" t="s">
        <v>54</v>
      </c>
      <c r="AN617" t="s">
        <v>55</v>
      </c>
      <c r="AQ617" t="s">
        <v>171</v>
      </c>
      <c r="AR617" t="s">
        <v>551</v>
      </c>
    </row>
    <row r="618" ht="15.75" customHeight="1">
      <c r="A618" t="s">
        <v>516</v>
      </c>
      <c r="C618" s="11" t="s">
        <v>517</v>
      </c>
      <c r="D618" s="11" t="s">
        <v>518</v>
      </c>
      <c r="E618" s="11" t="s">
        <v>519</v>
      </c>
      <c r="F618" s="12" t="str">
        <f t="shared" si="1"/>
        <v>2014</v>
      </c>
      <c r="G618" s="13">
        <v>41832.0</v>
      </c>
      <c r="H618" s="14">
        <v>0.3020833333333333</v>
      </c>
      <c r="I618" t="s">
        <v>48</v>
      </c>
      <c r="J618" s="15"/>
      <c r="L618" t="s">
        <v>49</v>
      </c>
      <c r="M618" s="15">
        <v>19.7</v>
      </c>
      <c r="N618" s="16">
        <v>7.84</v>
      </c>
      <c r="O618" s="16">
        <v>84.6</v>
      </c>
      <c r="P618" s="17"/>
      <c r="Q618" s="18"/>
      <c r="S618" s="17"/>
      <c r="V618" s="19"/>
      <c r="W618" s="19">
        <v>648.8</v>
      </c>
      <c r="AF618" t="s">
        <v>279</v>
      </c>
      <c r="AG618" t="s">
        <v>51</v>
      </c>
      <c r="AH618" t="s">
        <v>51</v>
      </c>
      <c r="AI618">
        <v>15.56</v>
      </c>
      <c r="AJ618" t="s">
        <v>61</v>
      </c>
      <c r="AK618" t="s">
        <v>119</v>
      </c>
      <c r="AM618" t="s">
        <v>88</v>
      </c>
      <c r="AN618" t="s">
        <v>55</v>
      </c>
      <c r="AQ618" t="s">
        <v>171</v>
      </c>
      <c r="AR618" t="s">
        <v>229</v>
      </c>
    </row>
    <row r="619" ht="15.75" customHeight="1">
      <c r="A619" t="s">
        <v>516</v>
      </c>
      <c r="C619" s="11" t="s">
        <v>517</v>
      </c>
      <c r="D619" s="11" t="s">
        <v>518</v>
      </c>
      <c r="E619" s="11" t="s">
        <v>519</v>
      </c>
      <c r="F619" s="12" t="str">
        <f t="shared" si="1"/>
        <v>2014</v>
      </c>
      <c r="G619" s="13">
        <v>41846.0</v>
      </c>
      <c r="H619" s="14">
        <v>0.3368055555555556</v>
      </c>
      <c r="I619" t="s">
        <v>48</v>
      </c>
      <c r="J619" s="15"/>
      <c r="L619" t="s">
        <v>49</v>
      </c>
      <c r="M619" s="15">
        <v>19.1</v>
      </c>
      <c r="N619" s="16">
        <v>7.98</v>
      </c>
      <c r="O619" s="16">
        <v>81.3</v>
      </c>
      <c r="P619" s="17">
        <v>134.1</v>
      </c>
      <c r="Q619" s="18"/>
      <c r="S619" s="17"/>
      <c r="V619" s="19"/>
      <c r="W619" s="19">
        <v>209.8</v>
      </c>
      <c r="AF619" t="s">
        <v>545</v>
      </c>
      <c r="AG619" t="s">
        <v>51</v>
      </c>
      <c r="AH619" t="s">
        <v>51</v>
      </c>
      <c r="AI619">
        <v>16.11</v>
      </c>
      <c r="AJ619" t="s">
        <v>52</v>
      </c>
      <c r="AK619" t="s">
        <v>53</v>
      </c>
      <c r="AM619" t="s">
        <v>88</v>
      </c>
      <c r="AN619" t="s">
        <v>55</v>
      </c>
      <c r="AQ619" t="s">
        <v>292</v>
      </c>
      <c r="AR619" t="s">
        <v>218</v>
      </c>
    </row>
    <row r="620" ht="15.75" customHeight="1">
      <c r="A620" t="s">
        <v>516</v>
      </c>
      <c r="C620" s="11" t="s">
        <v>517</v>
      </c>
      <c r="D620" s="11" t="s">
        <v>518</v>
      </c>
      <c r="E620" s="11" t="s">
        <v>519</v>
      </c>
      <c r="F620" s="12" t="str">
        <f t="shared" si="1"/>
        <v>2014</v>
      </c>
      <c r="G620" s="13">
        <v>41860.0</v>
      </c>
      <c r="H620" s="14">
        <v>0.3402777777777778</v>
      </c>
      <c r="I620" t="s">
        <v>48</v>
      </c>
      <c r="J620" s="15"/>
      <c r="L620" t="s">
        <v>49</v>
      </c>
      <c r="M620" s="15">
        <v>19.2</v>
      </c>
      <c r="N620" s="16">
        <v>8.15</v>
      </c>
      <c r="O620" s="16">
        <v>88.9</v>
      </c>
      <c r="P620" s="17">
        <v>109.7</v>
      </c>
      <c r="Q620" s="18"/>
      <c r="S620" s="17"/>
      <c r="V620" s="19"/>
      <c r="W620" s="19">
        <v>325.5</v>
      </c>
      <c r="AF620" t="s">
        <v>545</v>
      </c>
      <c r="AG620" t="s">
        <v>51</v>
      </c>
      <c r="AH620" t="s">
        <v>115</v>
      </c>
      <c r="AI620">
        <v>16.67</v>
      </c>
      <c r="AJ620" t="s">
        <v>61</v>
      </c>
      <c r="AK620" t="s">
        <v>53</v>
      </c>
      <c r="AM620" t="s">
        <v>88</v>
      </c>
      <c r="AN620" t="s">
        <v>55</v>
      </c>
      <c r="AQ620" t="s">
        <v>292</v>
      </c>
      <c r="AR620" t="s">
        <v>218</v>
      </c>
    </row>
    <row r="621" ht="15.75" customHeight="1">
      <c r="A621" t="s">
        <v>516</v>
      </c>
      <c r="C621" s="11" t="s">
        <v>517</v>
      </c>
      <c r="D621" s="11" t="s">
        <v>518</v>
      </c>
      <c r="E621" s="11" t="s">
        <v>519</v>
      </c>
      <c r="F621" s="12" t="str">
        <f t="shared" si="1"/>
        <v>2014</v>
      </c>
      <c r="G621" s="13">
        <v>41874.0</v>
      </c>
      <c r="H621" s="14">
        <v>0.3333333333333333</v>
      </c>
      <c r="I621" t="s">
        <v>48</v>
      </c>
      <c r="J621" s="15"/>
      <c r="L621" t="s">
        <v>49</v>
      </c>
      <c r="M621" s="15">
        <v>18.3</v>
      </c>
      <c r="N621" s="16">
        <v>8.04</v>
      </c>
      <c r="O621" s="16">
        <v>85.0</v>
      </c>
      <c r="P621" s="17">
        <v>96.2</v>
      </c>
      <c r="Q621" s="18"/>
      <c r="S621" s="17"/>
      <c r="V621" s="19"/>
      <c r="W621" s="19">
        <v>198.9</v>
      </c>
      <c r="AF621" t="s">
        <v>545</v>
      </c>
      <c r="AG621" t="s">
        <v>59</v>
      </c>
      <c r="AH621" t="s">
        <v>552</v>
      </c>
      <c r="AI621">
        <v>15.56</v>
      </c>
      <c r="AJ621" t="s">
        <v>61</v>
      </c>
      <c r="AK621" t="s">
        <v>53</v>
      </c>
      <c r="AM621" t="s">
        <v>62</v>
      </c>
      <c r="AN621" t="s">
        <v>55</v>
      </c>
      <c r="AQ621" t="s">
        <v>292</v>
      </c>
      <c r="AR621" t="s">
        <v>218</v>
      </c>
    </row>
    <row r="622" ht="15.75" customHeight="1">
      <c r="A622" t="s">
        <v>516</v>
      </c>
      <c r="C622" s="11" t="s">
        <v>517</v>
      </c>
      <c r="D622" s="11" t="s">
        <v>518</v>
      </c>
      <c r="E622" s="11" t="s">
        <v>519</v>
      </c>
      <c r="F622" s="12" t="str">
        <f t="shared" si="1"/>
        <v>2015</v>
      </c>
      <c r="G622" s="13">
        <v>42168.0</v>
      </c>
      <c r="H622" s="14">
        <v>0.3159722222222222</v>
      </c>
      <c r="I622" t="s">
        <v>48</v>
      </c>
      <c r="J622" s="15"/>
      <c r="L622" t="s">
        <v>49</v>
      </c>
      <c r="M622" s="15">
        <v>18.6</v>
      </c>
      <c r="N622" s="16">
        <v>7.78</v>
      </c>
      <c r="O622" s="16">
        <v>82.6</v>
      </c>
      <c r="P622" s="17">
        <v>159.0</v>
      </c>
      <c r="Q622" s="18"/>
      <c r="S622" s="17"/>
      <c r="V622" s="19"/>
      <c r="W622" s="19">
        <v>1299.65</v>
      </c>
      <c r="AF622" t="s">
        <v>279</v>
      </c>
      <c r="AG622" t="s">
        <v>115</v>
      </c>
      <c r="AH622" t="s">
        <v>85</v>
      </c>
      <c r="AI622">
        <v>15.56</v>
      </c>
      <c r="AJ622" t="s">
        <v>61</v>
      </c>
      <c r="AK622" t="s">
        <v>53</v>
      </c>
      <c r="AM622" t="s">
        <v>54</v>
      </c>
      <c r="AN622" t="s">
        <v>65</v>
      </c>
      <c r="AQ622" t="s">
        <v>51</v>
      </c>
      <c r="AR622" t="s">
        <v>218</v>
      </c>
    </row>
    <row r="623" ht="15.75" customHeight="1">
      <c r="A623" t="s">
        <v>516</v>
      </c>
      <c r="C623" s="11" t="s">
        <v>517</v>
      </c>
      <c r="D623" s="11" t="s">
        <v>518</v>
      </c>
      <c r="E623" s="11" t="s">
        <v>519</v>
      </c>
      <c r="F623" s="12" t="str">
        <f t="shared" si="1"/>
        <v>2015</v>
      </c>
      <c r="G623" s="13">
        <v>42182.0</v>
      </c>
      <c r="H623" s="14">
        <v>0.34375</v>
      </c>
      <c r="I623" t="s">
        <v>48</v>
      </c>
      <c r="J623" s="15"/>
      <c r="L623" t="s">
        <v>49</v>
      </c>
      <c r="M623" s="15">
        <v>17.3</v>
      </c>
      <c r="N623" s="16">
        <v>8.8</v>
      </c>
      <c r="O623" s="16">
        <v>92.3</v>
      </c>
      <c r="P623" s="17">
        <v>85.0</v>
      </c>
      <c r="Q623" s="18"/>
      <c r="S623" s="17"/>
      <c r="V623" s="19"/>
      <c r="W623" s="19">
        <v>461.1</v>
      </c>
      <c r="AF623" t="s">
        <v>545</v>
      </c>
      <c r="AG623" t="s">
        <v>51</v>
      </c>
      <c r="AH623" t="s">
        <v>86</v>
      </c>
      <c r="AI623">
        <v>10.0</v>
      </c>
      <c r="AJ623" t="s">
        <v>61</v>
      </c>
      <c r="AK623" t="s">
        <v>53</v>
      </c>
      <c r="AM623" t="s">
        <v>88</v>
      </c>
      <c r="AN623" t="s">
        <v>55</v>
      </c>
      <c r="AQ623" t="s">
        <v>51</v>
      </c>
      <c r="AR623" t="s">
        <v>218</v>
      </c>
    </row>
    <row r="624" ht="15.75" customHeight="1">
      <c r="A624" t="s">
        <v>516</v>
      </c>
      <c r="C624" s="11" t="s">
        <v>517</v>
      </c>
      <c r="D624" s="11" t="s">
        <v>518</v>
      </c>
      <c r="E624" s="11" t="s">
        <v>519</v>
      </c>
      <c r="F624" s="12" t="str">
        <f t="shared" si="1"/>
        <v>2015</v>
      </c>
      <c r="G624" s="13">
        <v>42196.0</v>
      </c>
      <c r="H624" s="14">
        <v>0.2986111111111111</v>
      </c>
      <c r="I624" t="s">
        <v>48</v>
      </c>
      <c r="J624" s="15"/>
      <c r="L624" t="s">
        <v>49</v>
      </c>
      <c r="M624" s="15">
        <v>19.4</v>
      </c>
      <c r="N624" s="16">
        <v>7.9</v>
      </c>
      <c r="O624" s="16">
        <v>84.6</v>
      </c>
      <c r="P624" s="17">
        <v>128.9</v>
      </c>
      <c r="Q624" s="18"/>
      <c r="S624" s="17"/>
      <c r="V624" s="19"/>
      <c r="W624" s="19">
        <v>416.0</v>
      </c>
      <c r="AF624" t="s">
        <v>279</v>
      </c>
      <c r="AG624" t="s">
        <v>51</v>
      </c>
      <c r="AH624" t="s">
        <v>51</v>
      </c>
      <c r="AI624">
        <v>18.33</v>
      </c>
      <c r="AJ624" t="s">
        <v>61</v>
      </c>
      <c r="AK624" t="s">
        <v>53</v>
      </c>
      <c r="AM624" t="s">
        <v>88</v>
      </c>
      <c r="AN624" t="s">
        <v>65</v>
      </c>
      <c r="AQ624" t="s">
        <v>51</v>
      </c>
      <c r="AR624" t="s">
        <v>229</v>
      </c>
    </row>
    <row r="625" ht="15.75" customHeight="1">
      <c r="A625" t="s">
        <v>516</v>
      </c>
      <c r="C625" s="11" t="s">
        <v>517</v>
      </c>
      <c r="D625" s="11" t="s">
        <v>518</v>
      </c>
      <c r="E625" s="11" t="s">
        <v>519</v>
      </c>
      <c r="F625" s="12" t="str">
        <f t="shared" si="1"/>
        <v>2015</v>
      </c>
      <c r="G625" s="13">
        <v>42196.0</v>
      </c>
      <c r="H625" s="14">
        <v>0.2986111111111111</v>
      </c>
      <c r="I625" t="s">
        <v>95</v>
      </c>
      <c r="J625" s="15"/>
      <c r="M625" s="15"/>
      <c r="N625" s="16"/>
      <c r="O625" s="16"/>
      <c r="P625" s="17"/>
      <c r="Q625" s="18"/>
      <c r="S625" s="17"/>
      <c r="V625" s="19"/>
      <c r="W625" s="19">
        <v>325.5</v>
      </c>
      <c r="AF625" t="s">
        <v>279</v>
      </c>
      <c r="AK625" t="s">
        <v>53</v>
      </c>
      <c r="AR625" t="s">
        <v>229</v>
      </c>
    </row>
    <row r="626" ht="15.75" customHeight="1">
      <c r="A626" t="s">
        <v>516</v>
      </c>
      <c r="C626" s="11" t="s">
        <v>517</v>
      </c>
      <c r="D626" s="11" t="s">
        <v>518</v>
      </c>
      <c r="E626" s="11" t="s">
        <v>519</v>
      </c>
      <c r="F626" s="12" t="str">
        <f t="shared" si="1"/>
        <v>2015</v>
      </c>
      <c r="G626" s="13">
        <v>42210.0</v>
      </c>
      <c r="H626" s="14">
        <v>0.2951388888888889</v>
      </c>
      <c r="I626" t="s">
        <v>48</v>
      </c>
      <c r="J626" s="15"/>
      <c r="L626" t="s">
        <v>49</v>
      </c>
      <c r="M626" s="15">
        <v>17.9</v>
      </c>
      <c r="N626" s="16">
        <v>8.53</v>
      </c>
      <c r="O626" s="16">
        <v>89.7</v>
      </c>
      <c r="P626" s="17">
        <v>103.1</v>
      </c>
      <c r="Q626" s="18"/>
      <c r="S626" s="17"/>
      <c r="V626" s="19"/>
      <c r="W626" s="19">
        <v>547.5</v>
      </c>
      <c r="AF626" t="s">
        <v>545</v>
      </c>
      <c r="AG626" t="s">
        <v>404</v>
      </c>
      <c r="AH626" t="s">
        <v>439</v>
      </c>
      <c r="AI626">
        <v>15.0</v>
      </c>
      <c r="AJ626" t="s">
        <v>61</v>
      </c>
      <c r="AK626" t="s">
        <v>53</v>
      </c>
      <c r="AM626" t="s">
        <v>88</v>
      </c>
      <c r="AN626" t="s">
        <v>55</v>
      </c>
      <c r="AQ626" t="s">
        <v>292</v>
      </c>
      <c r="AR626" t="s">
        <v>218</v>
      </c>
    </row>
    <row r="627" ht="15.75" customHeight="1">
      <c r="A627" t="s">
        <v>516</v>
      </c>
      <c r="C627" s="11" t="s">
        <v>517</v>
      </c>
      <c r="D627" s="11" t="s">
        <v>518</v>
      </c>
      <c r="E627" s="11" t="s">
        <v>519</v>
      </c>
      <c r="F627" s="12" t="str">
        <f t="shared" si="1"/>
        <v>2015</v>
      </c>
      <c r="G627" s="13">
        <v>42224.0</v>
      </c>
      <c r="H627" s="14">
        <v>0.3229166666666667</v>
      </c>
      <c r="I627" t="s">
        <v>48</v>
      </c>
      <c r="J627" s="15"/>
      <c r="L627" t="s">
        <v>49</v>
      </c>
      <c r="M627" s="15">
        <v>17.6</v>
      </c>
      <c r="N627" s="16">
        <v>7.8</v>
      </c>
      <c r="O627" s="16">
        <v>82.5</v>
      </c>
      <c r="P627" s="17">
        <v>120.4</v>
      </c>
      <c r="Q627" s="18"/>
      <c r="S627" s="17"/>
      <c r="V627" s="19"/>
      <c r="W627" s="19">
        <v>770.1</v>
      </c>
      <c r="AF627" t="s">
        <v>545</v>
      </c>
      <c r="AG627" t="s">
        <v>51</v>
      </c>
      <c r="AH627" t="s">
        <v>553</v>
      </c>
      <c r="AI627">
        <v>13.33</v>
      </c>
      <c r="AJ627" t="s">
        <v>61</v>
      </c>
      <c r="AK627" t="s">
        <v>53</v>
      </c>
      <c r="AM627" t="s">
        <v>54</v>
      </c>
      <c r="AN627" t="s">
        <v>55</v>
      </c>
      <c r="AQ627" t="s">
        <v>56</v>
      </c>
      <c r="AR627" t="s">
        <v>218</v>
      </c>
    </row>
    <row r="628" ht="15.75" customHeight="1">
      <c r="A628" t="s">
        <v>516</v>
      </c>
      <c r="C628" s="11" t="s">
        <v>517</v>
      </c>
      <c r="D628" s="11" t="s">
        <v>518</v>
      </c>
      <c r="E628" s="11" t="s">
        <v>519</v>
      </c>
      <c r="F628" s="12" t="str">
        <f t="shared" si="1"/>
        <v>2015</v>
      </c>
      <c r="G628" s="13">
        <v>42238.0</v>
      </c>
      <c r="H628" s="14">
        <v>0.3333333333333333</v>
      </c>
      <c r="I628" t="s">
        <v>48</v>
      </c>
      <c r="J628" s="15"/>
      <c r="L628" t="s">
        <v>58</v>
      </c>
      <c r="M628" s="15">
        <v>20.5</v>
      </c>
      <c r="N628" s="16">
        <v>7.82</v>
      </c>
      <c r="O628" s="16">
        <v>86.6</v>
      </c>
      <c r="P628" s="17">
        <v>103.5</v>
      </c>
      <c r="Q628" s="18"/>
      <c r="S628" s="17"/>
      <c r="V628" s="19"/>
      <c r="W628" s="19" t="s">
        <v>149</v>
      </c>
      <c r="AF628" t="s">
        <v>545</v>
      </c>
      <c r="AG628" t="s">
        <v>59</v>
      </c>
      <c r="AH628" t="s">
        <v>554</v>
      </c>
      <c r="AI628">
        <v>20.0</v>
      </c>
      <c r="AJ628" t="s">
        <v>61</v>
      </c>
      <c r="AK628" t="s">
        <v>53</v>
      </c>
      <c r="AM628" t="s">
        <v>54</v>
      </c>
      <c r="AN628" t="s">
        <v>55</v>
      </c>
      <c r="AQ628" t="s">
        <v>171</v>
      </c>
      <c r="AR628" t="s">
        <v>353</v>
      </c>
    </row>
    <row r="629" ht="15.75" customHeight="1">
      <c r="A629" t="s">
        <v>516</v>
      </c>
      <c r="C629" s="11" t="s">
        <v>517</v>
      </c>
      <c r="D629" s="11" t="s">
        <v>518</v>
      </c>
      <c r="E629" s="11" t="s">
        <v>519</v>
      </c>
      <c r="F629" s="12" t="str">
        <f t="shared" si="1"/>
        <v>2016</v>
      </c>
      <c r="G629" s="13">
        <v>42511.0</v>
      </c>
      <c r="H629" s="14">
        <v>0.2847222222222222</v>
      </c>
      <c r="I629" t="s">
        <v>48</v>
      </c>
      <c r="J629" s="15"/>
      <c r="L629" t="s">
        <v>49</v>
      </c>
      <c r="M629" s="15">
        <v>13.7</v>
      </c>
      <c r="N629" s="16">
        <v>9.13</v>
      </c>
      <c r="O629" s="16">
        <v>88.3</v>
      </c>
      <c r="P629" s="17">
        <v>131.0</v>
      </c>
      <c r="Q629" s="18"/>
      <c r="S629" s="17"/>
      <c r="V629" s="19"/>
      <c r="W629" s="19">
        <v>78.9</v>
      </c>
      <c r="AF629" t="s">
        <v>536</v>
      </c>
      <c r="AG629" t="s">
        <v>51</v>
      </c>
      <c r="AH629" t="s">
        <v>51</v>
      </c>
      <c r="AI629">
        <v>11.11</v>
      </c>
      <c r="AJ629" t="s">
        <v>61</v>
      </c>
      <c r="AK629" t="s">
        <v>53</v>
      </c>
      <c r="AM629" t="s">
        <v>88</v>
      </c>
      <c r="AN629" t="s">
        <v>55</v>
      </c>
      <c r="AQ629" t="s">
        <v>51</v>
      </c>
      <c r="AR629" t="s">
        <v>218</v>
      </c>
    </row>
    <row r="630" ht="15.75" customHeight="1">
      <c r="A630" t="s">
        <v>516</v>
      </c>
      <c r="C630" s="11" t="s">
        <v>517</v>
      </c>
      <c r="D630" s="11" t="s">
        <v>518</v>
      </c>
      <c r="E630" s="11" t="s">
        <v>519</v>
      </c>
      <c r="F630" s="12" t="str">
        <f t="shared" si="1"/>
        <v>2016</v>
      </c>
      <c r="G630" s="13">
        <v>42525.0</v>
      </c>
      <c r="H630" s="14">
        <v>0.2951388888888889</v>
      </c>
      <c r="I630" t="s">
        <v>48</v>
      </c>
      <c r="J630" s="15"/>
      <c r="L630" t="s">
        <v>49</v>
      </c>
      <c r="M630" s="15">
        <v>15.5</v>
      </c>
      <c r="N630" s="16">
        <v>8.52</v>
      </c>
      <c r="O630" s="16">
        <v>85.7</v>
      </c>
      <c r="P630" s="17"/>
      <c r="Q630" s="18"/>
      <c r="S630" s="17"/>
      <c r="V630" s="19"/>
      <c r="W630" s="19">
        <v>648.8</v>
      </c>
      <c r="AF630" t="s">
        <v>536</v>
      </c>
      <c r="AG630" t="s">
        <v>259</v>
      </c>
      <c r="AH630" t="s">
        <v>260</v>
      </c>
      <c r="AI630">
        <v>13.33</v>
      </c>
      <c r="AJ630" t="s">
        <v>61</v>
      </c>
      <c r="AK630" t="s">
        <v>53</v>
      </c>
      <c r="AM630" t="s">
        <v>88</v>
      </c>
      <c r="AN630" t="s">
        <v>65</v>
      </c>
      <c r="AQ630" t="s">
        <v>51</v>
      </c>
      <c r="AR630" t="s">
        <v>218</v>
      </c>
    </row>
    <row r="631" ht="15.75" customHeight="1">
      <c r="A631" t="s">
        <v>516</v>
      </c>
      <c r="C631" s="11" t="s">
        <v>517</v>
      </c>
      <c r="D631" s="11" t="s">
        <v>518</v>
      </c>
      <c r="E631" s="11" t="s">
        <v>519</v>
      </c>
      <c r="F631" s="12" t="str">
        <f t="shared" si="1"/>
        <v>2016</v>
      </c>
      <c r="G631" s="13">
        <v>42539.0</v>
      </c>
      <c r="H631" s="14">
        <v>0.3020833333333333</v>
      </c>
      <c r="I631" t="s">
        <v>48</v>
      </c>
      <c r="J631" s="15"/>
      <c r="L631" t="s">
        <v>49</v>
      </c>
      <c r="M631" s="15">
        <v>15.5</v>
      </c>
      <c r="N631" s="16">
        <v>8.71</v>
      </c>
      <c r="O631" s="16">
        <v>86.7</v>
      </c>
      <c r="P631" s="17">
        <v>137.8</v>
      </c>
      <c r="Q631" s="18"/>
      <c r="S631" s="17"/>
      <c r="V631" s="19"/>
      <c r="W631" s="19">
        <v>727.0</v>
      </c>
      <c r="AF631" t="s">
        <v>536</v>
      </c>
      <c r="AG631" t="s">
        <v>51</v>
      </c>
      <c r="AH631" t="s">
        <v>444</v>
      </c>
      <c r="AI631">
        <v>14.44</v>
      </c>
      <c r="AJ631" t="s">
        <v>61</v>
      </c>
      <c r="AK631" t="s">
        <v>53</v>
      </c>
      <c r="AM631" t="s">
        <v>88</v>
      </c>
      <c r="AN631" t="s">
        <v>65</v>
      </c>
      <c r="AQ631" t="s">
        <v>51</v>
      </c>
      <c r="AR631" t="s">
        <v>218</v>
      </c>
    </row>
    <row r="632" ht="15.75" customHeight="1">
      <c r="A632" t="s">
        <v>516</v>
      </c>
      <c r="C632" s="11" t="s">
        <v>517</v>
      </c>
      <c r="D632" s="11" t="s">
        <v>518</v>
      </c>
      <c r="E632" s="11" t="s">
        <v>519</v>
      </c>
      <c r="F632" s="12" t="str">
        <f t="shared" si="1"/>
        <v>2016</v>
      </c>
      <c r="G632" s="13">
        <v>42553.0</v>
      </c>
      <c r="H632" s="14">
        <v>0.3159722222222222</v>
      </c>
      <c r="I632" t="s">
        <v>48</v>
      </c>
      <c r="J632" s="15"/>
      <c r="L632" t="s">
        <v>58</v>
      </c>
      <c r="M632" s="15">
        <v>19.3</v>
      </c>
      <c r="N632" s="16">
        <v>7.81</v>
      </c>
      <c r="O632" s="16">
        <v>85.1</v>
      </c>
      <c r="P632" s="17">
        <v>142.6</v>
      </c>
      <c r="Q632" s="18"/>
      <c r="S632" s="17"/>
      <c r="V632" s="19"/>
      <c r="W632" s="19">
        <v>517.2</v>
      </c>
      <c r="AF632" t="s">
        <v>536</v>
      </c>
      <c r="AG632" t="s">
        <v>51</v>
      </c>
      <c r="AH632" t="s">
        <v>444</v>
      </c>
      <c r="AI632">
        <v>15.56</v>
      </c>
      <c r="AJ632" t="s">
        <v>61</v>
      </c>
      <c r="AK632" t="s">
        <v>53</v>
      </c>
      <c r="AM632" t="s">
        <v>54</v>
      </c>
      <c r="AN632" t="s">
        <v>65</v>
      </c>
      <c r="AQ632" t="s">
        <v>171</v>
      </c>
      <c r="AR632" t="s">
        <v>229</v>
      </c>
    </row>
    <row r="633" ht="15.75" customHeight="1">
      <c r="A633" t="s">
        <v>516</v>
      </c>
      <c r="C633" s="11" t="s">
        <v>517</v>
      </c>
      <c r="D633" s="11" t="s">
        <v>518</v>
      </c>
      <c r="E633" s="11" t="s">
        <v>519</v>
      </c>
      <c r="F633" s="12" t="str">
        <f t="shared" si="1"/>
        <v>2016</v>
      </c>
      <c r="G633" s="13">
        <v>42567.0</v>
      </c>
      <c r="H633" s="14">
        <v>0.2361111111111111</v>
      </c>
      <c r="I633" t="s">
        <v>48</v>
      </c>
      <c r="J633" s="15"/>
      <c r="L633" t="s">
        <v>49</v>
      </c>
      <c r="M633" s="15">
        <v>22.4</v>
      </c>
      <c r="N633" s="16">
        <v>6.67</v>
      </c>
      <c r="O633" s="16">
        <v>76.5</v>
      </c>
      <c r="P633" s="17"/>
      <c r="Q633" s="18"/>
      <c r="S633" s="17"/>
      <c r="V633" s="19"/>
      <c r="W633" s="19">
        <v>920.8</v>
      </c>
      <c r="AF633" t="s">
        <v>279</v>
      </c>
      <c r="AG633" t="s">
        <v>51</v>
      </c>
      <c r="AH633" t="s">
        <v>51</v>
      </c>
      <c r="AI633">
        <v>15.56</v>
      </c>
      <c r="AJ633" t="s">
        <v>61</v>
      </c>
      <c r="AK633" t="s">
        <v>53</v>
      </c>
      <c r="AM633" t="s">
        <v>88</v>
      </c>
      <c r="AN633" t="s">
        <v>65</v>
      </c>
      <c r="AQ633" t="s">
        <v>401</v>
      </c>
      <c r="AR633" t="s">
        <v>218</v>
      </c>
    </row>
    <row r="634" ht="15.75" customHeight="1">
      <c r="A634" t="s">
        <v>516</v>
      </c>
      <c r="C634" s="11" t="s">
        <v>517</v>
      </c>
      <c r="D634" s="11" t="s">
        <v>518</v>
      </c>
      <c r="E634" s="11" t="s">
        <v>519</v>
      </c>
      <c r="F634" s="12" t="str">
        <f t="shared" si="1"/>
        <v>2016</v>
      </c>
      <c r="G634" s="13">
        <v>42581.0</v>
      </c>
      <c r="H634" s="14">
        <v>0.2847222222222222</v>
      </c>
      <c r="I634" t="s">
        <v>48</v>
      </c>
      <c r="J634" s="15"/>
      <c r="L634" t="s">
        <v>49</v>
      </c>
      <c r="M634" s="15">
        <v>20.5</v>
      </c>
      <c r="N634" s="16">
        <v>7.11</v>
      </c>
      <c r="O634" s="16">
        <v>79.0</v>
      </c>
      <c r="P634" s="17">
        <v>162.6</v>
      </c>
      <c r="Q634" s="18"/>
      <c r="S634" s="17"/>
      <c r="V634" s="19"/>
      <c r="W634" s="19">
        <v>1732.87</v>
      </c>
      <c r="AF634" t="s">
        <v>279</v>
      </c>
      <c r="AG634" t="s">
        <v>51</v>
      </c>
      <c r="AH634" t="s">
        <v>51</v>
      </c>
      <c r="AI634">
        <v>18.33</v>
      </c>
      <c r="AJ634" t="s">
        <v>61</v>
      </c>
      <c r="AK634" t="s">
        <v>53</v>
      </c>
      <c r="AM634" t="s">
        <v>88</v>
      </c>
      <c r="AN634" t="s">
        <v>65</v>
      </c>
      <c r="AQ634" t="s">
        <v>51</v>
      </c>
      <c r="AR634" t="s">
        <v>218</v>
      </c>
    </row>
    <row r="635" ht="15.75" customHeight="1">
      <c r="A635" t="s">
        <v>516</v>
      </c>
      <c r="C635" s="11" t="s">
        <v>517</v>
      </c>
      <c r="D635" s="11" t="s">
        <v>518</v>
      </c>
      <c r="E635" s="11" t="s">
        <v>519</v>
      </c>
      <c r="F635" s="12" t="str">
        <f t="shared" si="1"/>
        <v>2016</v>
      </c>
      <c r="G635" s="13">
        <v>42595.0</v>
      </c>
      <c r="H635" s="14">
        <v>0.27152777777777776</v>
      </c>
      <c r="I635" t="s">
        <v>48</v>
      </c>
      <c r="J635" s="15"/>
      <c r="L635" t="s">
        <v>49</v>
      </c>
      <c r="M635" s="15"/>
      <c r="N635" s="16"/>
      <c r="O635" s="16"/>
      <c r="P635" s="17"/>
      <c r="Q635" s="18"/>
      <c r="S635" s="17"/>
      <c r="V635" s="19"/>
      <c r="W635" s="19">
        <v>1986.28</v>
      </c>
      <c r="AF635" t="s">
        <v>478</v>
      </c>
      <c r="AG635" t="s">
        <v>260</v>
      </c>
      <c r="AH635" t="s">
        <v>260</v>
      </c>
      <c r="AI635">
        <v>18.33</v>
      </c>
      <c r="AJ635" t="s">
        <v>61</v>
      </c>
      <c r="AK635" t="s">
        <v>53</v>
      </c>
      <c r="AM635" t="s">
        <v>88</v>
      </c>
      <c r="AN635" t="s">
        <v>55</v>
      </c>
      <c r="AQ635" t="s">
        <v>171</v>
      </c>
      <c r="AR635" t="s">
        <v>555</v>
      </c>
    </row>
    <row r="636" ht="15.75" customHeight="1">
      <c r="A636" t="s">
        <v>516</v>
      </c>
      <c r="C636" s="11" t="s">
        <v>517</v>
      </c>
      <c r="D636" s="11" t="s">
        <v>518</v>
      </c>
      <c r="E636" s="11" t="s">
        <v>519</v>
      </c>
      <c r="F636" s="12" t="str">
        <f t="shared" si="1"/>
        <v>2017</v>
      </c>
      <c r="G636" s="13">
        <v>42875.0</v>
      </c>
      <c r="H636" s="14">
        <v>0.3263888888888889</v>
      </c>
      <c r="I636" t="s">
        <v>48</v>
      </c>
      <c r="J636" s="15"/>
      <c r="L636" t="s">
        <v>49</v>
      </c>
      <c r="M636" s="15">
        <v>15.0</v>
      </c>
      <c r="N636" s="16">
        <v>9.15</v>
      </c>
      <c r="O636" s="16">
        <v>90.7</v>
      </c>
      <c r="P636" s="17">
        <v>88.1</v>
      </c>
      <c r="Q636" s="18"/>
      <c r="S636" s="17"/>
      <c r="V636" s="19"/>
      <c r="W636" s="19">
        <v>228.2</v>
      </c>
      <c r="AF636" t="s">
        <v>556</v>
      </c>
      <c r="AG636" t="s">
        <v>51</v>
      </c>
      <c r="AH636" t="s">
        <v>51</v>
      </c>
      <c r="AI636">
        <v>18.3</v>
      </c>
      <c r="AJ636" t="s">
        <v>52</v>
      </c>
      <c r="AK636" t="s">
        <v>97</v>
      </c>
      <c r="AM636" t="s">
        <v>54</v>
      </c>
      <c r="AN636" t="s">
        <v>55</v>
      </c>
      <c r="AQ636" t="s">
        <v>56</v>
      </c>
      <c r="AR636" t="s">
        <v>226</v>
      </c>
    </row>
    <row r="637" ht="15.75" customHeight="1">
      <c r="A637" t="s">
        <v>516</v>
      </c>
      <c r="C637" s="11" t="s">
        <v>517</v>
      </c>
      <c r="D637" s="11" t="s">
        <v>518</v>
      </c>
      <c r="E637" s="11" t="s">
        <v>519</v>
      </c>
      <c r="F637" s="12" t="str">
        <f t="shared" si="1"/>
        <v>2017</v>
      </c>
      <c r="G637" s="13">
        <v>42889.0</v>
      </c>
      <c r="H637" s="14">
        <v>0.3263888888888889</v>
      </c>
      <c r="I637" t="s">
        <v>48</v>
      </c>
      <c r="J637" s="15"/>
      <c r="L637" t="s">
        <v>58</v>
      </c>
      <c r="M637" s="15">
        <v>13.9</v>
      </c>
      <c r="N637" s="16">
        <v>10.6</v>
      </c>
      <c r="O637" s="16">
        <v>101.8</v>
      </c>
      <c r="P637" s="17">
        <v>104.3</v>
      </c>
      <c r="Q637" s="18"/>
      <c r="S637" s="17"/>
      <c r="V637" s="19"/>
      <c r="W637" s="19">
        <v>67.0</v>
      </c>
      <c r="AF637" t="s">
        <v>557</v>
      </c>
      <c r="AG637" t="s">
        <v>86</v>
      </c>
      <c r="AH637" t="s">
        <v>112</v>
      </c>
      <c r="AI637">
        <v>15.2</v>
      </c>
      <c r="AJ637" t="s">
        <v>61</v>
      </c>
      <c r="AK637" t="s">
        <v>97</v>
      </c>
      <c r="AM637" t="s">
        <v>54</v>
      </c>
      <c r="AN637" t="s">
        <v>55</v>
      </c>
      <c r="AQ637" t="s">
        <v>70</v>
      </c>
      <c r="AR637" t="s">
        <v>218</v>
      </c>
    </row>
    <row r="638" ht="15.75" customHeight="1">
      <c r="A638" t="s">
        <v>516</v>
      </c>
      <c r="C638" s="11" t="s">
        <v>517</v>
      </c>
      <c r="D638" s="11" t="s">
        <v>518</v>
      </c>
      <c r="E638" s="11" t="s">
        <v>519</v>
      </c>
      <c r="F638" s="12" t="str">
        <f t="shared" si="1"/>
        <v>2017</v>
      </c>
      <c r="G638" s="13">
        <v>42903.0</v>
      </c>
      <c r="H638" s="14">
        <v>0.2916666666666667</v>
      </c>
      <c r="I638" t="s">
        <v>48</v>
      </c>
      <c r="J638" s="15"/>
      <c r="L638" t="s">
        <v>49</v>
      </c>
      <c r="M638" s="15">
        <v>15.5</v>
      </c>
      <c r="N638" s="16">
        <v>8.97</v>
      </c>
      <c r="O638" s="16">
        <v>89.8</v>
      </c>
      <c r="P638" s="17">
        <v>160.0</v>
      </c>
      <c r="Q638" s="18"/>
      <c r="S638" s="17"/>
      <c r="V638" s="19"/>
      <c r="W638" s="19">
        <v>866.4</v>
      </c>
      <c r="AF638" t="s">
        <v>279</v>
      </c>
      <c r="AG638" t="s">
        <v>231</v>
      </c>
      <c r="AH638" t="s">
        <v>72</v>
      </c>
      <c r="AI638">
        <v>15.56</v>
      </c>
      <c r="AJ638" t="s">
        <v>61</v>
      </c>
      <c r="AK638" t="s">
        <v>100</v>
      </c>
      <c r="AM638" t="s">
        <v>54</v>
      </c>
      <c r="AN638" t="s">
        <v>55</v>
      </c>
      <c r="AQ638" t="s">
        <v>171</v>
      </c>
      <c r="AR638" t="s">
        <v>233</v>
      </c>
    </row>
    <row r="639" ht="15.75" customHeight="1">
      <c r="A639" t="s">
        <v>516</v>
      </c>
      <c r="C639" s="11" t="s">
        <v>517</v>
      </c>
      <c r="D639" s="11" t="s">
        <v>518</v>
      </c>
      <c r="E639" s="11" t="s">
        <v>519</v>
      </c>
      <c r="F639" s="12" t="str">
        <f t="shared" si="1"/>
        <v>2017</v>
      </c>
      <c r="G639" s="13">
        <v>42917.0</v>
      </c>
      <c r="H639" s="14">
        <v>0.34375</v>
      </c>
      <c r="I639" t="s">
        <v>48</v>
      </c>
      <c r="J639" s="15"/>
      <c r="L639" t="s">
        <v>58</v>
      </c>
      <c r="M639" s="15">
        <v>18.6</v>
      </c>
      <c r="N639" s="16">
        <v>8.03</v>
      </c>
      <c r="O639" s="16">
        <v>85.7</v>
      </c>
      <c r="P639" s="17">
        <v>160.6</v>
      </c>
      <c r="Q639" s="18"/>
      <c r="S639" s="17"/>
      <c r="V639" s="19"/>
      <c r="W639" s="19">
        <v>579.4</v>
      </c>
      <c r="AF639" t="s">
        <v>558</v>
      </c>
      <c r="AG639" t="s">
        <v>86</v>
      </c>
      <c r="AH639" t="s">
        <v>559</v>
      </c>
      <c r="AI639">
        <v>24.0</v>
      </c>
      <c r="AJ639" t="s">
        <v>61</v>
      </c>
      <c r="AK639" t="s">
        <v>100</v>
      </c>
      <c r="AM639" t="s">
        <v>88</v>
      </c>
      <c r="AN639" t="s">
        <v>55</v>
      </c>
      <c r="AQ639" t="s">
        <v>171</v>
      </c>
      <c r="AR639" t="s">
        <v>229</v>
      </c>
    </row>
    <row r="640" ht="15.75" customHeight="1">
      <c r="A640" t="s">
        <v>516</v>
      </c>
      <c r="C640" s="11" t="s">
        <v>517</v>
      </c>
      <c r="D640" s="11" t="s">
        <v>518</v>
      </c>
      <c r="E640" s="11" t="s">
        <v>519</v>
      </c>
      <c r="F640" s="12" t="str">
        <f t="shared" si="1"/>
        <v>2017</v>
      </c>
      <c r="G640" s="13">
        <v>42931.0</v>
      </c>
      <c r="H640" s="14">
        <v>0.34375</v>
      </c>
      <c r="I640" t="s">
        <v>48</v>
      </c>
      <c r="J640" s="15"/>
      <c r="L640" t="s">
        <v>49</v>
      </c>
      <c r="M640" s="15">
        <v>17.6</v>
      </c>
      <c r="N640" s="16">
        <v>7.62</v>
      </c>
      <c r="O640" s="16">
        <v>79.4</v>
      </c>
      <c r="P640" s="17">
        <v>166.3</v>
      </c>
      <c r="Q640" s="18"/>
      <c r="S640" s="17"/>
      <c r="V640" s="19"/>
      <c r="W640" s="19">
        <v>980.4</v>
      </c>
      <c r="AF640" t="s">
        <v>560</v>
      </c>
      <c r="AG640" t="s">
        <v>231</v>
      </c>
      <c r="AH640" t="s">
        <v>231</v>
      </c>
      <c r="AI640">
        <v>19.4</v>
      </c>
      <c r="AJ640" t="s">
        <v>61</v>
      </c>
      <c r="AK640" t="s">
        <v>100</v>
      </c>
      <c r="AM640" t="s">
        <v>88</v>
      </c>
      <c r="AN640" t="s">
        <v>55</v>
      </c>
      <c r="AQ640" t="s">
        <v>171</v>
      </c>
      <c r="AR640" t="s">
        <v>229</v>
      </c>
    </row>
    <row r="641" ht="15.75" customHeight="1">
      <c r="A641" t="s">
        <v>516</v>
      </c>
      <c r="C641" s="11" t="s">
        <v>517</v>
      </c>
      <c r="D641" s="11" t="s">
        <v>518</v>
      </c>
      <c r="E641" s="11" t="s">
        <v>519</v>
      </c>
      <c r="F641" s="12" t="str">
        <f t="shared" si="1"/>
        <v>2017</v>
      </c>
      <c r="G641" s="13">
        <v>42945.0</v>
      </c>
      <c r="H641" s="14">
        <v>0.3506944444444444</v>
      </c>
      <c r="I641" t="s">
        <v>48</v>
      </c>
      <c r="J641" s="15"/>
      <c r="L641" t="s">
        <v>49</v>
      </c>
      <c r="M641" s="15">
        <v>19.0</v>
      </c>
      <c r="N641" s="16">
        <v>5.4</v>
      </c>
      <c r="O641" s="16">
        <v>58.21</v>
      </c>
      <c r="P641" s="17">
        <v>189.3</v>
      </c>
      <c r="Q641" s="18"/>
      <c r="S641" s="17"/>
      <c r="V641" s="19"/>
      <c r="W641" s="19">
        <v>1413.6</v>
      </c>
      <c r="AF641" t="s">
        <v>556</v>
      </c>
      <c r="AG641" t="s">
        <v>86</v>
      </c>
      <c r="AH641" t="s">
        <v>86</v>
      </c>
      <c r="AI641">
        <v>18.0</v>
      </c>
      <c r="AJ641" t="s">
        <v>61</v>
      </c>
      <c r="AK641" t="s">
        <v>100</v>
      </c>
      <c r="AM641" t="s">
        <v>88</v>
      </c>
      <c r="AN641" t="s">
        <v>65</v>
      </c>
      <c r="AQ641" t="s">
        <v>171</v>
      </c>
      <c r="AR641" t="s">
        <v>561</v>
      </c>
    </row>
    <row r="642" ht="15.75" customHeight="1">
      <c r="A642" t="s">
        <v>516</v>
      </c>
      <c r="C642" s="11" t="s">
        <v>517</v>
      </c>
      <c r="D642" s="11" t="s">
        <v>518</v>
      </c>
      <c r="E642" s="11" t="s">
        <v>519</v>
      </c>
      <c r="F642" s="12" t="str">
        <f t="shared" si="1"/>
        <v>2017</v>
      </c>
      <c r="G642" s="13">
        <v>42959.0</v>
      </c>
      <c r="H642" s="14">
        <v>0.32083333333333336</v>
      </c>
      <c r="I642" t="s">
        <v>48</v>
      </c>
      <c r="J642" s="15"/>
      <c r="M642" s="15">
        <v>23.3</v>
      </c>
      <c r="N642" s="16">
        <v>7.17</v>
      </c>
      <c r="O642" s="16">
        <v>86.1</v>
      </c>
      <c r="P642" s="17">
        <v>63.4</v>
      </c>
      <c r="Q642" s="18"/>
      <c r="S642" s="17"/>
      <c r="V642" s="19"/>
      <c r="W642" s="19">
        <v>23.1</v>
      </c>
      <c r="AF642" t="s">
        <v>562</v>
      </c>
      <c r="AG642" t="s">
        <v>273</v>
      </c>
      <c r="AH642" t="s">
        <v>563</v>
      </c>
      <c r="AI642">
        <v>22.2</v>
      </c>
      <c r="AJ642" t="s">
        <v>61</v>
      </c>
      <c r="AK642" t="s">
        <v>119</v>
      </c>
      <c r="AR642" t="s">
        <v>229</v>
      </c>
    </row>
    <row r="643" ht="15.75" customHeight="1">
      <c r="A643" t="s">
        <v>516</v>
      </c>
      <c r="C643" s="11" t="s">
        <v>517</v>
      </c>
      <c r="D643" s="11" t="s">
        <v>518</v>
      </c>
      <c r="E643" s="11" t="s">
        <v>519</v>
      </c>
      <c r="F643" s="12" t="str">
        <f t="shared" si="1"/>
        <v>2017</v>
      </c>
      <c r="G643" s="13">
        <v>42959.0</v>
      </c>
      <c r="H643" s="14">
        <v>0.32083333333333336</v>
      </c>
      <c r="I643" t="s">
        <v>95</v>
      </c>
      <c r="J643" s="15"/>
      <c r="M643" s="15"/>
      <c r="N643" s="16"/>
      <c r="O643" s="16"/>
      <c r="P643" s="17"/>
      <c r="Q643" s="18"/>
      <c r="S643" s="17"/>
      <c r="V643" s="19"/>
      <c r="W643" s="19">
        <v>24.0</v>
      </c>
      <c r="AF643" t="s">
        <v>562</v>
      </c>
      <c r="AK643" t="s">
        <v>119</v>
      </c>
      <c r="AR643" t="s">
        <v>229</v>
      </c>
    </row>
    <row r="644" ht="15.75" customHeight="1">
      <c r="A644" t="s">
        <v>516</v>
      </c>
      <c r="C644" s="11" t="s">
        <v>517</v>
      </c>
      <c r="D644" s="11" t="s">
        <v>518</v>
      </c>
      <c r="E644" s="11" t="s">
        <v>519</v>
      </c>
      <c r="F644" s="12" t="str">
        <f t="shared" si="1"/>
        <v>2017</v>
      </c>
      <c r="G644" s="13">
        <v>42973.0</v>
      </c>
      <c r="H644" s="14">
        <v>0.3388888888888889</v>
      </c>
      <c r="I644" t="s">
        <v>48</v>
      </c>
      <c r="J644" s="15"/>
      <c r="L644" t="s">
        <v>49</v>
      </c>
      <c r="M644" s="15">
        <v>16.7</v>
      </c>
      <c r="N644" s="16">
        <v>7.09</v>
      </c>
      <c r="O644" s="16">
        <v>73.0</v>
      </c>
      <c r="P644" s="17">
        <v>218.7</v>
      </c>
      <c r="Q644" s="18"/>
      <c r="S644" s="17"/>
      <c r="V644" s="19"/>
      <c r="W644" s="19">
        <v>435.2</v>
      </c>
      <c r="AF644" t="s">
        <v>564</v>
      </c>
      <c r="AG644" t="s">
        <v>51</v>
      </c>
      <c r="AH644" t="s">
        <v>86</v>
      </c>
      <c r="AI644">
        <v>14.5</v>
      </c>
      <c r="AJ644" t="s">
        <v>61</v>
      </c>
      <c r="AK644" t="s">
        <v>100</v>
      </c>
      <c r="AM644" t="s">
        <v>88</v>
      </c>
      <c r="AN644" t="s">
        <v>55</v>
      </c>
      <c r="AQ644" t="s">
        <v>171</v>
      </c>
      <c r="AR644" t="s">
        <v>229</v>
      </c>
    </row>
    <row r="645" ht="15.75" customHeight="1">
      <c r="A645" t="s">
        <v>516</v>
      </c>
      <c r="C645" s="11" t="s">
        <v>517</v>
      </c>
      <c r="D645" s="11" t="s">
        <v>518</v>
      </c>
      <c r="E645" s="11" t="s">
        <v>519</v>
      </c>
      <c r="F645" s="12" t="str">
        <f t="shared" si="1"/>
        <v>2017</v>
      </c>
      <c r="G645" s="13">
        <v>42987.0</v>
      </c>
      <c r="H645" s="14">
        <v>0.3402777777777778</v>
      </c>
      <c r="I645" t="s">
        <v>48</v>
      </c>
      <c r="J645" s="15"/>
      <c r="L645" t="s">
        <v>49</v>
      </c>
      <c r="M645" s="15">
        <v>15.2</v>
      </c>
      <c r="N645" s="16">
        <v>8.33</v>
      </c>
      <c r="O645" s="16">
        <v>82.8</v>
      </c>
      <c r="P645" s="17">
        <v>8.0</v>
      </c>
      <c r="Q645" s="18"/>
      <c r="S645" s="17"/>
      <c r="V645" s="19"/>
      <c r="W645" s="19">
        <v>847.5</v>
      </c>
      <c r="AF645" t="s">
        <v>560</v>
      </c>
      <c r="AG645" t="s">
        <v>51</v>
      </c>
      <c r="AH645" t="s">
        <v>86</v>
      </c>
      <c r="AI645">
        <v>15.3</v>
      </c>
      <c r="AK645" t="s">
        <v>119</v>
      </c>
      <c r="AM645" t="s">
        <v>88</v>
      </c>
      <c r="AN645" t="s">
        <v>65</v>
      </c>
      <c r="AQ645" t="s">
        <v>51</v>
      </c>
      <c r="AR645" t="s">
        <v>218</v>
      </c>
    </row>
    <row r="646" ht="15.75" customHeight="1">
      <c r="A646" t="s">
        <v>516</v>
      </c>
      <c r="C646" s="11" t="s">
        <v>517</v>
      </c>
      <c r="D646" s="11" t="s">
        <v>518</v>
      </c>
      <c r="E646" s="11" t="s">
        <v>519</v>
      </c>
      <c r="F646" s="12" t="str">
        <f t="shared" si="1"/>
        <v>2017</v>
      </c>
      <c r="G646" s="13">
        <v>43001.0</v>
      </c>
      <c r="H646" s="14">
        <v>0.3402777777777778</v>
      </c>
      <c r="I646" t="s">
        <v>48</v>
      </c>
      <c r="J646" s="15"/>
      <c r="L646" t="s">
        <v>49</v>
      </c>
      <c r="M646" s="15">
        <v>16.3</v>
      </c>
      <c r="N646" s="16">
        <v>7.73</v>
      </c>
      <c r="O646" s="16">
        <v>77.8</v>
      </c>
      <c r="P646" s="17"/>
      <c r="Q646" s="18"/>
      <c r="S646" s="17"/>
      <c r="V646" s="19"/>
      <c r="W646" s="19">
        <v>344.8</v>
      </c>
      <c r="AF646" t="s">
        <v>560</v>
      </c>
      <c r="AG646" t="s">
        <v>51</v>
      </c>
      <c r="AH646" t="s">
        <v>59</v>
      </c>
      <c r="AI646">
        <v>18.0</v>
      </c>
      <c r="AJ646" t="s">
        <v>61</v>
      </c>
      <c r="AK646" t="s">
        <v>119</v>
      </c>
      <c r="AM646" t="s">
        <v>88</v>
      </c>
      <c r="AN646" t="s">
        <v>65</v>
      </c>
      <c r="AQ646" t="s">
        <v>51</v>
      </c>
      <c r="AR646" t="s">
        <v>218</v>
      </c>
    </row>
    <row r="647" ht="15.75" customHeight="1">
      <c r="A647" t="s">
        <v>516</v>
      </c>
      <c r="C647" s="11" t="s">
        <v>565</v>
      </c>
      <c r="D647" s="11" t="s">
        <v>566</v>
      </c>
      <c r="E647" s="11" t="s">
        <v>567</v>
      </c>
      <c r="F647" s="12" t="str">
        <f t="shared" si="1"/>
        <v>2009</v>
      </c>
      <c r="G647" s="13">
        <v>39949.0</v>
      </c>
      <c r="H647" s="14">
        <v>0.3194444444444444</v>
      </c>
      <c r="I647" t="s">
        <v>48</v>
      </c>
      <c r="J647" s="15"/>
      <c r="M647" s="15">
        <v>16.6</v>
      </c>
      <c r="N647" s="16">
        <v>9.7</v>
      </c>
      <c r="O647" s="16">
        <v>92.7</v>
      </c>
      <c r="P647" s="17"/>
      <c r="Q647" s="18"/>
      <c r="S647" s="17"/>
      <c r="V647" s="19"/>
      <c r="W647" s="19">
        <v>22.8</v>
      </c>
      <c r="AF647" t="s">
        <v>50</v>
      </c>
      <c r="AG647" t="s">
        <v>51</v>
      </c>
      <c r="AH647" t="s">
        <v>51</v>
      </c>
      <c r="AI647">
        <v>8.89</v>
      </c>
      <c r="AJ647" t="s">
        <v>52</v>
      </c>
      <c r="AK647" t="s">
        <v>53</v>
      </c>
      <c r="AR647" t="s">
        <v>63</v>
      </c>
    </row>
    <row r="648" ht="15.75" customHeight="1">
      <c r="A648" t="s">
        <v>516</v>
      </c>
      <c r="C648" s="11" t="s">
        <v>565</v>
      </c>
      <c r="D648" s="11" t="s">
        <v>566</v>
      </c>
      <c r="E648" s="11" t="s">
        <v>567</v>
      </c>
      <c r="F648" s="12" t="str">
        <f t="shared" si="1"/>
        <v>2009</v>
      </c>
      <c r="G648" s="13">
        <v>39949.0</v>
      </c>
      <c r="H648" s="14">
        <v>0.3194444444444444</v>
      </c>
      <c r="I648" t="s">
        <v>95</v>
      </c>
      <c r="J648" s="15"/>
      <c r="M648" s="15"/>
      <c r="N648" s="16"/>
      <c r="O648" s="16"/>
      <c r="P648" s="17"/>
      <c r="Q648" s="18"/>
      <c r="S648" s="17"/>
      <c r="V648" s="19"/>
      <c r="W648" s="19">
        <v>16.1</v>
      </c>
      <c r="AF648" t="s">
        <v>50</v>
      </c>
      <c r="AK648" t="s">
        <v>53</v>
      </c>
      <c r="AR648" t="s">
        <v>63</v>
      </c>
    </row>
    <row r="649" ht="15.75" customHeight="1">
      <c r="A649" t="s">
        <v>516</v>
      </c>
      <c r="C649" s="11" t="s">
        <v>565</v>
      </c>
      <c r="D649" s="11" t="s">
        <v>566</v>
      </c>
      <c r="E649" s="11" t="s">
        <v>567</v>
      </c>
      <c r="F649" s="12" t="str">
        <f t="shared" si="1"/>
        <v>2009</v>
      </c>
      <c r="G649" s="13">
        <v>39963.0</v>
      </c>
      <c r="H649" s="14">
        <v>0.2916666666666667</v>
      </c>
      <c r="I649" t="s">
        <v>48</v>
      </c>
      <c r="J649" s="15"/>
      <c r="L649" t="s">
        <v>58</v>
      </c>
      <c r="M649" s="15">
        <v>13.8</v>
      </c>
      <c r="N649" s="16">
        <v>9.7</v>
      </c>
      <c r="O649" s="16">
        <v>94.1</v>
      </c>
      <c r="P649" s="17"/>
      <c r="Q649" s="18"/>
      <c r="S649" s="17"/>
      <c r="V649" s="19"/>
      <c r="W649" s="19"/>
      <c r="AF649" t="s">
        <v>50</v>
      </c>
      <c r="AG649" t="s">
        <v>59</v>
      </c>
      <c r="AH649" t="s">
        <v>60</v>
      </c>
      <c r="AJ649" t="s">
        <v>61</v>
      </c>
      <c r="AK649" t="s">
        <v>53</v>
      </c>
      <c r="AM649" t="s">
        <v>62</v>
      </c>
      <c r="AN649" t="s">
        <v>212</v>
      </c>
      <c r="AQ649" t="s">
        <v>51</v>
      </c>
      <c r="AR649" t="s">
        <v>568</v>
      </c>
    </row>
    <row r="650" ht="15.75" customHeight="1">
      <c r="A650" t="s">
        <v>516</v>
      </c>
      <c r="C650" s="11" t="s">
        <v>565</v>
      </c>
      <c r="D650" s="11" t="s">
        <v>566</v>
      </c>
      <c r="E650" s="11" t="s">
        <v>567</v>
      </c>
      <c r="F650" s="12" t="str">
        <f t="shared" si="1"/>
        <v>2009</v>
      </c>
      <c r="G650" s="13">
        <v>39977.0</v>
      </c>
      <c r="H650" s="14">
        <v>0.3194444444444444</v>
      </c>
      <c r="I650" t="s">
        <v>48</v>
      </c>
      <c r="J650" s="15"/>
      <c r="L650" t="s">
        <v>49</v>
      </c>
      <c r="M650" s="15">
        <v>19.0</v>
      </c>
      <c r="N650" s="16">
        <v>8.8</v>
      </c>
      <c r="O650" s="16">
        <v>88.5</v>
      </c>
      <c r="P650" s="17"/>
      <c r="Q650" s="18"/>
      <c r="S650" s="17"/>
      <c r="V650" s="19"/>
      <c r="W650" s="19">
        <v>69.1</v>
      </c>
      <c r="AF650" t="s">
        <v>50</v>
      </c>
      <c r="AG650" t="s">
        <v>51</v>
      </c>
      <c r="AH650" t="s">
        <v>64</v>
      </c>
      <c r="AI650">
        <v>10.0</v>
      </c>
      <c r="AK650" t="s">
        <v>53</v>
      </c>
      <c r="AM650" t="s">
        <v>54</v>
      </c>
      <c r="AN650" t="s">
        <v>212</v>
      </c>
      <c r="AQ650" t="s">
        <v>51</v>
      </c>
      <c r="AR650" t="s">
        <v>63</v>
      </c>
    </row>
    <row r="651" ht="15.75" customHeight="1">
      <c r="A651" t="s">
        <v>516</v>
      </c>
      <c r="C651" s="11" t="s">
        <v>565</v>
      </c>
      <c r="D651" s="11" t="s">
        <v>566</v>
      </c>
      <c r="E651" s="11" t="s">
        <v>567</v>
      </c>
      <c r="F651" s="12" t="str">
        <f t="shared" si="1"/>
        <v>2009</v>
      </c>
      <c r="G651" s="13">
        <v>39991.0</v>
      </c>
      <c r="H651" s="14">
        <v>0.3263888888888889</v>
      </c>
      <c r="I651" t="s">
        <v>48</v>
      </c>
      <c r="J651" s="15"/>
      <c r="L651" t="s">
        <v>58</v>
      </c>
      <c r="M651" s="15">
        <v>19.6</v>
      </c>
      <c r="N651" s="16">
        <v>8.2</v>
      </c>
      <c r="O651" s="16">
        <v>92.3</v>
      </c>
      <c r="P651" s="17"/>
      <c r="Q651" s="18"/>
      <c r="S651" s="17"/>
      <c r="V651" s="19"/>
      <c r="W651" s="19">
        <v>35.0</v>
      </c>
      <c r="AF651" t="s">
        <v>50</v>
      </c>
      <c r="AG651" t="s">
        <v>59</v>
      </c>
      <c r="AH651" t="s">
        <v>67</v>
      </c>
      <c r="AI651">
        <v>21.11</v>
      </c>
      <c r="AK651" t="s">
        <v>53</v>
      </c>
      <c r="AM651" t="s">
        <v>62</v>
      </c>
      <c r="AN651" t="s">
        <v>212</v>
      </c>
      <c r="AQ651" t="s">
        <v>51</v>
      </c>
      <c r="AR651" t="s">
        <v>569</v>
      </c>
    </row>
    <row r="652" ht="15.75" customHeight="1">
      <c r="A652" t="s">
        <v>516</v>
      </c>
      <c r="C652" s="11" t="s">
        <v>565</v>
      </c>
      <c r="D652" s="11" t="s">
        <v>566</v>
      </c>
      <c r="E652" s="11" t="s">
        <v>567</v>
      </c>
      <c r="F652" s="12" t="str">
        <f t="shared" si="1"/>
        <v>2009</v>
      </c>
      <c r="G652" s="13">
        <v>40019.0</v>
      </c>
      <c r="H652" s="14">
        <v>0.3333333333333333</v>
      </c>
      <c r="I652" t="s">
        <v>48</v>
      </c>
      <c r="J652" s="15"/>
      <c r="L652" t="s">
        <v>58</v>
      </c>
      <c r="M652" s="15">
        <v>19.5</v>
      </c>
      <c r="N652" s="16">
        <v>8.0</v>
      </c>
      <c r="O652" s="16">
        <v>78.0</v>
      </c>
      <c r="P652" s="17"/>
      <c r="Q652" s="18"/>
      <c r="S652" s="17"/>
      <c r="V652" s="19"/>
      <c r="W652" s="19">
        <v>27.9</v>
      </c>
      <c r="AF652" t="s">
        <v>50</v>
      </c>
      <c r="AG652" t="s">
        <v>59</v>
      </c>
      <c r="AH652" t="s">
        <v>69</v>
      </c>
      <c r="AI652">
        <v>15.0</v>
      </c>
      <c r="AJ652" t="s">
        <v>61</v>
      </c>
      <c r="AK652" t="s">
        <v>119</v>
      </c>
      <c r="AM652" t="s">
        <v>62</v>
      </c>
      <c r="AN652" t="s">
        <v>212</v>
      </c>
      <c r="AQ652" t="s">
        <v>56</v>
      </c>
      <c r="AR652" t="s">
        <v>71</v>
      </c>
    </row>
    <row r="653" ht="15.75" customHeight="1">
      <c r="A653" t="s">
        <v>516</v>
      </c>
      <c r="C653" s="11" t="s">
        <v>565</v>
      </c>
      <c r="D653" s="11" t="s">
        <v>566</v>
      </c>
      <c r="E653" s="11" t="s">
        <v>567</v>
      </c>
      <c r="F653" s="12" t="str">
        <f t="shared" si="1"/>
        <v>2009</v>
      </c>
      <c r="G653" s="13">
        <v>40033.0</v>
      </c>
      <c r="H653" s="14">
        <v>0.3055555555555556</v>
      </c>
      <c r="I653" t="s">
        <v>48</v>
      </c>
      <c r="J653" s="15"/>
      <c r="L653" t="s">
        <v>49</v>
      </c>
      <c r="M653" s="15">
        <v>22.3</v>
      </c>
      <c r="N653" s="16">
        <v>6.4</v>
      </c>
      <c r="O653" s="16">
        <v>72.0</v>
      </c>
      <c r="P653" s="17"/>
      <c r="Q653" s="18"/>
      <c r="S653" s="17"/>
      <c r="V653" s="19"/>
      <c r="W653" s="19">
        <v>10.9</v>
      </c>
      <c r="AF653" t="s">
        <v>50</v>
      </c>
      <c r="AG653" t="s">
        <v>51</v>
      </c>
      <c r="AH653" t="s">
        <v>72</v>
      </c>
      <c r="AI653">
        <v>8.89</v>
      </c>
      <c r="AJ653" t="s">
        <v>61</v>
      </c>
      <c r="AK653" t="s">
        <v>119</v>
      </c>
      <c r="AM653" t="s">
        <v>54</v>
      </c>
      <c r="AN653" t="s">
        <v>65</v>
      </c>
      <c r="AQ653" t="s">
        <v>51</v>
      </c>
      <c r="AR653" t="s">
        <v>570</v>
      </c>
    </row>
    <row r="654" ht="15.75" customHeight="1">
      <c r="A654" t="s">
        <v>516</v>
      </c>
      <c r="C654" s="11" t="s">
        <v>565</v>
      </c>
      <c r="D654" s="11" t="s">
        <v>566</v>
      </c>
      <c r="E654" s="11" t="s">
        <v>567</v>
      </c>
      <c r="F654" s="12" t="str">
        <f t="shared" si="1"/>
        <v>2010</v>
      </c>
      <c r="G654" s="13">
        <v>40348.0</v>
      </c>
      <c r="H654" s="14">
        <v>0.3020833333333333</v>
      </c>
      <c r="I654" t="s">
        <v>48</v>
      </c>
      <c r="J654" s="15"/>
      <c r="L654" t="s">
        <v>49</v>
      </c>
      <c r="M654" s="15">
        <v>21.5</v>
      </c>
      <c r="N654" s="16"/>
      <c r="O654" s="16"/>
      <c r="P654" s="17"/>
      <c r="Q654" s="18"/>
      <c r="S654" s="17"/>
      <c r="V654" s="19"/>
      <c r="W654" s="19">
        <v>17.3</v>
      </c>
      <c r="AF654" t="s">
        <v>50</v>
      </c>
      <c r="AG654" t="s">
        <v>51</v>
      </c>
      <c r="AH654" t="s">
        <v>51</v>
      </c>
      <c r="AI654">
        <v>10.0</v>
      </c>
      <c r="AJ654" t="s">
        <v>61</v>
      </c>
      <c r="AK654" t="s">
        <v>53</v>
      </c>
      <c r="AM654" t="s">
        <v>88</v>
      </c>
      <c r="AN654" t="s">
        <v>65</v>
      </c>
      <c r="AQ654" t="s">
        <v>51</v>
      </c>
      <c r="AR654" t="s">
        <v>216</v>
      </c>
    </row>
    <row r="655" ht="15.75" customHeight="1">
      <c r="A655" t="s">
        <v>516</v>
      </c>
      <c r="C655" s="11" t="s">
        <v>565</v>
      </c>
      <c r="D655" s="11" t="s">
        <v>566</v>
      </c>
      <c r="E655" s="11" t="s">
        <v>567</v>
      </c>
      <c r="F655" s="12" t="str">
        <f t="shared" si="1"/>
        <v>2010</v>
      </c>
      <c r="G655" s="13">
        <v>40362.0</v>
      </c>
      <c r="H655" s="14">
        <v>0.2743055555555556</v>
      </c>
      <c r="I655" t="s">
        <v>48</v>
      </c>
      <c r="J655" s="15"/>
      <c r="L655" t="s">
        <v>49</v>
      </c>
      <c r="M655" s="15">
        <v>23.3</v>
      </c>
      <c r="N655" s="16">
        <v>8.3</v>
      </c>
      <c r="O655" s="16">
        <v>95.4</v>
      </c>
      <c r="P655" s="17"/>
      <c r="Q655" s="18"/>
      <c r="S655" s="17"/>
      <c r="V655" s="19"/>
      <c r="W655" s="19">
        <v>16.0</v>
      </c>
      <c r="AF655" t="s">
        <v>217</v>
      </c>
      <c r="AG655" t="s">
        <v>86</v>
      </c>
      <c r="AH655" t="s">
        <v>115</v>
      </c>
      <c r="AI655">
        <v>11.67</v>
      </c>
      <c r="AJ655" t="s">
        <v>61</v>
      </c>
      <c r="AK655" t="s">
        <v>53</v>
      </c>
      <c r="AM655" t="s">
        <v>54</v>
      </c>
      <c r="AN655" t="s">
        <v>55</v>
      </c>
      <c r="AQ655" t="s">
        <v>51</v>
      </c>
      <c r="AR655" t="s">
        <v>218</v>
      </c>
    </row>
    <row r="656" ht="15.75" customHeight="1">
      <c r="A656" t="s">
        <v>516</v>
      </c>
      <c r="C656" s="11" t="s">
        <v>565</v>
      </c>
      <c r="D656" s="11" t="s">
        <v>566</v>
      </c>
      <c r="E656" s="11" t="s">
        <v>567</v>
      </c>
      <c r="F656" s="12" t="str">
        <f t="shared" si="1"/>
        <v>2010</v>
      </c>
      <c r="G656" s="13">
        <v>40376.0</v>
      </c>
      <c r="H656" s="14"/>
      <c r="I656" t="s">
        <v>48</v>
      </c>
      <c r="J656" s="15"/>
      <c r="L656" t="s">
        <v>49</v>
      </c>
      <c r="M656" s="15">
        <v>26.5</v>
      </c>
      <c r="N656" s="16">
        <v>7.04</v>
      </c>
      <c r="O656" s="16">
        <v>87.6</v>
      </c>
      <c r="P656" s="17"/>
      <c r="Q656" s="18"/>
      <c r="S656" s="17"/>
      <c r="V656" s="19"/>
      <c r="W656" s="19">
        <v>6.0</v>
      </c>
      <c r="AF656" t="s">
        <v>217</v>
      </c>
      <c r="AG656" t="s">
        <v>51</v>
      </c>
      <c r="AH656" t="s">
        <v>51</v>
      </c>
      <c r="AI656">
        <v>21.67</v>
      </c>
      <c r="AJ656" t="s">
        <v>61</v>
      </c>
      <c r="AK656" t="s">
        <v>53</v>
      </c>
      <c r="AM656" t="s">
        <v>54</v>
      </c>
      <c r="AN656" t="s">
        <v>55</v>
      </c>
      <c r="AQ656" t="s">
        <v>51</v>
      </c>
      <c r="AR656" t="s">
        <v>219</v>
      </c>
    </row>
    <row r="657" ht="15.75" customHeight="1">
      <c r="A657" t="s">
        <v>516</v>
      </c>
      <c r="C657" s="11" t="s">
        <v>565</v>
      </c>
      <c r="D657" s="11" t="s">
        <v>566</v>
      </c>
      <c r="E657" s="11" t="s">
        <v>567</v>
      </c>
      <c r="F657" s="12" t="str">
        <f t="shared" si="1"/>
        <v>2010</v>
      </c>
      <c r="G657" s="13">
        <v>40390.0</v>
      </c>
      <c r="H657" s="14">
        <v>0.2604166666666667</v>
      </c>
      <c r="I657" t="s">
        <v>48</v>
      </c>
      <c r="J657" s="15"/>
      <c r="L657" t="s">
        <v>49</v>
      </c>
      <c r="M657" s="15">
        <v>23.9</v>
      </c>
      <c r="N657" s="16">
        <v>7.28</v>
      </c>
      <c r="O657" s="16">
        <v>73.1</v>
      </c>
      <c r="P657" s="17"/>
      <c r="Q657" s="18"/>
      <c r="S657" s="17"/>
      <c r="V657" s="19"/>
      <c r="W657" s="19">
        <v>11.0</v>
      </c>
      <c r="AF657" t="s">
        <v>217</v>
      </c>
      <c r="AG657" t="s">
        <v>51</v>
      </c>
      <c r="AH657" t="s">
        <v>51</v>
      </c>
      <c r="AI657">
        <v>13.33</v>
      </c>
      <c r="AJ657" t="s">
        <v>61</v>
      </c>
      <c r="AK657" t="s">
        <v>53</v>
      </c>
      <c r="AM657" t="s">
        <v>54</v>
      </c>
      <c r="AN657" t="s">
        <v>55</v>
      </c>
      <c r="AQ657" t="s">
        <v>51</v>
      </c>
      <c r="AR657" t="s">
        <v>218</v>
      </c>
    </row>
    <row r="658" ht="15.75" customHeight="1">
      <c r="A658" t="s">
        <v>516</v>
      </c>
      <c r="C658" s="11" t="s">
        <v>565</v>
      </c>
      <c r="D658" s="11" t="s">
        <v>566</v>
      </c>
      <c r="E658" s="11" t="s">
        <v>567</v>
      </c>
      <c r="F658" s="12" t="str">
        <f t="shared" si="1"/>
        <v>2010</v>
      </c>
      <c r="G658" s="13">
        <v>40404.0</v>
      </c>
      <c r="H658" s="14">
        <v>0.2604166666666667</v>
      </c>
      <c r="I658" t="s">
        <v>48</v>
      </c>
      <c r="J658" s="15"/>
      <c r="L658" t="s">
        <v>49</v>
      </c>
      <c r="M658" s="15">
        <v>23.8</v>
      </c>
      <c r="N658" s="16">
        <v>7.89</v>
      </c>
      <c r="O658" s="16">
        <v>93.2</v>
      </c>
      <c r="P658" s="17"/>
      <c r="Q658" s="18"/>
      <c r="S658" s="17"/>
      <c r="V658" s="19"/>
      <c r="W658" s="19">
        <v>10.9</v>
      </c>
      <c r="AF658" t="s">
        <v>221</v>
      </c>
      <c r="AG658" t="s">
        <v>51</v>
      </c>
      <c r="AH658" t="s">
        <v>51</v>
      </c>
      <c r="AI658">
        <v>12.22</v>
      </c>
      <c r="AJ658" t="s">
        <v>61</v>
      </c>
      <c r="AK658" t="s">
        <v>53</v>
      </c>
      <c r="AM658" t="s">
        <v>54</v>
      </c>
      <c r="AN658" t="s">
        <v>55</v>
      </c>
      <c r="AQ658" t="s">
        <v>51</v>
      </c>
      <c r="AR658" t="s">
        <v>218</v>
      </c>
    </row>
    <row r="659" ht="15.75" customHeight="1">
      <c r="A659" t="s">
        <v>516</v>
      </c>
      <c r="C659" s="11" t="s">
        <v>565</v>
      </c>
      <c r="D659" s="11" t="s">
        <v>566</v>
      </c>
      <c r="E659" s="11" t="s">
        <v>567</v>
      </c>
      <c r="F659" s="12" t="str">
        <f t="shared" si="1"/>
        <v>2010</v>
      </c>
      <c r="G659" s="13">
        <v>40418.0</v>
      </c>
      <c r="H659" s="14">
        <v>0.25</v>
      </c>
      <c r="I659" t="s">
        <v>48</v>
      </c>
      <c r="J659" s="15"/>
      <c r="L659" t="s">
        <v>49</v>
      </c>
      <c r="M659" s="15">
        <v>21.0</v>
      </c>
      <c r="N659" s="16">
        <v>9.11</v>
      </c>
      <c r="O659" s="16">
        <v>101.6</v>
      </c>
      <c r="P659" s="17"/>
      <c r="Q659" s="18"/>
      <c r="S659" s="17"/>
      <c r="V659" s="19"/>
      <c r="W659" s="19">
        <v>14.0</v>
      </c>
      <c r="AF659" t="s">
        <v>221</v>
      </c>
      <c r="AG659" t="s">
        <v>51</v>
      </c>
      <c r="AH659" t="s">
        <v>51</v>
      </c>
      <c r="AI659">
        <v>13.89</v>
      </c>
      <c r="AJ659" t="s">
        <v>61</v>
      </c>
      <c r="AK659" t="s">
        <v>53</v>
      </c>
      <c r="AM659" t="s">
        <v>54</v>
      </c>
      <c r="AN659" t="s">
        <v>55</v>
      </c>
      <c r="AQ659" t="s">
        <v>51</v>
      </c>
      <c r="AR659" t="s">
        <v>243</v>
      </c>
    </row>
    <row r="660" ht="15.75" customHeight="1">
      <c r="A660" t="s">
        <v>516</v>
      </c>
      <c r="C660" s="11" t="s">
        <v>565</v>
      </c>
      <c r="D660" s="11" t="s">
        <v>566</v>
      </c>
      <c r="E660" s="11" t="s">
        <v>567</v>
      </c>
      <c r="F660" s="12" t="str">
        <f t="shared" si="1"/>
        <v>2010</v>
      </c>
      <c r="G660" s="13">
        <v>40418.0</v>
      </c>
      <c r="H660" s="14">
        <v>0.25</v>
      </c>
      <c r="I660" t="s">
        <v>95</v>
      </c>
      <c r="J660" s="15"/>
      <c r="M660" s="15"/>
      <c r="N660" s="16"/>
      <c r="O660" s="16"/>
      <c r="P660" s="17"/>
      <c r="Q660" s="18"/>
      <c r="S660" s="17"/>
      <c r="V660" s="19"/>
      <c r="W660" s="19">
        <v>17.0</v>
      </c>
      <c r="AF660" t="s">
        <v>221</v>
      </c>
      <c r="AK660" t="s">
        <v>53</v>
      </c>
      <c r="AR660" t="s">
        <v>243</v>
      </c>
    </row>
    <row r="661" ht="15.75" customHeight="1">
      <c r="A661" t="s">
        <v>516</v>
      </c>
      <c r="C661" s="11" t="s">
        <v>565</v>
      </c>
      <c r="D661" s="11" t="s">
        <v>566</v>
      </c>
      <c r="E661" s="11" t="s">
        <v>567</v>
      </c>
      <c r="F661" s="12" t="str">
        <f t="shared" si="1"/>
        <v>2010</v>
      </c>
      <c r="G661" s="13">
        <v>40432.0</v>
      </c>
      <c r="H661" s="14">
        <v>0.23958333333333334</v>
      </c>
      <c r="I661" t="s">
        <v>48</v>
      </c>
      <c r="J661" s="15"/>
      <c r="L661" t="s">
        <v>49</v>
      </c>
      <c r="M661" s="15"/>
      <c r="N661" s="16">
        <v>7.2</v>
      </c>
      <c r="O661" s="16"/>
      <c r="P661" s="17"/>
      <c r="Q661" s="18"/>
      <c r="S661" s="17"/>
      <c r="V661" s="19"/>
      <c r="W661" s="19">
        <v>23.0</v>
      </c>
      <c r="AF661" t="s">
        <v>221</v>
      </c>
      <c r="AG661" t="s">
        <v>86</v>
      </c>
      <c r="AH661" t="s">
        <v>86</v>
      </c>
      <c r="AI661">
        <v>13.33</v>
      </c>
      <c r="AJ661" t="s">
        <v>61</v>
      </c>
      <c r="AK661" t="s">
        <v>53</v>
      </c>
      <c r="AM661" t="s">
        <v>88</v>
      </c>
      <c r="AN661" t="s">
        <v>65</v>
      </c>
      <c r="AQ661" t="s">
        <v>51</v>
      </c>
      <c r="AR661" t="s">
        <v>222</v>
      </c>
    </row>
    <row r="662" ht="15.75" customHeight="1">
      <c r="A662" t="s">
        <v>516</v>
      </c>
      <c r="C662" s="11" t="s">
        <v>565</v>
      </c>
      <c r="D662" s="11" t="s">
        <v>566</v>
      </c>
      <c r="E662" s="11" t="s">
        <v>567</v>
      </c>
      <c r="F662" s="12" t="str">
        <f t="shared" si="1"/>
        <v>2011</v>
      </c>
      <c r="G662" s="13">
        <v>40712.0</v>
      </c>
      <c r="H662" s="14">
        <v>0.3020833333333333</v>
      </c>
      <c r="I662" t="s">
        <v>48</v>
      </c>
      <c r="J662" s="15"/>
      <c r="L662" t="s">
        <v>49</v>
      </c>
      <c r="M662" s="15"/>
      <c r="N662" s="16"/>
      <c r="O662" s="16"/>
      <c r="P662" s="17"/>
      <c r="Q662" s="18"/>
      <c r="S662" s="17"/>
      <c r="V662" s="19"/>
      <c r="W662" s="19">
        <v>35.0</v>
      </c>
      <c r="AF662" t="s">
        <v>279</v>
      </c>
      <c r="AG662" t="s">
        <v>280</v>
      </c>
      <c r="AH662" t="s">
        <v>281</v>
      </c>
      <c r="AI662">
        <v>15.56</v>
      </c>
      <c r="AJ662" t="s">
        <v>61</v>
      </c>
      <c r="AK662" t="s">
        <v>53</v>
      </c>
      <c r="AM662" t="s">
        <v>54</v>
      </c>
      <c r="AN662" t="s">
        <v>65</v>
      </c>
      <c r="AQ662" t="s">
        <v>51</v>
      </c>
      <c r="AR662" t="s">
        <v>226</v>
      </c>
    </row>
    <row r="663" ht="15.75" customHeight="1">
      <c r="A663" t="s">
        <v>516</v>
      </c>
      <c r="C663" s="11" t="s">
        <v>565</v>
      </c>
      <c r="D663" s="11" t="s">
        <v>566</v>
      </c>
      <c r="E663" s="11" t="s">
        <v>567</v>
      </c>
      <c r="F663" s="12" t="str">
        <f t="shared" si="1"/>
        <v>2011</v>
      </c>
      <c r="G663" s="13">
        <v>40726.0</v>
      </c>
      <c r="H663" s="14">
        <v>0.2847222222222222</v>
      </c>
      <c r="I663" t="s">
        <v>48</v>
      </c>
      <c r="J663" s="15"/>
      <c r="L663" t="s">
        <v>49</v>
      </c>
      <c r="M663" s="15"/>
      <c r="N663" s="16">
        <v>6.8</v>
      </c>
      <c r="O663" s="16"/>
      <c r="P663" s="17"/>
      <c r="Q663" s="18"/>
      <c r="S663" s="17"/>
      <c r="V663" s="19"/>
      <c r="W663" s="19">
        <v>137.6</v>
      </c>
      <c r="AF663" t="s">
        <v>282</v>
      </c>
      <c r="AG663" t="s">
        <v>51</v>
      </c>
      <c r="AH663" t="s">
        <v>87</v>
      </c>
      <c r="AJ663" t="s">
        <v>61</v>
      </c>
      <c r="AK663" t="s">
        <v>119</v>
      </c>
      <c r="AM663" t="s">
        <v>54</v>
      </c>
      <c r="AN663" t="s">
        <v>55</v>
      </c>
      <c r="AQ663" t="s">
        <v>51</v>
      </c>
      <c r="AR663" t="s">
        <v>571</v>
      </c>
    </row>
    <row r="664" ht="15.75" customHeight="1">
      <c r="A664" t="s">
        <v>516</v>
      </c>
      <c r="C664" s="11" t="s">
        <v>565</v>
      </c>
      <c r="D664" s="11" t="s">
        <v>566</v>
      </c>
      <c r="E664" s="11" t="s">
        <v>567</v>
      </c>
      <c r="F664" s="12" t="str">
        <f t="shared" si="1"/>
        <v>2011</v>
      </c>
      <c r="G664" s="13">
        <v>40740.0</v>
      </c>
      <c r="H664" s="14">
        <v>0.2847222222222222</v>
      </c>
      <c r="I664" t="s">
        <v>48</v>
      </c>
      <c r="J664" s="15"/>
      <c r="L664" t="s">
        <v>49</v>
      </c>
      <c r="M664" s="15"/>
      <c r="N664" s="16">
        <v>6.4</v>
      </c>
      <c r="O664" s="16"/>
      <c r="P664" s="17"/>
      <c r="Q664" s="18"/>
      <c r="S664" s="17"/>
      <c r="V664" s="19"/>
      <c r="W664" s="19"/>
      <c r="AF664" t="s">
        <v>282</v>
      </c>
      <c r="AG664" t="s">
        <v>51</v>
      </c>
      <c r="AH664" t="s">
        <v>115</v>
      </c>
      <c r="AJ664" t="s">
        <v>61</v>
      </c>
      <c r="AK664" t="s">
        <v>53</v>
      </c>
      <c r="AM664" t="s">
        <v>54</v>
      </c>
      <c r="AN664" t="s">
        <v>65</v>
      </c>
      <c r="AQ664" t="s">
        <v>51</v>
      </c>
      <c r="AR664" t="s">
        <v>572</v>
      </c>
    </row>
    <row r="665" ht="15.75" customHeight="1">
      <c r="A665" t="s">
        <v>516</v>
      </c>
      <c r="C665" s="11" t="s">
        <v>565</v>
      </c>
      <c r="D665" s="11" t="s">
        <v>566</v>
      </c>
      <c r="E665" s="11" t="s">
        <v>567</v>
      </c>
      <c r="F665" s="12" t="str">
        <f t="shared" si="1"/>
        <v>2011</v>
      </c>
      <c r="G665" s="13">
        <v>40768.0</v>
      </c>
      <c r="H665" s="14">
        <v>0.2847222222222222</v>
      </c>
      <c r="I665" t="s">
        <v>48</v>
      </c>
      <c r="J665" s="15"/>
      <c r="L665" t="s">
        <v>49</v>
      </c>
      <c r="M665" s="15"/>
      <c r="N665" s="16">
        <v>6.8</v>
      </c>
      <c r="O665" s="16"/>
      <c r="P665" s="17"/>
      <c r="Q665" s="18"/>
      <c r="S665" s="17"/>
      <c r="V665" s="19"/>
      <c r="W665" s="19">
        <v>18.9</v>
      </c>
      <c r="AF665" t="s">
        <v>282</v>
      </c>
      <c r="AG665" t="s">
        <v>51</v>
      </c>
      <c r="AH665" t="s">
        <v>115</v>
      </c>
      <c r="AJ665" t="s">
        <v>61</v>
      </c>
      <c r="AK665" t="s">
        <v>53</v>
      </c>
      <c r="AM665" t="s">
        <v>54</v>
      </c>
      <c r="AN665" t="s">
        <v>65</v>
      </c>
      <c r="AQ665" t="s">
        <v>51</v>
      </c>
      <c r="AR665" t="s">
        <v>218</v>
      </c>
    </row>
    <row r="666" ht="15.75" customHeight="1">
      <c r="A666" t="s">
        <v>516</v>
      </c>
      <c r="C666" s="11" t="s">
        <v>565</v>
      </c>
      <c r="D666" s="11" t="s">
        <v>566</v>
      </c>
      <c r="E666" s="11" t="s">
        <v>567</v>
      </c>
      <c r="F666" s="12" t="str">
        <f t="shared" si="1"/>
        <v>2013</v>
      </c>
      <c r="G666" s="13">
        <v>41412.0</v>
      </c>
      <c r="H666" s="14">
        <v>0.3229166666666667</v>
      </c>
      <c r="I666" t="s">
        <v>48</v>
      </c>
      <c r="J666" s="15"/>
      <c r="L666" t="s">
        <v>49</v>
      </c>
      <c r="M666" s="15">
        <v>16.6</v>
      </c>
      <c r="N666" s="16">
        <v>8.97</v>
      </c>
      <c r="O666" s="16">
        <v>93.3</v>
      </c>
      <c r="P666" s="17">
        <v>47.9</v>
      </c>
      <c r="Q666" s="18"/>
      <c r="S666" s="17"/>
      <c r="V666" s="19"/>
      <c r="W666" s="19">
        <v>39.3</v>
      </c>
      <c r="AF666" t="s">
        <v>573</v>
      </c>
      <c r="AG666" t="s">
        <v>51</v>
      </c>
      <c r="AH666" t="s">
        <v>86</v>
      </c>
      <c r="AI666">
        <v>12.7777777777778</v>
      </c>
      <c r="AK666" t="s">
        <v>53</v>
      </c>
      <c r="AM666" t="s">
        <v>88</v>
      </c>
      <c r="AN666" t="s">
        <v>65</v>
      </c>
      <c r="AQ666" t="s">
        <v>51</v>
      </c>
      <c r="AR666" t="s">
        <v>218</v>
      </c>
    </row>
    <row r="667" ht="15.75" customHeight="1">
      <c r="A667" t="s">
        <v>516</v>
      </c>
      <c r="C667" s="11" t="s">
        <v>565</v>
      </c>
      <c r="D667" s="11" t="s">
        <v>566</v>
      </c>
      <c r="E667" s="11" t="s">
        <v>567</v>
      </c>
      <c r="F667" s="12" t="str">
        <f t="shared" si="1"/>
        <v>2013</v>
      </c>
      <c r="G667" s="13">
        <v>41426.0</v>
      </c>
      <c r="H667" s="14">
        <v>0.3159722222222222</v>
      </c>
      <c r="I667" t="s">
        <v>48</v>
      </c>
      <c r="J667" s="15"/>
      <c r="L667" t="s">
        <v>49</v>
      </c>
      <c r="M667" s="15">
        <v>21.5</v>
      </c>
      <c r="N667" s="16">
        <v>7.92</v>
      </c>
      <c r="O667" s="16">
        <v>89.7</v>
      </c>
      <c r="P667" s="17">
        <v>46.7</v>
      </c>
      <c r="Q667" s="18"/>
      <c r="S667" s="17"/>
      <c r="V667" s="19"/>
      <c r="W667" s="19">
        <v>74.4</v>
      </c>
      <c r="AF667" t="s">
        <v>411</v>
      </c>
      <c r="AG667" t="s">
        <v>51</v>
      </c>
      <c r="AH667" t="s">
        <v>51</v>
      </c>
      <c r="AI667">
        <v>19.4444444444444</v>
      </c>
      <c r="AJ667" t="s">
        <v>61</v>
      </c>
      <c r="AK667" t="s">
        <v>53</v>
      </c>
      <c r="AM667" t="s">
        <v>54</v>
      </c>
      <c r="AN667" t="s">
        <v>65</v>
      </c>
      <c r="AQ667" t="s">
        <v>51</v>
      </c>
      <c r="AR667" t="s">
        <v>574</v>
      </c>
    </row>
    <row r="668" ht="15.75" customHeight="1">
      <c r="A668" t="s">
        <v>516</v>
      </c>
      <c r="C668" s="11" t="s">
        <v>565</v>
      </c>
      <c r="D668" s="11" t="s">
        <v>566</v>
      </c>
      <c r="E668" s="11" t="s">
        <v>567</v>
      </c>
      <c r="F668" s="12" t="str">
        <f t="shared" si="1"/>
        <v>2013</v>
      </c>
      <c r="G668" s="13">
        <v>41440.0</v>
      </c>
      <c r="H668" s="14">
        <v>0.3090277777777778</v>
      </c>
      <c r="I668" t="s">
        <v>48</v>
      </c>
      <c r="J668" s="15"/>
      <c r="L668" t="s">
        <v>49</v>
      </c>
      <c r="M668" s="15">
        <v>19.7</v>
      </c>
      <c r="N668" s="16">
        <v>8.11</v>
      </c>
      <c r="O668" s="16">
        <v>84.7</v>
      </c>
      <c r="P668" s="17">
        <v>45.8</v>
      </c>
      <c r="Q668" s="18"/>
      <c r="S668" s="17"/>
      <c r="V668" s="19"/>
      <c r="W668" s="19">
        <v>61.3</v>
      </c>
      <c r="AF668" t="s">
        <v>413</v>
      </c>
      <c r="AG668" t="s">
        <v>51</v>
      </c>
      <c r="AH668" t="s">
        <v>414</v>
      </c>
      <c r="AI668">
        <v>12.7777777777778</v>
      </c>
      <c r="AJ668" t="s">
        <v>52</v>
      </c>
      <c r="AK668" t="s">
        <v>53</v>
      </c>
      <c r="AM668" t="s">
        <v>54</v>
      </c>
      <c r="AN668" t="s">
        <v>65</v>
      </c>
      <c r="AQ668" t="s">
        <v>51</v>
      </c>
      <c r="AR668" t="s">
        <v>218</v>
      </c>
    </row>
    <row r="669" ht="15.75" customHeight="1">
      <c r="A669" t="s">
        <v>516</v>
      </c>
      <c r="C669" s="11" t="s">
        <v>565</v>
      </c>
      <c r="D669" s="11" t="s">
        <v>566</v>
      </c>
      <c r="E669" s="11" t="s">
        <v>567</v>
      </c>
      <c r="F669" s="12" t="str">
        <f t="shared" si="1"/>
        <v>2013</v>
      </c>
      <c r="G669" s="13">
        <v>41468.0</v>
      </c>
      <c r="H669" s="14">
        <v>0.3055555555555556</v>
      </c>
      <c r="I669" t="s">
        <v>48</v>
      </c>
      <c r="J669" s="15"/>
      <c r="L669" t="s">
        <v>49</v>
      </c>
      <c r="M669" s="15">
        <v>24.1</v>
      </c>
      <c r="N669" s="16">
        <v>7.02</v>
      </c>
      <c r="O669" s="16">
        <v>83.7</v>
      </c>
      <c r="P669" s="17">
        <v>80.0</v>
      </c>
      <c r="Q669" s="18"/>
      <c r="S669" s="17"/>
      <c r="V669" s="19"/>
      <c r="W669" s="19">
        <v>24.3</v>
      </c>
      <c r="AF669" t="s">
        <v>422</v>
      </c>
      <c r="AG669" t="s">
        <v>51</v>
      </c>
      <c r="AH669" t="s">
        <v>51</v>
      </c>
      <c r="AK669" t="s">
        <v>53</v>
      </c>
      <c r="AM669" t="s">
        <v>88</v>
      </c>
      <c r="AN669" t="s">
        <v>65</v>
      </c>
      <c r="AQ669" t="s">
        <v>51</v>
      </c>
      <c r="AR669" t="s">
        <v>575</v>
      </c>
    </row>
    <row r="670" ht="15.75" customHeight="1">
      <c r="A670" t="s">
        <v>516</v>
      </c>
      <c r="C670" s="11" t="s">
        <v>565</v>
      </c>
      <c r="D670" s="11" t="s">
        <v>566</v>
      </c>
      <c r="E670" s="11" t="s">
        <v>567</v>
      </c>
      <c r="F670" s="12" t="str">
        <f t="shared" si="1"/>
        <v>2013</v>
      </c>
      <c r="G670" s="13">
        <v>41482.0</v>
      </c>
      <c r="H670" s="14">
        <v>0.2916666666666667</v>
      </c>
      <c r="I670" t="s">
        <v>48</v>
      </c>
      <c r="J670" s="15"/>
      <c r="L670" t="s">
        <v>49</v>
      </c>
      <c r="M670" s="15">
        <v>21.8</v>
      </c>
      <c r="N670" s="16">
        <v>7.69</v>
      </c>
      <c r="O670" s="16">
        <v>87.6</v>
      </c>
      <c r="P670" s="17">
        <v>80.0</v>
      </c>
      <c r="Q670" s="18"/>
      <c r="S670" s="17"/>
      <c r="V670" s="19"/>
      <c r="W670" s="19">
        <v>37.3</v>
      </c>
      <c r="AF670" t="s">
        <v>411</v>
      </c>
      <c r="AG670" t="s">
        <v>115</v>
      </c>
      <c r="AH670" t="s">
        <v>231</v>
      </c>
      <c r="AK670" t="s">
        <v>53</v>
      </c>
      <c r="AM670" t="s">
        <v>88</v>
      </c>
      <c r="AN670" t="s">
        <v>65</v>
      </c>
      <c r="AQ670" t="s">
        <v>51</v>
      </c>
      <c r="AR670" s="21" t="s">
        <v>576</v>
      </c>
      <c r="AS670" s="21"/>
      <c r="AT670" s="21"/>
      <c r="AU670" s="2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21"/>
      <c r="BR670" s="21"/>
      <c r="BS670" s="21"/>
      <c r="BT670" s="21"/>
      <c r="BU670" s="21"/>
      <c r="BV670" s="21"/>
      <c r="BW670" s="21"/>
      <c r="BX670" s="21"/>
      <c r="BY670" s="21"/>
      <c r="BZ670" s="21"/>
    </row>
    <row r="671" ht="15.75" customHeight="1">
      <c r="A671" t="s">
        <v>516</v>
      </c>
      <c r="C671" s="11" t="s">
        <v>565</v>
      </c>
      <c r="D671" s="11" t="s">
        <v>566</v>
      </c>
      <c r="E671" s="11" t="s">
        <v>567</v>
      </c>
      <c r="F671" s="12" t="str">
        <f t="shared" si="1"/>
        <v>2013</v>
      </c>
      <c r="G671" s="13">
        <v>41496.0</v>
      </c>
      <c r="H671" s="14">
        <v>0.3125</v>
      </c>
      <c r="I671" t="s">
        <v>48</v>
      </c>
      <c r="J671" s="15"/>
      <c r="L671" t="s">
        <v>49</v>
      </c>
      <c r="M671" s="15">
        <v>21.3</v>
      </c>
      <c r="N671" s="16">
        <v>8.11</v>
      </c>
      <c r="O671" s="16">
        <v>77.8</v>
      </c>
      <c r="P671" s="17">
        <v>90.0</v>
      </c>
      <c r="Q671" s="18"/>
      <c r="S671" s="17"/>
      <c r="V671" s="19"/>
      <c r="W671" s="19">
        <v>85.7</v>
      </c>
      <c r="AF671" t="s">
        <v>413</v>
      </c>
      <c r="AG671" t="s">
        <v>51</v>
      </c>
      <c r="AH671" t="s">
        <v>419</v>
      </c>
      <c r="AI671">
        <v>17.2222222222222</v>
      </c>
      <c r="AJ671" t="s">
        <v>61</v>
      </c>
      <c r="AK671" t="s">
        <v>53</v>
      </c>
      <c r="AM671" t="s">
        <v>54</v>
      </c>
      <c r="AN671" t="s">
        <v>65</v>
      </c>
      <c r="AQ671" t="s">
        <v>51</v>
      </c>
      <c r="AR671" t="s">
        <v>577</v>
      </c>
    </row>
    <row r="672" ht="15.75" customHeight="1">
      <c r="A672" t="s">
        <v>516</v>
      </c>
      <c r="C672" s="11" t="s">
        <v>565</v>
      </c>
      <c r="D672" s="11" t="s">
        <v>566</v>
      </c>
      <c r="E672" s="11" t="s">
        <v>567</v>
      </c>
      <c r="F672" s="12" t="str">
        <f t="shared" si="1"/>
        <v>2013</v>
      </c>
      <c r="G672" s="13">
        <v>41510.0</v>
      </c>
      <c r="H672" s="14">
        <v>0.3055555555555556</v>
      </c>
      <c r="I672" t="s">
        <v>48</v>
      </c>
      <c r="J672" s="15"/>
      <c r="L672" t="s">
        <v>49</v>
      </c>
      <c r="M672" s="15"/>
      <c r="N672" s="16"/>
      <c r="O672" s="16"/>
      <c r="P672" s="17">
        <v>90.0</v>
      </c>
      <c r="Q672" s="18"/>
      <c r="S672" s="17"/>
      <c r="V672" s="19"/>
      <c r="W672" s="19">
        <v>71.7</v>
      </c>
      <c r="AF672" t="s">
        <v>422</v>
      </c>
      <c r="AG672" t="s">
        <v>51</v>
      </c>
      <c r="AH672" t="s">
        <v>51</v>
      </c>
      <c r="AJ672" t="s">
        <v>61</v>
      </c>
      <c r="AK672" t="s">
        <v>53</v>
      </c>
      <c r="AM672" t="s">
        <v>88</v>
      </c>
      <c r="AN672" t="s">
        <v>65</v>
      </c>
      <c r="AQ672" t="s">
        <v>51</v>
      </c>
      <c r="AR672" t="s">
        <v>578</v>
      </c>
    </row>
    <row r="673" ht="15.75" customHeight="1">
      <c r="A673" t="s">
        <v>516</v>
      </c>
      <c r="C673" s="11" t="s">
        <v>565</v>
      </c>
      <c r="D673" s="11" t="s">
        <v>566</v>
      </c>
      <c r="E673" s="11" t="s">
        <v>567</v>
      </c>
      <c r="F673" s="12" t="str">
        <f t="shared" si="1"/>
        <v>2014</v>
      </c>
      <c r="G673" s="13">
        <v>41776.0</v>
      </c>
      <c r="H673" s="14">
        <v>0.3645833333333333</v>
      </c>
      <c r="I673" t="s">
        <v>48</v>
      </c>
      <c r="J673" s="15"/>
      <c r="L673" t="s">
        <v>58</v>
      </c>
      <c r="M673" s="15">
        <v>16.6</v>
      </c>
      <c r="N673" s="16"/>
      <c r="O673" s="16">
        <v>89.0</v>
      </c>
      <c r="P673" s="17"/>
      <c r="Q673" s="18"/>
      <c r="S673" s="17"/>
      <c r="V673" s="19"/>
      <c r="W673" s="19">
        <v>686.7</v>
      </c>
      <c r="AF673" t="s">
        <v>424</v>
      </c>
      <c r="AG673" t="s">
        <v>85</v>
      </c>
      <c r="AH673" t="s">
        <v>273</v>
      </c>
      <c r="AI673">
        <v>13.33</v>
      </c>
      <c r="AJ673" t="s">
        <v>52</v>
      </c>
      <c r="AK673" t="s">
        <v>119</v>
      </c>
      <c r="AM673" t="s">
        <v>62</v>
      </c>
      <c r="AN673" t="s">
        <v>65</v>
      </c>
      <c r="AQ673" t="s">
        <v>171</v>
      </c>
      <c r="AR673" t="s">
        <v>425</v>
      </c>
    </row>
    <row r="674" ht="15.75" customHeight="1">
      <c r="A674" t="s">
        <v>516</v>
      </c>
      <c r="C674" s="11" t="s">
        <v>565</v>
      </c>
      <c r="D674" s="11" t="s">
        <v>566</v>
      </c>
      <c r="E674" s="11" t="s">
        <v>567</v>
      </c>
      <c r="F674" s="12" t="str">
        <f t="shared" si="1"/>
        <v>2014</v>
      </c>
      <c r="G674" s="13">
        <v>41790.0</v>
      </c>
      <c r="H674" s="14">
        <v>0.3402777777777778</v>
      </c>
      <c r="I674" t="s">
        <v>48</v>
      </c>
      <c r="J674" s="15"/>
      <c r="L674" t="s">
        <v>49</v>
      </c>
      <c r="M674" s="15">
        <v>16.3</v>
      </c>
      <c r="N674" s="16">
        <v>8.75</v>
      </c>
      <c r="O674" s="16">
        <v>89.21</v>
      </c>
      <c r="P674" s="17">
        <v>64.5</v>
      </c>
      <c r="Q674" s="18"/>
      <c r="S674" s="17"/>
      <c r="V674" s="19"/>
      <c r="W674" s="19">
        <v>48.1</v>
      </c>
      <c r="AF674" t="s">
        <v>424</v>
      </c>
      <c r="AG674" t="s">
        <v>59</v>
      </c>
      <c r="AH674" t="s">
        <v>254</v>
      </c>
      <c r="AI674">
        <v>11.67</v>
      </c>
      <c r="AK674" t="s">
        <v>119</v>
      </c>
      <c r="AM674" t="s">
        <v>54</v>
      </c>
      <c r="AN674" t="s">
        <v>55</v>
      </c>
      <c r="AQ674" t="s">
        <v>51</v>
      </c>
      <c r="AR674" t="s">
        <v>426</v>
      </c>
    </row>
    <row r="675" ht="15.75" customHeight="1">
      <c r="A675" t="s">
        <v>516</v>
      </c>
      <c r="C675" s="11" t="s">
        <v>565</v>
      </c>
      <c r="D675" s="11" t="s">
        <v>566</v>
      </c>
      <c r="E675" s="11" t="s">
        <v>567</v>
      </c>
      <c r="F675" s="12" t="str">
        <f t="shared" si="1"/>
        <v>2014</v>
      </c>
      <c r="G675" s="13">
        <v>41804.0</v>
      </c>
      <c r="H675" s="14">
        <v>0.3333333333333333</v>
      </c>
      <c r="I675" t="s">
        <v>48</v>
      </c>
      <c r="J675" s="15"/>
      <c r="L675" t="s">
        <v>58</v>
      </c>
      <c r="M675" s="15">
        <v>17.2</v>
      </c>
      <c r="N675" s="16">
        <v>7.89</v>
      </c>
      <c r="O675" s="16">
        <v>82.0</v>
      </c>
      <c r="P675" s="17">
        <v>63.1</v>
      </c>
      <c r="Q675" s="18"/>
      <c r="S675" s="17"/>
      <c r="V675" s="19"/>
      <c r="W675" s="19">
        <v>275.5</v>
      </c>
      <c r="AF675" t="s">
        <v>424</v>
      </c>
      <c r="AG675" t="s">
        <v>59</v>
      </c>
      <c r="AH675" t="s">
        <v>85</v>
      </c>
      <c r="AI675">
        <v>15.0</v>
      </c>
      <c r="AK675" t="s">
        <v>119</v>
      </c>
      <c r="AM675" t="s">
        <v>62</v>
      </c>
      <c r="AN675" t="s">
        <v>55</v>
      </c>
      <c r="AQ675" t="s">
        <v>51</v>
      </c>
      <c r="AR675" t="s">
        <v>229</v>
      </c>
    </row>
    <row r="676" ht="15.75" customHeight="1">
      <c r="A676" t="s">
        <v>516</v>
      </c>
      <c r="C676" s="11" t="s">
        <v>565</v>
      </c>
      <c r="D676" s="11" t="s">
        <v>566</v>
      </c>
      <c r="E676" s="11" t="s">
        <v>567</v>
      </c>
      <c r="F676" s="12" t="str">
        <f t="shared" si="1"/>
        <v>2014</v>
      </c>
      <c r="G676" s="13">
        <v>41818.0</v>
      </c>
      <c r="H676" s="14">
        <v>0.3680555555555556</v>
      </c>
      <c r="I676" t="s">
        <v>48</v>
      </c>
      <c r="J676" s="15"/>
      <c r="L676" t="s">
        <v>49</v>
      </c>
      <c r="M676" s="15">
        <v>21.8</v>
      </c>
      <c r="N676" s="16">
        <v>9.42</v>
      </c>
      <c r="O676" s="16">
        <v>107.8</v>
      </c>
      <c r="P676" s="17"/>
      <c r="Q676" s="18"/>
      <c r="S676" s="17"/>
      <c r="V676" s="19"/>
      <c r="W676" s="19">
        <v>54.5</v>
      </c>
      <c r="AF676" t="s">
        <v>424</v>
      </c>
      <c r="AG676" t="s">
        <v>51</v>
      </c>
      <c r="AH676" t="s">
        <v>51</v>
      </c>
      <c r="AI676">
        <v>20.56</v>
      </c>
      <c r="AK676" t="s">
        <v>119</v>
      </c>
      <c r="AM676" t="s">
        <v>54</v>
      </c>
      <c r="AN676" t="s">
        <v>55</v>
      </c>
      <c r="AQ676" t="s">
        <v>51</v>
      </c>
      <c r="AR676" t="s">
        <v>229</v>
      </c>
    </row>
    <row r="677" ht="15.75" customHeight="1">
      <c r="A677" t="s">
        <v>516</v>
      </c>
      <c r="C677" s="11" t="s">
        <v>565</v>
      </c>
      <c r="D677" s="11" t="s">
        <v>566</v>
      </c>
      <c r="E677" s="11" t="s">
        <v>567</v>
      </c>
      <c r="F677" s="12" t="str">
        <f t="shared" si="1"/>
        <v>2014</v>
      </c>
      <c r="G677" s="13">
        <v>41832.0</v>
      </c>
      <c r="H677" s="14">
        <v>0.3472222222222222</v>
      </c>
      <c r="I677" t="s">
        <v>48</v>
      </c>
      <c r="J677" s="15"/>
      <c r="L677" t="s">
        <v>49</v>
      </c>
      <c r="M677" s="15">
        <v>24.4</v>
      </c>
      <c r="N677" s="16">
        <v>9.96</v>
      </c>
      <c r="O677" s="16">
        <v>119.4</v>
      </c>
      <c r="P677" s="17">
        <v>78.1</v>
      </c>
      <c r="Q677" s="18"/>
      <c r="S677" s="17"/>
      <c r="V677" s="19"/>
      <c r="W677" s="19">
        <v>42.2</v>
      </c>
      <c r="AF677" t="s">
        <v>424</v>
      </c>
      <c r="AG677" t="s">
        <v>51</v>
      </c>
      <c r="AH677" t="s">
        <v>51</v>
      </c>
      <c r="AI677">
        <v>21.11</v>
      </c>
      <c r="AJ677" t="s">
        <v>61</v>
      </c>
      <c r="AK677" t="s">
        <v>119</v>
      </c>
      <c r="AM677" t="s">
        <v>54</v>
      </c>
      <c r="AN677" t="s">
        <v>55</v>
      </c>
      <c r="AQ677" t="s">
        <v>51</v>
      </c>
      <c r="AR677" t="s">
        <v>229</v>
      </c>
    </row>
    <row r="678" ht="15.75" customHeight="1">
      <c r="A678" t="s">
        <v>516</v>
      </c>
      <c r="C678" s="11" t="s">
        <v>565</v>
      </c>
      <c r="D678" s="11" t="s">
        <v>566</v>
      </c>
      <c r="E678" s="11" t="s">
        <v>567</v>
      </c>
      <c r="F678" s="12" t="str">
        <f t="shared" si="1"/>
        <v>2014</v>
      </c>
      <c r="G678" s="13">
        <v>41832.0</v>
      </c>
      <c r="H678" s="14">
        <v>0.3472222222222222</v>
      </c>
      <c r="I678" t="s">
        <v>95</v>
      </c>
      <c r="J678" s="15"/>
      <c r="M678" s="15">
        <v>24.5</v>
      </c>
      <c r="N678" s="16">
        <v>9.92</v>
      </c>
      <c r="O678" s="16">
        <v>119.2</v>
      </c>
      <c r="P678" s="17">
        <v>78.1</v>
      </c>
      <c r="Q678" s="18"/>
      <c r="S678" s="17"/>
      <c r="V678" s="19"/>
      <c r="W678" s="19">
        <v>43.5</v>
      </c>
      <c r="AF678" t="s">
        <v>424</v>
      </c>
      <c r="AK678" t="s">
        <v>119</v>
      </c>
      <c r="AR678" t="s">
        <v>229</v>
      </c>
    </row>
    <row r="679" ht="15.75" customHeight="1">
      <c r="A679" t="s">
        <v>516</v>
      </c>
      <c r="C679" s="11" t="s">
        <v>565</v>
      </c>
      <c r="D679" s="11" t="s">
        <v>566</v>
      </c>
      <c r="E679" s="11" t="s">
        <v>567</v>
      </c>
      <c r="F679" s="12" t="str">
        <f t="shared" si="1"/>
        <v>2014</v>
      </c>
      <c r="G679" s="13">
        <v>41846.0</v>
      </c>
      <c r="H679" s="14">
        <v>0.34375</v>
      </c>
      <c r="I679" t="s">
        <v>48</v>
      </c>
      <c r="J679" s="15"/>
      <c r="L679" t="s">
        <v>49</v>
      </c>
      <c r="M679" s="15">
        <v>24.2</v>
      </c>
      <c r="N679" s="16">
        <v>8.65</v>
      </c>
      <c r="O679" s="16">
        <v>103.0</v>
      </c>
      <c r="P679" s="17">
        <v>77.5</v>
      </c>
      <c r="Q679" s="18"/>
      <c r="S679" s="17"/>
      <c r="V679" s="19"/>
      <c r="W679" s="19">
        <v>11.9</v>
      </c>
      <c r="AF679" t="s">
        <v>424</v>
      </c>
      <c r="AG679" t="s">
        <v>86</v>
      </c>
      <c r="AH679" t="s">
        <v>86</v>
      </c>
      <c r="AI679">
        <v>18.89</v>
      </c>
      <c r="AK679" t="s">
        <v>119</v>
      </c>
      <c r="AM679" t="s">
        <v>54</v>
      </c>
      <c r="AN679" t="s">
        <v>55</v>
      </c>
      <c r="AQ679" t="s">
        <v>94</v>
      </c>
      <c r="AR679" t="s">
        <v>229</v>
      </c>
    </row>
    <row r="680" ht="15.75" customHeight="1">
      <c r="A680" t="s">
        <v>516</v>
      </c>
      <c r="C680" s="11" t="s">
        <v>565</v>
      </c>
      <c r="D680" s="11" t="s">
        <v>566</v>
      </c>
      <c r="E680" s="11" t="s">
        <v>567</v>
      </c>
      <c r="F680" s="12" t="str">
        <f t="shared" si="1"/>
        <v>2014</v>
      </c>
      <c r="G680" s="13">
        <v>41860.0</v>
      </c>
      <c r="H680" s="14">
        <v>0.3680555555555556</v>
      </c>
      <c r="I680" t="s">
        <v>48</v>
      </c>
      <c r="J680" s="15"/>
      <c r="L680" t="s">
        <v>49</v>
      </c>
      <c r="M680" s="15">
        <v>23.0</v>
      </c>
      <c r="N680" s="16">
        <v>7.72</v>
      </c>
      <c r="O680" s="16">
        <v>90.0</v>
      </c>
      <c r="P680" s="17">
        <v>75.4</v>
      </c>
      <c r="Q680" s="18"/>
      <c r="S680" s="17"/>
      <c r="V680" s="19"/>
      <c r="W680" s="19">
        <v>18.7</v>
      </c>
      <c r="AF680" t="s">
        <v>424</v>
      </c>
      <c r="AG680" t="s">
        <v>51</v>
      </c>
      <c r="AH680" t="s">
        <v>51</v>
      </c>
      <c r="AI680">
        <v>22.22</v>
      </c>
      <c r="AJ680" t="s">
        <v>61</v>
      </c>
      <c r="AK680" t="s">
        <v>119</v>
      </c>
      <c r="AM680" t="s">
        <v>54</v>
      </c>
      <c r="AN680" t="s">
        <v>55</v>
      </c>
      <c r="AQ680" t="s">
        <v>51</v>
      </c>
      <c r="AR680" t="s">
        <v>229</v>
      </c>
    </row>
    <row r="681" ht="15.75" customHeight="1">
      <c r="A681" t="s">
        <v>516</v>
      </c>
      <c r="C681" s="11" t="s">
        <v>565</v>
      </c>
      <c r="D681" s="11" t="s">
        <v>566</v>
      </c>
      <c r="E681" s="11" t="s">
        <v>567</v>
      </c>
      <c r="F681" s="12" t="str">
        <f t="shared" si="1"/>
        <v>2014</v>
      </c>
      <c r="G681" s="13">
        <v>41874.0</v>
      </c>
      <c r="H681" s="14">
        <v>0.3333333333333333</v>
      </c>
      <c r="I681" t="s">
        <v>48</v>
      </c>
      <c r="J681" s="15"/>
      <c r="L681" t="s">
        <v>49</v>
      </c>
      <c r="M681" s="15">
        <v>21.3</v>
      </c>
      <c r="N681" s="16">
        <v>7.42</v>
      </c>
      <c r="O681" s="16">
        <v>83.7</v>
      </c>
      <c r="P681" s="17">
        <v>76.3</v>
      </c>
      <c r="Q681" s="18"/>
      <c r="S681" s="17"/>
      <c r="V681" s="19"/>
      <c r="W681" s="19">
        <v>29.5</v>
      </c>
      <c r="AF681" t="s">
        <v>424</v>
      </c>
      <c r="AG681" t="s">
        <v>59</v>
      </c>
      <c r="AH681" t="s">
        <v>86</v>
      </c>
      <c r="AI681">
        <v>17.78</v>
      </c>
      <c r="AJ681" t="s">
        <v>61</v>
      </c>
      <c r="AK681" t="s">
        <v>119</v>
      </c>
      <c r="AM681" t="s">
        <v>54</v>
      </c>
      <c r="AN681" t="s">
        <v>55</v>
      </c>
      <c r="AQ681" t="s">
        <v>51</v>
      </c>
      <c r="AR681" t="s">
        <v>218</v>
      </c>
    </row>
    <row r="682" ht="15.75" customHeight="1">
      <c r="A682" t="s">
        <v>516</v>
      </c>
      <c r="C682" s="11" t="s">
        <v>565</v>
      </c>
      <c r="D682" s="11" t="s">
        <v>566</v>
      </c>
      <c r="E682" s="11" t="s">
        <v>567</v>
      </c>
      <c r="F682" s="12" t="str">
        <f t="shared" si="1"/>
        <v>2015</v>
      </c>
      <c r="G682" s="13">
        <v>42154.0</v>
      </c>
      <c r="H682" s="14">
        <v>0.33958333333333335</v>
      </c>
      <c r="I682" t="s">
        <v>48</v>
      </c>
      <c r="J682" s="15"/>
      <c r="L682" t="s">
        <v>49</v>
      </c>
      <c r="M682" s="15">
        <v>22.3</v>
      </c>
      <c r="N682" s="16">
        <v>7.21</v>
      </c>
      <c r="O682" s="16">
        <v>83.0</v>
      </c>
      <c r="P682" s="17">
        <v>81.7</v>
      </c>
      <c r="Q682" s="18"/>
      <c r="S682" s="17"/>
      <c r="V682" s="19"/>
      <c r="W682" s="19">
        <v>145.5</v>
      </c>
      <c r="AF682" t="s">
        <v>424</v>
      </c>
      <c r="AG682" t="s">
        <v>284</v>
      </c>
      <c r="AH682" t="s">
        <v>259</v>
      </c>
      <c r="AI682">
        <v>14.44</v>
      </c>
      <c r="AK682" t="s">
        <v>119</v>
      </c>
      <c r="AM682" t="s">
        <v>54</v>
      </c>
      <c r="AN682" t="s">
        <v>55</v>
      </c>
      <c r="AQ682" t="s">
        <v>51</v>
      </c>
      <c r="AR682" t="s">
        <v>229</v>
      </c>
    </row>
    <row r="683" ht="15.75" customHeight="1">
      <c r="A683" t="s">
        <v>516</v>
      </c>
      <c r="C683" s="11" t="s">
        <v>565</v>
      </c>
      <c r="D683" s="11" t="s">
        <v>566</v>
      </c>
      <c r="E683" s="11" t="s">
        <v>567</v>
      </c>
      <c r="F683" s="12" t="str">
        <f t="shared" si="1"/>
        <v>2015</v>
      </c>
      <c r="G683" s="13">
        <v>42168.0</v>
      </c>
      <c r="H683" s="14">
        <v>0.3333333333333333</v>
      </c>
      <c r="I683" t="s">
        <v>48</v>
      </c>
      <c r="J683" s="15"/>
      <c r="L683" t="s">
        <v>49</v>
      </c>
      <c r="M683" s="15"/>
      <c r="N683" s="16"/>
      <c r="O683" s="16"/>
      <c r="P683" s="17"/>
      <c r="Q683" s="18"/>
      <c r="S683" s="17"/>
      <c r="V683" s="19"/>
      <c r="W683" s="19">
        <v>261.3</v>
      </c>
      <c r="AF683" t="s">
        <v>424</v>
      </c>
      <c r="AG683" t="s">
        <v>51</v>
      </c>
      <c r="AH683" t="s">
        <v>352</v>
      </c>
      <c r="AI683">
        <v>20.56</v>
      </c>
      <c r="AJ683" t="s">
        <v>61</v>
      </c>
      <c r="AK683" t="s">
        <v>119</v>
      </c>
      <c r="AM683" t="s">
        <v>54</v>
      </c>
      <c r="AN683" t="s">
        <v>55</v>
      </c>
      <c r="AQ683" t="s">
        <v>51</v>
      </c>
      <c r="AR683" t="s">
        <v>579</v>
      </c>
    </row>
    <row r="684" ht="15.75" customHeight="1">
      <c r="A684" t="s">
        <v>516</v>
      </c>
      <c r="C684" s="11" t="s">
        <v>565</v>
      </c>
      <c r="D684" s="11" t="s">
        <v>566</v>
      </c>
      <c r="E684" s="11" t="s">
        <v>567</v>
      </c>
      <c r="F684" s="12" t="str">
        <f t="shared" si="1"/>
        <v>2015</v>
      </c>
      <c r="G684" s="13">
        <v>42182.0</v>
      </c>
      <c r="H684" s="14">
        <v>0.33958333333333335</v>
      </c>
      <c r="I684" t="s">
        <v>48</v>
      </c>
      <c r="J684" s="15"/>
      <c r="L684" t="s">
        <v>49</v>
      </c>
      <c r="M684" s="15">
        <v>22.6</v>
      </c>
      <c r="N684" s="16">
        <v>8.22</v>
      </c>
      <c r="O684" s="16">
        <v>95.2</v>
      </c>
      <c r="P684" s="17">
        <v>84.3</v>
      </c>
      <c r="Q684" s="18"/>
      <c r="S684" s="17"/>
      <c r="V684" s="19"/>
      <c r="W684" s="19">
        <v>33.1</v>
      </c>
      <c r="AF684" t="s">
        <v>424</v>
      </c>
      <c r="AG684" t="s">
        <v>51</v>
      </c>
      <c r="AH684" t="s">
        <v>51</v>
      </c>
      <c r="AI684">
        <v>15.56</v>
      </c>
      <c r="AJ684" t="s">
        <v>61</v>
      </c>
      <c r="AK684" t="s">
        <v>119</v>
      </c>
      <c r="AM684" t="s">
        <v>54</v>
      </c>
      <c r="AN684" t="s">
        <v>55</v>
      </c>
      <c r="AQ684" t="s">
        <v>79</v>
      </c>
      <c r="AR684" t="s">
        <v>229</v>
      </c>
    </row>
    <row r="685" ht="15.75" customHeight="1">
      <c r="A685" t="s">
        <v>516</v>
      </c>
      <c r="C685" s="11" t="s">
        <v>565</v>
      </c>
      <c r="D685" s="11" t="s">
        <v>566</v>
      </c>
      <c r="E685" s="11" t="s">
        <v>567</v>
      </c>
      <c r="F685" s="12" t="str">
        <f t="shared" si="1"/>
        <v>2015</v>
      </c>
      <c r="G685" s="13">
        <v>42196.0</v>
      </c>
      <c r="H685" s="14">
        <v>0.3298611111111111</v>
      </c>
      <c r="I685" t="s">
        <v>48</v>
      </c>
      <c r="J685" s="15"/>
      <c r="L685" t="s">
        <v>49</v>
      </c>
      <c r="M685" s="15">
        <v>23.9</v>
      </c>
      <c r="N685" s="16">
        <v>7.52</v>
      </c>
      <c r="O685" s="16">
        <v>89.3</v>
      </c>
      <c r="P685" s="17">
        <v>76.7</v>
      </c>
      <c r="Q685" s="18"/>
      <c r="S685" s="17"/>
      <c r="V685" s="19"/>
      <c r="W685" s="19">
        <v>8.5</v>
      </c>
      <c r="AF685" t="s">
        <v>424</v>
      </c>
      <c r="AG685" t="s">
        <v>51</v>
      </c>
      <c r="AH685" t="s">
        <v>51</v>
      </c>
      <c r="AI685">
        <v>20.56</v>
      </c>
      <c r="AJ685" t="s">
        <v>61</v>
      </c>
      <c r="AK685" t="s">
        <v>53</v>
      </c>
      <c r="AM685" t="s">
        <v>54</v>
      </c>
      <c r="AN685" t="s">
        <v>55</v>
      </c>
      <c r="AQ685" t="s">
        <v>51</v>
      </c>
      <c r="AR685" t="s">
        <v>580</v>
      </c>
    </row>
    <row r="686" ht="15.75" customHeight="1">
      <c r="A686" t="s">
        <v>516</v>
      </c>
      <c r="C686" s="11" t="s">
        <v>565</v>
      </c>
      <c r="D686" s="11" t="s">
        <v>566</v>
      </c>
      <c r="E686" s="11" t="s">
        <v>567</v>
      </c>
      <c r="F686" s="12" t="str">
        <f t="shared" si="1"/>
        <v>2015</v>
      </c>
      <c r="G686" s="13">
        <v>42196.0</v>
      </c>
      <c r="H686" s="14">
        <v>0.3298611111111111</v>
      </c>
      <c r="I686" t="s">
        <v>95</v>
      </c>
      <c r="J686" s="15"/>
      <c r="M686" s="15">
        <v>24.0</v>
      </c>
      <c r="N686" s="16">
        <v>7.53</v>
      </c>
      <c r="O686" s="16">
        <v>89.3</v>
      </c>
      <c r="P686" s="17">
        <v>51.7</v>
      </c>
      <c r="Q686" s="18"/>
      <c r="S686" s="17"/>
      <c r="V686" s="19"/>
      <c r="W686" s="19">
        <v>14.3</v>
      </c>
      <c r="AF686" t="s">
        <v>424</v>
      </c>
      <c r="AK686" t="s">
        <v>53</v>
      </c>
      <c r="AR686" t="s">
        <v>580</v>
      </c>
    </row>
    <row r="687" ht="15.75" customHeight="1">
      <c r="A687" t="s">
        <v>516</v>
      </c>
      <c r="C687" s="11" t="s">
        <v>565</v>
      </c>
      <c r="D687" s="11" t="s">
        <v>566</v>
      </c>
      <c r="E687" s="11" t="s">
        <v>567</v>
      </c>
      <c r="F687" s="12" t="str">
        <f t="shared" si="1"/>
        <v>2015</v>
      </c>
      <c r="G687" s="13">
        <v>42210.0</v>
      </c>
      <c r="H687" s="14">
        <v>0.3298611111111111</v>
      </c>
      <c r="I687" t="s">
        <v>48</v>
      </c>
      <c r="J687" s="15"/>
      <c r="L687" t="s">
        <v>49</v>
      </c>
      <c r="M687" s="15">
        <v>22.6</v>
      </c>
      <c r="N687" s="16">
        <v>7.56</v>
      </c>
      <c r="O687" s="16">
        <v>87.6</v>
      </c>
      <c r="P687" s="17">
        <v>82.1</v>
      </c>
      <c r="Q687" s="18"/>
      <c r="S687" s="17"/>
      <c r="V687" s="19"/>
      <c r="W687" s="19">
        <v>26.2</v>
      </c>
      <c r="AF687" t="s">
        <v>424</v>
      </c>
      <c r="AG687" t="s">
        <v>231</v>
      </c>
      <c r="AH687" t="s">
        <v>64</v>
      </c>
      <c r="AI687">
        <v>18.33</v>
      </c>
      <c r="AJ687" t="s">
        <v>61</v>
      </c>
      <c r="AK687" t="s">
        <v>119</v>
      </c>
      <c r="AM687" t="s">
        <v>88</v>
      </c>
      <c r="AN687" t="s">
        <v>55</v>
      </c>
      <c r="AQ687" t="s">
        <v>51</v>
      </c>
      <c r="AR687" t="s">
        <v>581</v>
      </c>
    </row>
    <row r="688" ht="15.75" customHeight="1">
      <c r="A688" t="s">
        <v>516</v>
      </c>
      <c r="C688" s="11" t="s">
        <v>565</v>
      </c>
      <c r="D688" s="11" t="s">
        <v>566</v>
      </c>
      <c r="E688" s="11" t="s">
        <v>567</v>
      </c>
      <c r="F688" s="12" t="str">
        <f t="shared" si="1"/>
        <v>2015</v>
      </c>
      <c r="G688" s="13">
        <v>42224.0</v>
      </c>
      <c r="H688" s="14">
        <v>0.33194444444444443</v>
      </c>
      <c r="I688" t="s">
        <v>48</v>
      </c>
      <c r="J688" s="15"/>
      <c r="L688" t="s">
        <v>49</v>
      </c>
      <c r="M688" s="15">
        <v>22.2</v>
      </c>
      <c r="N688" s="16">
        <v>7.09</v>
      </c>
      <c r="O688" s="16">
        <v>81.4</v>
      </c>
      <c r="P688" s="17"/>
      <c r="Q688" s="18"/>
      <c r="S688" s="17"/>
      <c r="V688" s="19"/>
      <c r="W688" s="19">
        <v>7.0</v>
      </c>
      <c r="AF688" t="s">
        <v>424</v>
      </c>
      <c r="AG688" t="s">
        <v>51</v>
      </c>
      <c r="AH688" t="s">
        <v>435</v>
      </c>
      <c r="AI688">
        <v>15.56</v>
      </c>
      <c r="AJ688" t="s">
        <v>61</v>
      </c>
      <c r="AK688" t="s">
        <v>119</v>
      </c>
      <c r="AM688" t="s">
        <v>88</v>
      </c>
      <c r="AN688" t="s">
        <v>55</v>
      </c>
      <c r="AQ688" t="s">
        <v>51</v>
      </c>
      <c r="AR688" t="s">
        <v>229</v>
      </c>
    </row>
    <row r="689" ht="15.75" customHeight="1">
      <c r="A689" t="s">
        <v>516</v>
      </c>
      <c r="C689" s="11" t="s">
        <v>565</v>
      </c>
      <c r="D689" s="11" t="s">
        <v>566</v>
      </c>
      <c r="E689" s="11" t="s">
        <v>567</v>
      </c>
      <c r="F689" s="12" t="str">
        <f t="shared" si="1"/>
        <v>2015</v>
      </c>
      <c r="G689" s="13">
        <v>42238.0</v>
      </c>
      <c r="H689" s="14">
        <v>0.34375</v>
      </c>
      <c r="I689" t="s">
        <v>48</v>
      </c>
      <c r="J689" s="15"/>
      <c r="L689" t="s">
        <v>58</v>
      </c>
      <c r="M689" s="15">
        <v>23.9</v>
      </c>
      <c r="N689" s="16">
        <v>7.37</v>
      </c>
      <c r="O689" s="16">
        <v>87.4</v>
      </c>
      <c r="P689" s="17">
        <v>22.4</v>
      </c>
      <c r="Q689" s="18"/>
      <c r="S689" s="17"/>
      <c r="V689" s="19"/>
      <c r="W689" s="19">
        <v>63.1</v>
      </c>
      <c r="AF689" t="s">
        <v>424</v>
      </c>
      <c r="AG689" t="s">
        <v>59</v>
      </c>
      <c r="AH689" t="s">
        <v>260</v>
      </c>
      <c r="AI689">
        <v>20.0</v>
      </c>
      <c r="AK689" t="s">
        <v>119</v>
      </c>
      <c r="AM689" t="s">
        <v>62</v>
      </c>
      <c r="AN689" t="s">
        <v>55</v>
      </c>
      <c r="AQ689" t="s">
        <v>51</v>
      </c>
      <c r="AR689" t="s">
        <v>229</v>
      </c>
    </row>
    <row r="690" ht="15.75" customHeight="1">
      <c r="A690" t="s">
        <v>516</v>
      </c>
      <c r="C690" s="11" t="s">
        <v>565</v>
      </c>
      <c r="D690" s="11" t="s">
        <v>566</v>
      </c>
      <c r="E690" s="11" t="s">
        <v>567</v>
      </c>
      <c r="F690" s="12" t="str">
        <f t="shared" si="1"/>
        <v>2016</v>
      </c>
      <c r="G690" s="13">
        <v>42511.0</v>
      </c>
      <c r="H690" s="14">
        <v>0.3472222222222222</v>
      </c>
      <c r="I690" t="s">
        <v>48</v>
      </c>
      <c r="J690" s="15"/>
      <c r="L690" t="s">
        <v>49</v>
      </c>
      <c r="M690" s="15">
        <v>18.2</v>
      </c>
      <c r="N690" s="16"/>
      <c r="O690" s="16">
        <v>95.0</v>
      </c>
      <c r="P690" s="17">
        <v>90.0</v>
      </c>
      <c r="Q690" s="18"/>
      <c r="S690" s="17"/>
      <c r="V690" s="19"/>
      <c r="W690" s="19">
        <v>7.4</v>
      </c>
      <c r="AF690" t="s">
        <v>424</v>
      </c>
      <c r="AG690" t="s">
        <v>51</v>
      </c>
      <c r="AH690" t="s">
        <v>86</v>
      </c>
      <c r="AI690">
        <v>15.56</v>
      </c>
      <c r="AJ690" t="s">
        <v>61</v>
      </c>
      <c r="AK690" t="s">
        <v>119</v>
      </c>
      <c r="AM690" t="s">
        <v>54</v>
      </c>
      <c r="AN690" t="s">
        <v>55</v>
      </c>
      <c r="AQ690" t="s">
        <v>51</v>
      </c>
      <c r="AR690" t="s">
        <v>425</v>
      </c>
    </row>
    <row r="691" ht="15.75" customHeight="1">
      <c r="A691" t="s">
        <v>516</v>
      </c>
      <c r="C691" s="11" t="s">
        <v>565</v>
      </c>
      <c r="D691" s="11" t="s">
        <v>566</v>
      </c>
      <c r="E691" s="11" t="s">
        <v>567</v>
      </c>
      <c r="F691" s="12" t="str">
        <f t="shared" si="1"/>
        <v>2016</v>
      </c>
      <c r="G691" s="13">
        <v>42525.0</v>
      </c>
      <c r="H691" s="14">
        <v>0.3506944444444444</v>
      </c>
      <c r="I691" t="s">
        <v>48</v>
      </c>
      <c r="J691" s="15"/>
      <c r="L691" t="s">
        <v>49</v>
      </c>
      <c r="M691" s="15">
        <v>18.3</v>
      </c>
      <c r="N691" s="16">
        <v>8.13</v>
      </c>
      <c r="O691" s="16">
        <v>89.1</v>
      </c>
      <c r="P691" s="17">
        <v>100.0</v>
      </c>
      <c r="Q691" s="18"/>
      <c r="S691" s="17"/>
      <c r="V691" s="19"/>
      <c r="W691" s="19">
        <v>141.7</v>
      </c>
      <c r="AF691" t="s">
        <v>424</v>
      </c>
      <c r="AG691" t="s">
        <v>280</v>
      </c>
      <c r="AH691" t="s">
        <v>287</v>
      </c>
      <c r="AI691">
        <v>17.22</v>
      </c>
      <c r="AJ691" t="s">
        <v>61</v>
      </c>
      <c r="AK691" t="s">
        <v>119</v>
      </c>
      <c r="AM691" t="s">
        <v>54</v>
      </c>
      <c r="AN691" t="s">
        <v>55</v>
      </c>
      <c r="AQ691" t="s">
        <v>51</v>
      </c>
      <c r="AR691" t="s">
        <v>582</v>
      </c>
    </row>
    <row r="692" ht="15.75" customHeight="1">
      <c r="A692" t="s">
        <v>516</v>
      </c>
      <c r="C692" s="11" t="s">
        <v>565</v>
      </c>
      <c r="D692" s="11" t="s">
        <v>566</v>
      </c>
      <c r="E692" s="11" t="s">
        <v>567</v>
      </c>
      <c r="F692" s="12" t="str">
        <f t="shared" si="1"/>
        <v>2016</v>
      </c>
      <c r="G692" s="13">
        <v>42539.0</v>
      </c>
      <c r="H692" s="14">
        <v>0.33958333333333335</v>
      </c>
      <c r="I692" t="s">
        <v>48</v>
      </c>
      <c r="J692" s="15"/>
      <c r="L692" t="s">
        <v>49</v>
      </c>
      <c r="M692" s="15">
        <v>21.8</v>
      </c>
      <c r="N692" s="16">
        <v>7.78</v>
      </c>
      <c r="O692" s="16">
        <v>88.6</v>
      </c>
      <c r="P692" s="17">
        <v>83.9</v>
      </c>
      <c r="Q692" s="18"/>
      <c r="S692" s="17"/>
      <c r="V692" s="19"/>
      <c r="W692" s="19">
        <v>63.8</v>
      </c>
      <c r="AF692" t="s">
        <v>424</v>
      </c>
      <c r="AG692" t="s">
        <v>51</v>
      </c>
      <c r="AH692" t="s">
        <v>51</v>
      </c>
      <c r="AI692">
        <v>17.22</v>
      </c>
      <c r="AK692" t="s">
        <v>119</v>
      </c>
      <c r="AM692" t="s">
        <v>54</v>
      </c>
      <c r="AN692" t="s">
        <v>55</v>
      </c>
      <c r="AQ692" t="s">
        <v>51</v>
      </c>
      <c r="AR692" t="s">
        <v>229</v>
      </c>
    </row>
    <row r="693" ht="15.75" customHeight="1">
      <c r="A693" t="s">
        <v>516</v>
      </c>
      <c r="C693" s="11" t="s">
        <v>565</v>
      </c>
      <c r="D693" s="11" t="s">
        <v>566</v>
      </c>
      <c r="E693" s="11" t="s">
        <v>567</v>
      </c>
      <c r="F693" s="12" t="str">
        <f t="shared" si="1"/>
        <v>2016</v>
      </c>
      <c r="G693" s="13">
        <v>42553.0</v>
      </c>
      <c r="H693" s="14">
        <v>0.3402777777777778</v>
      </c>
      <c r="I693" t="s">
        <v>48</v>
      </c>
      <c r="J693" s="15"/>
      <c r="L693" t="s">
        <v>49</v>
      </c>
      <c r="M693" s="15">
        <v>23.5</v>
      </c>
      <c r="N693" s="16">
        <v>7.44</v>
      </c>
      <c r="O693" s="16">
        <v>87.6</v>
      </c>
      <c r="P693" s="17">
        <v>53.4</v>
      </c>
      <c r="Q693" s="18"/>
      <c r="S693" s="17"/>
      <c r="V693" s="19"/>
      <c r="W693" s="19">
        <v>12.1</v>
      </c>
      <c r="AF693" t="s">
        <v>424</v>
      </c>
      <c r="AG693" t="s">
        <v>51</v>
      </c>
      <c r="AH693" t="s">
        <v>254</v>
      </c>
      <c r="AI693">
        <v>19.44</v>
      </c>
      <c r="AJ693" t="s">
        <v>61</v>
      </c>
      <c r="AK693" t="s">
        <v>119</v>
      </c>
      <c r="AM693" t="s">
        <v>54</v>
      </c>
      <c r="AN693" t="s">
        <v>55</v>
      </c>
      <c r="AQ693" t="s">
        <v>51</v>
      </c>
      <c r="AR693" t="s">
        <v>229</v>
      </c>
    </row>
    <row r="694" ht="15.75" customHeight="1">
      <c r="A694" t="s">
        <v>516</v>
      </c>
      <c r="C694" s="11" t="s">
        <v>565</v>
      </c>
      <c r="D694" s="11" t="s">
        <v>566</v>
      </c>
      <c r="E694" s="11" t="s">
        <v>567</v>
      </c>
      <c r="F694" s="12" t="str">
        <f t="shared" si="1"/>
        <v>2016</v>
      </c>
      <c r="G694" s="13">
        <v>42567.0</v>
      </c>
      <c r="H694" s="14">
        <v>0.3402777777777778</v>
      </c>
      <c r="I694" t="s">
        <v>48</v>
      </c>
      <c r="J694" s="15"/>
      <c r="L694" t="s">
        <v>49</v>
      </c>
      <c r="M694" s="15">
        <v>25.6</v>
      </c>
      <c r="N694" s="16">
        <v>6.96</v>
      </c>
      <c r="O694" s="16">
        <v>85.3</v>
      </c>
      <c r="P694" s="17">
        <v>77.2</v>
      </c>
      <c r="Q694" s="18"/>
      <c r="S694" s="17"/>
      <c r="V694" s="19"/>
      <c r="W694" s="19">
        <v>6.3</v>
      </c>
      <c r="AF694" t="s">
        <v>424</v>
      </c>
      <c r="AG694" t="s">
        <v>51</v>
      </c>
      <c r="AH694" t="s">
        <v>51</v>
      </c>
      <c r="AI694">
        <v>23.89</v>
      </c>
      <c r="AK694" t="s">
        <v>119</v>
      </c>
      <c r="AM694" t="s">
        <v>88</v>
      </c>
      <c r="AN694" t="s">
        <v>55</v>
      </c>
      <c r="AQ694" t="s">
        <v>51</v>
      </c>
      <c r="AR694" t="s">
        <v>229</v>
      </c>
    </row>
    <row r="695" ht="15.75" customHeight="1">
      <c r="A695" t="s">
        <v>516</v>
      </c>
      <c r="C695" s="11" t="s">
        <v>565</v>
      </c>
      <c r="D695" s="11" t="s">
        <v>566</v>
      </c>
      <c r="E695" s="11" t="s">
        <v>567</v>
      </c>
      <c r="F695" s="12" t="str">
        <f t="shared" si="1"/>
        <v>2016</v>
      </c>
      <c r="G695" s="13">
        <v>42581.0</v>
      </c>
      <c r="H695" s="14">
        <v>0.3284722222222222</v>
      </c>
      <c r="I695" t="s">
        <v>48</v>
      </c>
      <c r="J695" s="15"/>
      <c r="L695" t="s">
        <v>49</v>
      </c>
      <c r="M695" s="15">
        <v>25.1</v>
      </c>
      <c r="N695" s="16">
        <v>6.02</v>
      </c>
      <c r="O695" s="16">
        <v>82.7</v>
      </c>
      <c r="P695" s="17">
        <v>85.0</v>
      </c>
      <c r="Q695" s="18"/>
      <c r="S695" s="17"/>
      <c r="V695" s="19"/>
      <c r="W695" s="19">
        <v>9.4</v>
      </c>
      <c r="AF695" t="s">
        <v>424</v>
      </c>
      <c r="AI695">
        <v>22.22</v>
      </c>
      <c r="AK695" t="s">
        <v>119</v>
      </c>
      <c r="AM695" t="s">
        <v>54</v>
      </c>
      <c r="AN695" t="s">
        <v>55</v>
      </c>
      <c r="AQ695" t="s">
        <v>51</v>
      </c>
      <c r="AR695" t="s">
        <v>583</v>
      </c>
    </row>
    <row r="696" ht="15.75" customHeight="1">
      <c r="A696" t="s">
        <v>516</v>
      </c>
      <c r="C696" s="11" t="s">
        <v>565</v>
      </c>
      <c r="D696" s="11" t="s">
        <v>566</v>
      </c>
      <c r="E696" s="11" t="s">
        <v>567</v>
      </c>
      <c r="F696" s="12" t="str">
        <f t="shared" si="1"/>
        <v>2016</v>
      </c>
      <c r="G696" s="13">
        <v>42595.0</v>
      </c>
      <c r="H696" s="14">
        <v>0.3645833333333333</v>
      </c>
      <c r="I696" t="s">
        <v>48</v>
      </c>
      <c r="J696" s="15"/>
      <c r="L696" t="s">
        <v>49</v>
      </c>
      <c r="M696" s="15">
        <v>23.9</v>
      </c>
      <c r="N696" s="16">
        <v>6.35</v>
      </c>
      <c r="O696" s="16">
        <v>75.4</v>
      </c>
      <c r="P696" s="17">
        <v>48.4</v>
      </c>
      <c r="Q696" s="18"/>
      <c r="S696" s="17"/>
      <c r="V696" s="19"/>
      <c r="W696" s="19">
        <v>209.6</v>
      </c>
      <c r="AF696" t="s">
        <v>424</v>
      </c>
      <c r="AG696" t="s">
        <v>273</v>
      </c>
      <c r="AH696" t="s">
        <v>85</v>
      </c>
      <c r="AI696">
        <v>18.33</v>
      </c>
      <c r="AJ696" t="s">
        <v>61</v>
      </c>
      <c r="AK696" t="s">
        <v>119</v>
      </c>
      <c r="AM696" t="s">
        <v>88</v>
      </c>
      <c r="AN696" t="s">
        <v>55</v>
      </c>
      <c r="AQ696" t="s">
        <v>51</v>
      </c>
      <c r="AR696" t="s">
        <v>218</v>
      </c>
    </row>
    <row r="697" ht="15.75" customHeight="1">
      <c r="A697" t="s">
        <v>516</v>
      </c>
      <c r="C697" s="11" t="s">
        <v>565</v>
      </c>
      <c r="D697" s="11" t="s">
        <v>566</v>
      </c>
      <c r="E697" s="11" t="s">
        <v>567</v>
      </c>
      <c r="F697" s="12" t="str">
        <f t="shared" si="1"/>
        <v>2016</v>
      </c>
      <c r="G697" s="13">
        <v>42609.0</v>
      </c>
      <c r="H697" s="14">
        <v>0.3402777777777778</v>
      </c>
      <c r="I697" t="s">
        <v>48</v>
      </c>
      <c r="J697" s="15"/>
      <c r="L697" t="s">
        <v>49</v>
      </c>
      <c r="M697" s="15">
        <v>22.6</v>
      </c>
      <c r="N697" s="16">
        <v>6.52</v>
      </c>
      <c r="O697" s="16">
        <v>75.4</v>
      </c>
      <c r="P697" s="17">
        <v>91.5</v>
      </c>
      <c r="Q697" s="18"/>
      <c r="S697" s="17"/>
      <c r="V697" s="19"/>
      <c r="W697" s="19">
        <v>24.3</v>
      </c>
      <c r="AF697" t="s">
        <v>424</v>
      </c>
      <c r="AG697" t="s">
        <v>51</v>
      </c>
      <c r="AH697" t="s">
        <v>64</v>
      </c>
      <c r="AI697">
        <v>21.11</v>
      </c>
      <c r="AJ697" t="s">
        <v>61</v>
      </c>
      <c r="AK697" t="s">
        <v>119</v>
      </c>
      <c r="AM697" t="s">
        <v>88</v>
      </c>
      <c r="AN697" t="s">
        <v>55</v>
      </c>
      <c r="AQ697" t="s">
        <v>51</v>
      </c>
      <c r="AR697" t="s">
        <v>584</v>
      </c>
    </row>
    <row r="698" ht="15.75" customHeight="1">
      <c r="A698" t="s">
        <v>516</v>
      </c>
      <c r="C698" s="11" t="s">
        <v>565</v>
      </c>
      <c r="D698" s="11" t="s">
        <v>566</v>
      </c>
      <c r="E698" s="11" t="s">
        <v>567</v>
      </c>
      <c r="F698" s="12" t="str">
        <f t="shared" si="1"/>
        <v>2017</v>
      </c>
      <c r="G698" s="13">
        <v>42875.0</v>
      </c>
      <c r="H698" s="14">
        <v>0.3680555555555556</v>
      </c>
      <c r="I698" t="s">
        <v>48</v>
      </c>
      <c r="J698" s="15"/>
      <c r="L698" t="s">
        <v>49</v>
      </c>
      <c r="M698" s="15">
        <v>16.6</v>
      </c>
      <c r="N698" s="16">
        <v>9.23</v>
      </c>
      <c r="O698" s="16">
        <v>94.4</v>
      </c>
      <c r="P698" s="17">
        <v>77.7</v>
      </c>
      <c r="Q698" s="18"/>
      <c r="S698" s="17"/>
      <c r="V698" s="19"/>
      <c r="W698" s="19">
        <v>17.1</v>
      </c>
      <c r="AF698" t="s">
        <v>556</v>
      </c>
      <c r="AG698" t="s">
        <v>51</v>
      </c>
      <c r="AH698" t="s">
        <v>51</v>
      </c>
      <c r="AI698">
        <v>18.3</v>
      </c>
      <c r="AJ698" t="s">
        <v>52</v>
      </c>
      <c r="AK698" t="s">
        <v>53</v>
      </c>
      <c r="AM698" t="s">
        <v>54</v>
      </c>
      <c r="AN698" t="s">
        <v>212</v>
      </c>
      <c r="AQ698" t="s">
        <v>51</v>
      </c>
    </row>
    <row r="699" ht="15.75" customHeight="1">
      <c r="A699" t="s">
        <v>516</v>
      </c>
      <c r="C699" s="11" t="s">
        <v>565</v>
      </c>
      <c r="D699" s="11" t="s">
        <v>566</v>
      </c>
      <c r="E699" s="11" t="s">
        <v>567</v>
      </c>
      <c r="F699" s="12" t="str">
        <f t="shared" si="1"/>
        <v>2017</v>
      </c>
      <c r="G699" s="13">
        <v>42889.0</v>
      </c>
      <c r="H699" s="14">
        <v>0.3055555555555556</v>
      </c>
      <c r="I699" t="s">
        <v>48</v>
      </c>
      <c r="J699" s="15"/>
      <c r="L699" t="s">
        <v>49</v>
      </c>
      <c r="M699" s="15">
        <v>16.3</v>
      </c>
      <c r="N699" s="16">
        <v>9.19</v>
      </c>
      <c r="O699" s="16">
        <v>92.9</v>
      </c>
      <c r="P699" s="17">
        <v>77.2</v>
      </c>
      <c r="Q699" s="18"/>
      <c r="S699" s="17"/>
      <c r="V699" s="19"/>
      <c r="W699" s="19">
        <v>33.5</v>
      </c>
      <c r="AF699" t="s">
        <v>557</v>
      </c>
      <c r="AG699" t="s">
        <v>86</v>
      </c>
      <c r="AH699" t="s">
        <v>112</v>
      </c>
      <c r="AI699">
        <v>15.2</v>
      </c>
      <c r="AJ699" t="s">
        <v>61</v>
      </c>
      <c r="AK699" t="s">
        <v>119</v>
      </c>
      <c r="AM699" t="s">
        <v>54</v>
      </c>
      <c r="AN699" t="s">
        <v>65</v>
      </c>
      <c r="AQ699" t="s">
        <v>51</v>
      </c>
      <c r="AR699" t="s">
        <v>229</v>
      </c>
    </row>
    <row r="700" ht="15.75" customHeight="1">
      <c r="A700" t="s">
        <v>516</v>
      </c>
      <c r="C700" s="11" t="s">
        <v>565</v>
      </c>
      <c r="D700" s="11" t="s">
        <v>566</v>
      </c>
      <c r="E700" s="11" t="s">
        <v>567</v>
      </c>
      <c r="F700" s="12" t="str">
        <f t="shared" si="1"/>
        <v>2017</v>
      </c>
      <c r="G700" s="13">
        <v>42903.0</v>
      </c>
      <c r="H700" s="14">
        <v>0.3055555555555556</v>
      </c>
      <c r="I700" t="s">
        <v>48</v>
      </c>
      <c r="J700" s="15"/>
      <c r="L700" t="s">
        <v>49</v>
      </c>
      <c r="M700" s="15">
        <v>20.2</v>
      </c>
      <c r="N700" s="16">
        <v>7.82</v>
      </c>
      <c r="O700" s="16">
        <v>86.3</v>
      </c>
      <c r="P700" s="17">
        <v>87.0</v>
      </c>
      <c r="Q700" s="18"/>
      <c r="S700" s="17"/>
      <c r="V700" s="19"/>
      <c r="W700" s="19">
        <v>88.2</v>
      </c>
      <c r="AF700" t="s">
        <v>279</v>
      </c>
      <c r="AG700" t="s">
        <v>231</v>
      </c>
      <c r="AH700" t="s">
        <v>72</v>
      </c>
      <c r="AI700">
        <v>15.56</v>
      </c>
      <c r="AJ700" t="s">
        <v>61</v>
      </c>
      <c r="AK700" t="s">
        <v>53</v>
      </c>
      <c r="AM700" t="s">
        <v>54</v>
      </c>
      <c r="AN700" t="s">
        <v>65</v>
      </c>
      <c r="AQ700" t="s">
        <v>51</v>
      </c>
      <c r="AR700" t="s">
        <v>218</v>
      </c>
    </row>
    <row r="701" ht="15.75" customHeight="1">
      <c r="A701" t="s">
        <v>516</v>
      </c>
      <c r="C701" s="11" t="s">
        <v>565</v>
      </c>
      <c r="D701" s="11" t="s">
        <v>566</v>
      </c>
      <c r="E701" s="11" t="s">
        <v>567</v>
      </c>
      <c r="F701" s="12" t="str">
        <f t="shared" si="1"/>
        <v>2017</v>
      </c>
      <c r="G701" s="13">
        <v>42917.0</v>
      </c>
      <c r="H701" s="14">
        <v>0.30694444444444446</v>
      </c>
      <c r="I701" t="s">
        <v>48</v>
      </c>
      <c r="J701" s="15"/>
      <c r="L701" t="s">
        <v>58</v>
      </c>
      <c r="M701" s="15">
        <v>23.1</v>
      </c>
      <c r="N701" s="16">
        <v>8.3</v>
      </c>
      <c r="O701" s="16">
        <v>97.1</v>
      </c>
      <c r="P701" s="17">
        <v>77.2</v>
      </c>
      <c r="Q701" s="18"/>
      <c r="S701" s="17"/>
      <c r="V701" s="19"/>
      <c r="W701" s="19">
        <v>33.1</v>
      </c>
      <c r="AF701" t="s">
        <v>558</v>
      </c>
      <c r="AG701" t="s">
        <v>86</v>
      </c>
      <c r="AH701" t="s">
        <v>559</v>
      </c>
      <c r="AI701">
        <v>24.0</v>
      </c>
      <c r="AJ701" t="s">
        <v>61</v>
      </c>
      <c r="AK701" t="s">
        <v>119</v>
      </c>
      <c r="AM701" t="s">
        <v>88</v>
      </c>
      <c r="AN701" t="s">
        <v>55</v>
      </c>
      <c r="AQ701" t="s">
        <v>51</v>
      </c>
      <c r="AR701" t="s">
        <v>229</v>
      </c>
    </row>
    <row r="702" ht="15.75" customHeight="1">
      <c r="A702" t="s">
        <v>516</v>
      </c>
      <c r="C702" s="11" t="s">
        <v>565</v>
      </c>
      <c r="D702" s="11" t="s">
        <v>566</v>
      </c>
      <c r="E702" s="11" t="s">
        <v>567</v>
      </c>
      <c r="F702" s="12" t="str">
        <f t="shared" si="1"/>
        <v>2017</v>
      </c>
      <c r="G702" s="13">
        <v>42931.0</v>
      </c>
      <c r="H702" s="14">
        <v>0.3159722222222222</v>
      </c>
      <c r="I702" t="s">
        <v>48</v>
      </c>
      <c r="J702" s="15"/>
      <c r="L702" t="s">
        <v>49</v>
      </c>
      <c r="M702" s="15">
        <v>21.5</v>
      </c>
      <c r="N702" s="16">
        <v>7.64</v>
      </c>
      <c r="O702" s="16">
        <v>86.5</v>
      </c>
      <c r="P702" s="17"/>
      <c r="Q702" s="18"/>
      <c r="S702" s="17"/>
      <c r="V702" s="19"/>
      <c r="W702" s="19">
        <v>63.8</v>
      </c>
      <c r="AF702" t="s">
        <v>560</v>
      </c>
      <c r="AG702" t="s">
        <v>231</v>
      </c>
      <c r="AH702" t="s">
        <v>231</v>
      </c>
      <c r="AI702">
        <v>19.4</v>
      </c>
      <c r="AJ702" t="s">
        <v>61</v>
      </c>
      <c r="AK702" t="s">
        <v>119</v>
      </c>
      <c r="AM702" t="s">
        <v>88</v>
      </c>
      <c r="AN702" t="s">
        <v>65</v>
      </c>
      <c r="AQ702" t="s">
        <v>51</v>
      </c>
      <c r="AR702" t="s">
        <v>218</v>
      </c>
    </row>
    <row r="703" ht="15.75" customHeight="1">
      <c r="A703" t="s">
        <v>516</v>
      </c>
      <c r="C703" s="11" t="s">
        <v>565</v>
      </c>
      <c r="D703" s="11" t="s">
        <v>566</v>
      </c>
      <c r="E703" s="11" t="s">
        <v>567</v>
      </c>
      <c r="F703" s="12" t="str">
        <f t="shared" si="1"/>
        <v>2017</v>
      </c>
      <c r="G703" s="13">
        <v>42945.0</v>
      </c>
      <c r="H703" s="14">
        <v>0.325</v>
      </c>
      <c r="I703" t="s">
        <v>48</v>
      </c>
      <c r="J703" s="15"/>
      <c r="L703" t="s">
        <v>49</v>
      </c>
      <c r="M703" s="15">
        <v>21.9</v>
      </c>
      <c r="N703" s="16">
        <v>7.33</v>
      </c>
      <c r="O703" s="16">
        <v>83.67</v>
      </c>
      <c r="P703" s="17">
        <v>78.6</v>
      </c>
      <c r="Q703" s="18"/>
      <c r="S703" s="17"/>
      <c r="V703" s="19"/>
      <c r="W703" s="19">
        <v>17.5</v>
      </c>
      <c r="AF703" t="s">
        <v>556</v>
      </c>
      <c r="AG703" t="s">
        <v>86</v>
      </c>
      <c r="AH703" t="s">
        <v>86</v>
      </c>
      <c r="AI703">
        <v>18.0</v>
      </c>
      <c r="AJ703" t="s">
        <v>61</v>
      </c>
      <c r="AK703" t="s">
        <v>119</v>
      </c>
      <c r="AM703" t="s">
        <v>88</v>
      </c>
      <c r="AN703" t="s">
        <v>65</v>
      </c>
      <c r="AQ703" t="s">
        <v>51</v>
      </c>
      <c r="AR703" t="s">
        <v>561</v>
      </c>
    </row>
    <row r="704" ht="15.75" customHeight="1">
      <c r="A704" t="s">
        <v>516</v>
      </c>
      <c r="C704" s="11" t="s">
        <v>565</v>
      </c>
      <c r="D704" s="11" t="s">
        <v>566</v>
      </c>
      <c r="E704" s="11" t="s">
        <v>567</v>
      </c>
      <c r="F704" s="12" t="str">
        <f t="shared" si="1"/>
        <v>2017</v>
      </c>
      <c r="G704" s="13">
        <v>42959.0</v>
      </c>
      <c r="H704" s="14">
        <v>0.3020833333333333</v>
      </c>
      <c r="I704" t="s">
        <v>48</v>
      </c>
      <c r="J704" s="15"/>
      <c r="L704" t="s">
        <v>49</v>
      </c>
      <c r="M704" s="15">
        <v>23.4</v>
      </c>
      <c r="N704" s="16">
        <v>6.91</v>
      </c>
      <c r="O704" s="16">
        <v>81.3</v>
      </c>
      <c r="P704" s="17">
        <v>61.2</v>
      </c>
      <c r="Q704" s="18"/>
      <c r="S704" s="17"/>
      <c r="V704" s="19"/>
      <c r="W704" s="19">
        <v>307.6</v>
      </c>
      <c r="AF704" t="s">
        <v>562</v>
      </c>
      <c r="AG704" t="s">
        <v>273</v>
      </c>
      <c r="AH704" t="s">
        <v>563</v>
      </c>
      <c r="AI704">
        <v>22.2</v>
      </c>
      <c r="AJ704" t="s">
        <v>61</v>
      </c>
      <c r="AK704" t="s">
        <v>119</v>
      </c>
      <c r="AM704" t="s">
        <v>88</v>
      </c>
      <c r="AN704" t="s">
        <v>65</v>
      </c>
      <c r="AQ704" t="s">
        <v>51</v>
      </c>
      <c r="AR704" t="s">
        <v>229</v>
      </c>
    </row>
    <row r="705" ht="15.75" customHeight="1">
      <c r="A705" t="s">
        <v>516</v>
      </c>
      <c r="C705" s="11" t="s">
        <v>565</v>
      </c>
      <c r="D705" s="11" t="s">
        <v>566</v>
      </c>
      <c r="E705" s="11" t="s">
        <v>567</v>
      </c>
      <c r="F705" s="12" t="str">
        <f t="shared" si="1"/>
        <v>2017</v>
      </c>
      <c r="G705" s="13">
        <v>42973.0</v>
      </c>
      <c r="H705" s="14">
        <v>0.30694444444444446</v>
      </c>
      <c r="I705" t="s">
        <v>48</v>
      </c>
      <c r="J705" s="15"/>
      <c r="L705" t="s">
        <v>49</v>
      </c>
      <c r="M705" s="15">
        <v>21.5</v>
      </c>
      <c r="N705" s="16">
        <v>6.43</v>
      </c>
      <c r="O705" s="16">
        <v>72.7</v>
      </c>
      <c r="P705" s="17">
        <v>83.3</v>
      </c>
      <c r="Q705" s="18"/>
      <c r="S705" s="17"/>
      <c r="V705" s="19"/>
      <c r="W705" s="19">
        <v>16.0</v>
      </c>
      <c r="AF705" t="s">
        <v>564</v>
      </c>
      <c r="AG705" t="s">
        <v>51</v>
      </c>
      <c r="AH705" t="s">
        <v>86</v>
      </c>
      <c r="AI705">
        <v>14.5</v>
      </c>
      <c r="AJ705" t="s">
        <v>61</v>
      </c>
      <c r="AK705" t="s">
        <v>119</v>
      </c>
      <c r="AM705" t="s">
        <v>88</v>
      </c>
      <c r="AN705" t="s">
        <v>65</v>
      </c>
      <c r="AQ705" t="s">
        <v>51</v>
      </c>
      <c r="AR705" t="s">
        <v>229</v>
      </c>
    </row>
    <row r="706" ht="15.75" customHeight="1">
      <c r="A706" t="s">
        <v>516</v>
      </c>
      <c r="C706" s="11" t="s">
        <v>565</v>
      </c>
      <c r="D706" s="11" t="s">
        <v>566</v>
      </c>
      <c r="E706" s="11" t="s">
        <v>567</v>
      </c>
      <c r="F706" s="12" t="str">
        <f t="shared" si="1"/>
        <v>2017</v>
      </c>
      <c r="G706" s="13">
        <v>42987.0</v>
      </c>
      <c r="H706" s="14">
        <v>0.3125</v>
      </c>
      <c r="I706" t="s">
        <v>48</v>
      </c>
      <c r="J706" s="15"/>
      <c r="L706" t="s">
        <v>49</v>
      </c>
      <c r="M706" s="15">
        <v>18.7</v>
      </c>
      <c r="N706" s="16">
        <v>7.94</v>
      </c>
      <c r="O706" s="16">
        <v>85.1</v>
      </c>
      <c r="P706" s="17">
        <v>86.4</v>
      </c>
      <c r="Q706" s="18"/>
      <c r="S706" s="17"/>
      <c r="V706" s="19"/>
      <c r="W706" s="19">
        <v>14.8</v>
      </c>
      <c r="AF706" t="s">
        <v>585</v>
      </c>
      <c r="AG706" t="s">
        <v>51</v>
      </c>
      <c r="AH706" t="s">
        <v>86</v>
      </c>
      <c r="AI706">
        <v>15.3</v>
      </c>
      <c r="AK706" t="s">
        <v>119</v>
      </c>
      <c r="AM706" t="s">
        <v>88</v>
      </c>
      <c r="AN706" t="s">
        <v>65</v>
      </c>
      <c r="AQ706" t="s">
        <v>51</v>
      </c>
      <c r="AR706" t="s">
        <v>218</v>
      </c>
    </row>
    <row r="707" ht="15.75" customHeight="1">
      <c r="A707" t="s">
        <v>516</v>
      </c>
      <c r="C707" s="11" t="s">
        <v>565</v>
      </c>
      <c r="D707" s="11" t="s">
        <v>566</v>
      </c>
      <c r="E707" s="11" t="s">
        <v>567</v>
      </c>
      <c r="F707" s="12" t="str">
        <f t="shared" si="1"/>
        <v>2017</v>
      </c>
      <c r="G707" s="13">
        <v>43001.0</v>
      </c>
      <c r="H707" s="14">
        <v>0.3159722222222222</v>
      </c>
      <c r="I707" t="s">
        <v>48</v>
      </c>
      <c r="J707" s="15"/>
      <c r="L707" t="s">
        <v>49</v>
      </c>
      <c r="M707" s="15">
        <v>19.1</v>
      </c>
      <c r="N707" s="16">
        <v>6.32</v>
      </c>
      <c r="O707" s="16">
        <v>68.2</v>
      </c>
      <c r="P707" s="17">
        <v>44.7</v>
      </c>
      <c r="Q707" s="18"/>
      <c r="S707" s="17"/>
      <c r="V707" s="19"/>
      <c r="W707" s="19">
        <v>29.2</v>
      </c>
      <c r="AF707" t="s">
        <v>560</v>
      </c>
      <c r="AG707" t="s">
        <v>51</v>
      </c>
      <c r="AH707" t="s">
        <v>59</v>
      </c>
      <c r="AI707">
        <v>18.0</v>
      </c>
      <c r="AJ707" t="s">
        <v>61</v>
      </c>
      <c r="AK707" t="s">
        <v>119</v>
      </c>
      <c r="AM707" t="s">
        <v>88</v>
      </c>
      <c r="AN707" t="s">
        <v>65</v>
      </c>
      <c r="AQ707" t="s">
        <v>51</v>
      </c>
      <c r="AR707" t="s">
        <v>218</v>
      </c>
    </row>
    <row r="708" ht="15.75" customHeight="1">
      <c r="A708" t="s">
        <v>516</v>
      </c>
      <c r="C708" s="11" t="s">
        <v>586</v>
      </c>
      <c r="D708" s="11" t="s">
        <v>587</v>
      </c>
      <c r="E708" s="11" t="s">
        <v>588</v>
      </c>
      <c r="F708" s="12" t="str">
        <f t="shared" si="1"/>
        <v>2009</v>
      </c>
      <c r="G708" s="13">
        <v>39949.0</v>
      </c>
      <c r="H708" s="14">
        <v>0.2902777777777778</v>
      </c>
      <c r="I708" t="s">
        <v>48</v>
      </c>
      <c r="J708" s="15"/>
      <c r="L708" t="s">
        <v>49</v>
      </c>
      <c r="M708" s="15">
        <v>12.2</v>
      </c>
      <c r="N708" s="16">
        <v>9.3</v>
      </c>
      <c r="O708" s="16">
        <v>86.9</v>
      </c>
      <c r="P708" s="17"/>
      <c r="Q708" s="18"/>
      <c r="S708" s="17"/>
      <c r="V708" s="19"/>
      <c r="W708" s="19">
        <v>44.8</v>
      </c>
      <c r="AF708" t="s">
        <v>76</v>
      </c>
      <c r="AK708" t="s">
        <v>100</v>
      </c>
      <c r="AM708" t="s">
        <v>54</v>
      </c>
      <c r="AN708" t="s">
        <v>65</v>
      </c>
      <c r="AQ708" t="s">
        <v>51</v>
      </c>
      <c r="AR708" t="s">
        <v>78</v>
      </c>
    </row>
    <row r="709" ht="15.75" customHeight="1">
      <c r="A709" t="s">
        <v>516</v>
      </c>
      <c r="C709" s="11" t="s">
        <v>586</v>
      </c>
      <c r="D709" s="11" t="s">
        <v>587</v>
      </c>
      <c r="E709" s="11" t="s">
        <v>588</v>
      </c>
      <c r="F709" s="12" t="str">
        <f t="shared" si="1"/>
        <v>2009</v>
      </c>
      <c r="G709" s="13">
        <v>39963.0</v>
      </c>
      <c r="H709" s="14">
        <v>0.3013888888888889</v>
      </c>
      <c r="I709" t="s">
        <v>48</v>
      </c>
      <c r="J709" s="15"/>
      <c r="L709" t="s">
        <v>58</v>
      </c>
      <c r="M709" s="15">
        <v>10.1</v>
      </c>
      <c r="N709" s="16">
        <v>10.01</v>
      </c>
      <c r="O709" s="16">
        <v>90.6</v>
      </c>
      <c r="P709" s="17"/>
      <c r="Q709" s="18"/>
      <c r="S709" s="17"/>
      <c r="V709" s="19"/>
      <c r="W709" s="19">
        <v>290.9</v>
      </c>
      <c r="AF709" t="s">
        <v>76</v>
      </c>
      <c r="AG709" t="s">
        <v>59</v>
      </c>
      <c r="AH709" t="s">
        <v>77</v>
      </c>
      <c r="AJ709" t="s">
        <v>61</v>
      </c>
      <c r="AK709" t="s">
        <v>53</v>
      </c>
      <c r="AM709" t="s">
        <v>62</v>
      </c>
      <c r="AN709" t="s">
        <v>55</v>
      </c>
      <c r="AQ709" t="s">
        <v>51</v>
      </c>
      <c r="AR709" t="s">
        <v>78</v>
      </c>
    </row>
    <row r="710" ht="15.75" customHeight="1">
      <c r="A710" t="s">
        <v>516</v>
      </c>
      <c r="C710" s="11" t="s">
        <v>586</v>
      </c>
      <c r="D710" s="11" t="s">
        <v>587</v>
      </c>
      <c r="E710" s="11" t="s">
        <v>588</v>
      </c>
      <c r="F710" s="12" t="str">
        <f t="shared" si="1"/>
        <v>2009</v>
      </c>
      <c r="G710" s="13">
        <v>39963.0</v>
      </c>
      <c r="H710" s="14">
        <v>0.3013888888888889</v>
      </c>
      <c r="I710" t="s">
        <v>95</v>
      </c>
      <c r="J710" s="15"/>
      <c r="M710" s="15"/>
      <c r="N710" s="16"/>
      <c r="O710" s="16"/>
      <c r="P710" s="17"/>
      <c r="Q710" s="18"/>
      <c r="S710" s="17"/>
      <c r="V710" s="19"/>
      <c r="W710" s="19">
        <v>365.4</v>
      </c>
      <c r="AF710" t="s">
        <v>76</v>
      </c>
      <c r="AK710" t="s">
        <v>53</v>
      </c>
      <c r="AR710" t="s">
        <v>78</v>
      </c>
    </row>
    <row r="711" ht="15.75" customHeight="1">
      <c r="A711" t="s">
        <v>516</v>
      </c>
      <c r="C711" s="11" t="s">
        <v>586</v>
      </c>
      <c r="D711" s="11" t="s">
        <v>587</v>
      </c>
      <c r="E711" s="11" t="s">
        <v>588</v>
      </c>
      <c r="F711" s="12" t="str">
        <f t="shared" si="1"/>
        <v>2009</v>
      </c>
      <c r="G711" s="13">
        <v>39977.0</v>
      </c>
      <c r="H711" s="14">
        <v>0.29791666666666666</v>
      </c>
      <c r="I711" t="s">
        <v>48</v>
      </c>
      <c r="J711" s="15"/>
      <c r="L711" t="s">
        <v>58</v>
      </c>
      <c r="M711" s="15">
        <v>13.2</v>
      </c>
      <c r="N711" s="16">
        <v>10.1</v>
      </c>
      <c r="O711" s="16">
        <v>98.2</v>
      </c>
      <c r="P711" s="17"/>
      <c r="Q711" s="18"/>
      <c r="S711" s="17"/>
      <c r="V711" s="19"/>
      <c r="W711" s="19">
        <v>1299.65</v>
      </c>
      <c r="AF711" t="s">
        <v>76</v>
      </c>
      <c r="AG711" t="s">
        <v>51</v>
      </c>
      <c r="AH711" t="s">
        <v>60</v>
      </c>
      <c r="AI711">
        <v>21.7</v>
      </c>
      <c r="AJ711" t="s">
        <v>61</v>
      </c>
      <c r="AK711" t="s">
        <v>100</v>
      </c>
      <c r="AM711" t="s">
        <v>62</v>
      </c>
      <c r="AN711" t="s">
        <v>65</v>
      </c>
      <c r="AQ711" t="s">
        <v>51</v>
      </c>
      <c r="AR711" t="s">
        <v>78</v>
      </c>
    </row>
    <row r="712" ht="15.75" customHeight="1">
      <c r="A712" t="s">
        <v>516</v>
      </c>
      <c r="C712" s="11" t="s">
        <v>586</v>
      </c>
      <c r="D712" s="11" t="s">
        <v>587</v>
      </c>
      <c r="E712" s="11" t="s">
        <v>588</v>
      </c>
      <c r="F712" s="12" t="str">
        <f t="shared" si="1"/>
        <v>2009</v>
      </c>
      <c r="G712" s="13">
        <v>39977.0</v>
      </c>
      <c r="H712" s="14">
        <v>0.29791666666666666</v>
      </c>
      <c r="I712" t="s">
        <v>95</v>
      </c>
      <c r="J712" s="15"/>
      <c r="M712" s="15"/>
      <c r="N712" s="16"/>
      <c r="O712" s="16"/>
      <c r="P712" s="17"/>
      <c r="Q712" s="18"/>
      <c r="S712" s="17"/>
      <c r="V712" s="19"/>
      <c r="W712" s="19">
        <v>1046.24</v>
      </c>
      <c r="AF712" t="s">
        <v>76</v>
      </c>
      <c r="AK712" t="s">
        <v>100</v>
      </c>
      <c r="AR712" t="s">
        <v>78</v>
      </c>
    </row>
    <row r="713" ht="15.75" customHeight="1">
      <c r="A713" t="s">
        <v>516</v>
      </c>
      <c r="C713" s="11" t="s">
        <v>586</v>
      </c>
      <c r="D713" s="11" t="s">
        <v>587</v>
      </c>
      <c r="E713" s="11" t="s">
        <v>588</v>
      </c>
      <c r="F713" s="12" t="str">
        <f t="shared" si="1"/>
        <v>2009</v>
      </c>
      <c r="G713" s="13">
        <v>39991.0</v>
      </c>
      <c r="H713" s="14">
        <v>0.28402777777777777</v>
      </c>
      <c r="I713" t="s">
        <v>48</v>
      </c>
      <c r="J713" s="15"/>
      <c r="L713" t="s">
        <v>49</v>
      </c>
      <c r="M713" s="15">
        <v>16.8</v>
      </c>
      <c r="N713" s="16">
        <v>7.1</v>
      </c>
      <c r="O713" s="16">
        <v>73.8</v>
      </c>
      <c r="P713" s="17"/>
      <c r="Q713" s="18"/>
      <c r="S713" s="17"/>
      <c r="V713" s="19"/>
      <c r="W713" s="19" t="s">
        <v>149</v>
      </c>
      <c r="AF713" t="s">
        <v>76</v>
      </c>
      <c r="AG713" t="s">
        <v>59</v>
      </c>
      <c r="AH713" t="s">
        <v>589</v>
      </c>
      <c r="AI713">
        <v>20.0</v>
      </c>
      <c r="AJ713" t="s">
        <v>61</v>
      </c>
      <c r="AK713" t="s">
        <v>100</v>
      </c>
      <c r="AM713" t="s">
        <v>62</v>
      </c>
      <c r="AN713" t="s">
        <v>65</v>
      </c>
      <c r="AQ713" t="s">
        <v>171</v>
      </c>
      <c r="AR713" t="s">
        <v>590</v>
      </c>
    </row>
    <row r="714" ht="15.75" customHeight="1">
      <c r="A714" t="s">
        <v>516</v>
      </c>
      <c r="C714" s="11" t="s">
        <v>586</v>
      </c>
      <c r="D714" s="11" t="s">
        <v>587</v>
      </c>
      <c r="E714" s="11" t="s">
        <v>588</v>
      </c>
      <c r="F714" s="12" t="str">
        <f t="shared" si="1"/>
        <v>2009</v>
      </c>
      <c r="G714" s="13">
        <v>40019.0</v>
      </c>
      <c r="H714" s="14">
        <v>0.2951388888888889</v>
      </c>
      <c r="I714" t="s">
        <v>48</v>
      </c>
      <c r="J714" s="15"/>
      <c r="L714" t="s">
        <v>58</v>
      </c>
      <c r="M714" s="15">
        <v>15.7</v>
      </c>
      <c r="N714" s="16">
        <v>8.3</v>
      </c>
      <c r="O714" s="16">
        <v>83.4</v>
      </c>
      <c r="P714" s="17"/>
      <c r="Q714" s="18"/>
      <c r="S714" s="17"/>
      <c r="V714" s="19"/>
      <c r="W714" s="19">
        <v>920.8</v>
      </c>
      <c r="AF714" t="s">
        <v>76</v>
      </c>
      <c r="AG714" t="s">
        <v>84</v>
      </c>
      <c r="AH714" t="s">
        <v>85</v>
      </c>
      <c r="AJ714" t="s">
        <v>61</v>
      </c>
      <c r="AK714" t="s">
        <v>100</v>
      </c>
      <c r="AM714" t="s">
        <v>62</v>
      </c>
      <c r="AN714" t="s">
        <v>55</v>
      </c>
      <c r="AQ714" t="s">
        <v>70</v>
      </c>
      <c r="AR714" t="s">
        <v>152</v>
      </c>
    </row>
    <row r="715" ht="15.75" customHeight="1">
      <c r="A715" t="s">
        <v>516</v>
      </c>
      <c r="C715" s="11" t="s">
        <v>586</v>
      </c>
      <c r="D715" s="11" t="s">
        <v>587</v>
      </c>
      <c r="E715" s="11" t="s">
        <v>588</v>
      </c>
      <c r="F715" s="12" t="str">
        <f t="shared" si="1"/>
        <v>2009</v>
      </c>
      <c r="G715" s="13">
        <v>40021.0</v>
      </c>
      <c r="H715" s="14">
        <v>0.2652777777777778</v>
      </c>
      <c r="I715" t="s">
        <v>48</v>
      </c>
      <c r="J715" s="15"/>
      <c r="L715" t="s">
        <v>49</v>
      </c>
      <c r="M715" s="15"/>
      <c r="N715" s="16"/>
      <c r="O715" s="16"/>
      <c r="P715" s="17"/>
      <c r="Q715" s="18"/>
      <c r="S715" s="17"/>
      <c r="V715" s="19"/>
      <c r="W715" s="19">
        <v>40.4</v>
      </c>
      <c r="AF715" t="s">
        <v>76</v>
      </c>
      <c r="AG715" t="s">
        <v>51</v>
      </c>
      <c r="AH715" t="s">
        <v>51</v>
      </c>
      <c r="AJ715" t="s">
        <v>61</v>
      </c>
      <c r="AK715" t="s">
        <v>119</v>
      </c>
      <c r="AM715" t="s">
        <v>62</v>
      </c>
      <c r="AN715" t="s">
        <v>55</v>
      </c>
      <c r="AQ715" t="s">
        <v>56</v>
      </c>
      <c r="AR715" t="s">
        <v>591</v>
      </c>
    </row>
    <row r="716" ht="15.75" customHeight="1">
      <c r="A716" t="s">
        <v>516</v>
      </c>
      <c r="C716" s="11" t="s">
        <v>586</v>
      </c>
      <c r="D716" s="11" t="s">
        <v>587</v>
      </c>
      <c r="E716" s="11" t="s">
        <v>588</v>
      </c>
      <c r="F716" s="12" t="str">
        <f t="shared" si="1"/>
        <v>2009</v>
      </c>
      <c r="G716" s="13">
        <v>40033.0</v>
      </c>
      <c r="H716" s="14">
        <v>0.2847222222222222</v>
      </c>
      <c r="I716" t="s">
        <v>48</v>
      </c>
      <c r="J716" s="15"/>
      <c r="L716" t="s">
        <v>49</v>
      </c>
      <c r="M716" s="15">
        <v>14.9</v>
      </c>
      <c r="N716" s="16">
        <v>7.6</v>
      </c>
      <c r="O716" s="16">
        <v>75.3</v>
      </c>
      <c r="P716" s="17"/>
      <c r="Q716" s="18"/>
      <c r="S716" s="17"/>
      <c r="V716" s="19"/>
      <c r="W716" s="19">
        <v>121.1</v>
      </c>
      <c r="AF716" t="s">
        <v>76</v>
      </c>
      <c r="AG716" t="s">
        <v>86</v>
      </c>
      <c r="AH716" t="s">
        <v>87</v>
      </c>
      <c r="AK716" t="s">
        <v>100</v>
      </c>
      <c r="AM716" t="s">
        <v>88</v>
      </c>
      <c r="AN716" t="s">
        <v>65</v>
      </c>
      <c r="AO716" t="s">
        <v>88</v>
      </c>
      <c r="AQ716" t="s">
        <v>51</v>
      </c>
      <c r="AR716" t="s">
        <v>329</v>
      </c>
    </row>
    <row r="717" ht="15.75" customHeight="1">
      <c r="A717" t="s">
        <v>516</v>
      </c>
      <c r="C717" s="11" t="s">
        <v>586</v>
      </c>
      <c r="D717" s="11" t="s">
        <v>587</v>
      </c>
      <c r="E717" s="11" t="s">
        <v>588</v>
      </c>
      <c r="F717" s="12" t="str">
        <f t="shared" si="1"/>
        <v>2009</v>
      </c>
      <c r="G717" s="13">
        <v>40047.0</v>
      </c>
      <c r="H717" s="14">
        <v>0.2972222222222222</v>
      </c>
      <c r="I717" t="s">
        <v>48</v>
      </c>
      <c r="J717" s="15"/>
      <c r="L717" t="s">
        <v>49</v>
      </c>
      <c r="M717" s="15">
        <v>19.8</v>
      </c>
      <c r="N717" s="16">
        <v>6.6</v>
      </c>
      <c r="O717" s="16">
        <v>72.2</v>
      </c>
      <c r="P717" s="17"/>
      <c r="Q717" s="18"/>
      <c r="S717" s="17"/>
      <c r="V717" s="19"/>
      <c r="W717" s="19" t="s">
        <v>149</v>
      </c>
      <c r="AF717" t="s">
        <v>76</v>
      </c>
      <c r="AG717" t="s">
        <v>51</v>
      </c>
      <c r="AH717" t="s">
        <v>85</v>
      </c>
      <c r="AJ717" t="s">
        <v>61</v>
      </c>
      <c r="AK717" t="s">
        <v>100</v>
      </c>
      <c r="AM717" t="s">
        <v>54</v>
      </c>
      <c r="AN717" t="s">
        <v>65</v>
      </c>
      <c r="AQ717" t="s">
        <v>56</v>
      </c>
      <c r="AR717" t="s">
        <v>329</v>
      </c>
    </row>
    <row r="718" ht="15.75" customHeight="1">
      <c r="A718" t="s">
        <v>516</v>
      </c>
      <c r="C718" s="11" t="s">
        <v>586</v>
      </c>
      <c r="D718" s="11" t="s">
        <v>587</v>
      </c>
      <c r="E718" s="11" t="s">
        <v>588</v>
      </c>
      <c r="F718" s="12" t="str">
        <f t="shared" si="1"/>
        <v>2010</v>
      </c>
      <c r="G718" s="13">
        <v>40348.0</v>
      </c>
      <c r="H718" s="14">
        <v>0.30277777777777776</v>
      </c>
      <c r="I718" t="s">
        <v>48</v>
      </c>
      <c r="J718" s="15"/>
      <c r="L718" t="s">
        <v>49</v>
      </c>
      <c r="M718" s="15">
        <v>14.7</v>
      </c>
      <c r="N718" s="16">
        <v>9.33</v>
      </c>
      <c r="O718" s="16">
        <v>92.0</v>
      </c>
      <c r="P718" s="17"/>
      <c r="Q718" s="18"/>
      <c r="S718" s="17"/>
      <c r="V718" s="19"/>
      <c r="W718" s="19">
        <v>980.4</v>
      </c>
      <c r="AF718" t="s">
        <v>592</v>
      </c>
      <c r="AG718" t="s">
        <v>223</v>
      </c>
      <c r="AH718" t="s">
        <v>223</v>
      </c>
      <c r="AI718">
        <v>19.1</v>
      </c>
      <c r="AJ718" t="s">
        <v>61</v>
      </c>
      <c r="AK718" t="s">
        <v>100</v>
      </c>
      <c r="AM718" t="s">
        <v>88</v>
      </c>
      <c r="AN718" t="s">
        <v>55</v>
      </c>
      <c r="AQ718" t="s">
        <v>56</v>
      </c>
      <c r="AR718" t="s">
        <v>226</v>
      </c>
    </row>
    <row r="719" ht="15.75" customHeight="1">
      <c r="A719" t="s">
        <v>516</v>
      </c>
      <c r="C719" s="11" t="s">
        <v>586</v>
      </c>
      <c r="D719" s="11" t="s">
        <v>587</v>
      </c>
      <c r="E719" s="11" t="s">
        <v>588</v>
      </c>
      <c r="F719" s="12" t="str">
        <f t="shared" si="1"/>
        <v>2010</v>
      </c>
      <c r="G719" s="13">
        <v>40362.0</v>
      </c>
      <c r="H719" s="14">
        <v>0.2652777777777778</v>
      </c>
      <c r="I719" t="s">
        <v>48</v>
      </c>
      <c r="J719" s="15"/>
      <c r="L719" t="s">
        <v>49</v>
      </c>
      <c r="M719" s="15">
        <v>10.1</v>
      </c>
      <c r="N719" s="16">
        <v>8.7</v>
      </c>
      <c r="O719" s="16">
        <v>85.3</v>
      </c>
      <c r="P719" s="17"/>
      <c r="Q719" s="18"/>
      <c r="S719" s="17"/>
      <c r="V719" s="19"/>
      <c r="W719" s="19">
        <v>613.1</v>
      </c>
      <c r="AF719" t="s">
        <v>76</v>
      </c>
      <c r="AG719" t="s">
        <v>224</v>
      </c>
      <c r="AH719" t="s">
        <v>315</v>
      </c>
      <c r="AI719">
        <v>11.67</v>
      </c>
      <c r="AJ719" t="s">
        <v>61</v>
      </c>
      <c r="AK719" t="s">
        <v>100</v>
      </c>
      <c r="AM719" t="s">
        <v>88</v>
      </c>
      <c r="AN719" t="s">
        <v>65</v>
      </c>
      <c r="AQ719" t="s">
        <v>51</v>
      </c>
      <c r="AR719" t="s">
        <v>229</v>
      </c>
    </row>
    <row r="720" ht="15.75" customHeight="1">
      <c r="A720" t="s">
        <v>516</v>
      </c>
      <c r="C720" s="11" t="s">
        <v>586</v>
      </c>
      <c r="D720" s="11" t="s">
        <v>587</v>
      </c>
      <c r="E720" s="11" t="s">
        <v>588</v>
      </c>
      <c r="F720" s="12" t="str">
        <f t="shared" si="1"/>
        <v>2010</v>
      </c>
      <c r="G720" s="13">
        <v>40362.0</v>
      </c>
      <c r="H720" s="14">
        <v>0.2652777777777778</v>
      </c>
      <c r="I720" t="s">
        <v>95</v>
      </c>
      <c r="J720" s="15"/>
      <c r="M720" s="15"/>
      <c r="N720" s="16"/>
      <c r="O720" s="16"/>
      <c r="P720" s="17"/>
      <c r="Q720" s="18"/>
      <c r="S720" s="17"/>
      <c r="V720" s="19"/>
      <c r="W720" s="19">
        <v>547.5</v>
      </c>
      <c r="AF720" t="s">
        <v>76</v>
      </c>
      <c r="AK720" t="s">
        <v>100</v>
      </c>
      <c r="AR720" t="s">
        <v>229</v>
      </c>
    </row>
    <row r="721" ht="15.75" customHeight="1">
      <c r="A721" t="s">
        <v>516</v>
      </c>
      <c r="C721" s="11" t="s">
        <v>586</v>
      </c>
      <c r="D721" s="11" t="s">
        <v>587</v>
      </c>
      <c r="E721" s="11" t="s">
        <v>588</v>
      </c>
      <c r="F721" s="12" t="str">
        <f t="shared" si="1"/>
        <v>2010</v>
      </c>
      <c r="G721" s="13">
        <v>40376.0</v>
      </c>
      <c r="H721" s="14">
        <v>0.2708333333333333</v>
      </c>
      <c r="I721" t="s">
        <v>48</v>
      </c>
      <c r="J721" s="15"/>
      <c r="L721" t="s">
        <v>49</v>
      </c>
      <c r="M721" s="15">
        <v>19.5</v>
      </c>
      <c r="N721" s="16">
        <v>8.1</v>
      </c>
      <c r="O721" s="16">
        <v>88.2</v>
      </c>
      <c r="P721" s="17"/>
      <c r="Q721" s="18"/>
      <c r="S721" s="17"/>
      <c r="V721" s="19"/>
      <c r="W721" s="19">
        <v>687.0</v>
      </c>
      <c r="AF721" t="s">
        <v>593</v>
      </c>
      <c r="AG721" t="s">
        <v>223</v>
      </c>
      <c r="AH721" t="s">
        <v>72</v>
      </c>
      <c r="AI721">
        <v>25.7</v>
      </c>
      <c r="AK721" t="s">
        <v>100</v>
      </c>
      <c r="AM721" t="s">
        <v>88</v>
      </c>
      <c r="AN721" t="s">
        <v>65</v>
      </c>
      <c r="AQ721" t="s">
        <v>51</v>
      </c>
      <c r="AR721" t="s">
        <v>218</v>
      </c>
    </row>
    <row r="722" ht="15.75" customHeight="1">
      <c r="A722" t="s">
        <v>516</v>
      </c>
      <c r="C722" s="11" t="s">
        <v>586</v>
      </c>
      <c r="D722" s="11" t="s">
        <v>587</v>
      </c>
      <c r="E722" s="11" t="s">
        <v>588</v>
      </c>
      <c r="F722" s="12" t="str">
        <f t="shared" si="1"/>
        <v>2010</v>
      </c>
      <c r="G722" s="13">
        <v>40390.0</v>
      </c>
      <c r="H722" s="14">
        <v>0.2777777777777778</v>
      </c>
      <c r="I722" t="s">
        <v>48</v>
      </c>
      <c r="J722" s="15"/>
      <c r="L722" t="s">
        <v>49</v>
      </c>
      <c r="M722" s="15">
        <v>13.8</v>
      </c>
      <c r="N722" s="16">
        <v>10.6</v>
      </c>
      <c r="O722" s="16">
        <v>102.2</v>
      </c>
      <c r="P722" s="17"/>
      <c r="Q722" s="18"/>
      <c r="S722" s="17"/>
      <c r="V722" s="19"/>
      <c r="W722" s="19">
        <v>197.0</v>
      </c>
      <c r="AF722" t="s">
        <v>76</v>
      </c>
      <c r="AI722">
        <v>13.3</v>
      </c>
      <c r="AK722" t="s">
        <v>100</v>
      </c>
      <c r="AM722" t="s">
        <v>88</v>
      </c>
      <c r="AN722" t="s">
        <v>65</v>
      </c>
      <c r="AQ722" t="s">
        <v>51</v>
      </c>
      <c r="AR722" t="s">
        <v>594</v>
      </c>
    </row>
    <row r="723" ht="15.75" customHeight="1">
      <c r="A723" t="s">
        <v>516</v>
      </c>
      <c r="C723" s="11" t="s">
        <v>586</v>
      </c>
      <c r="D723" s="11" t="s">
        <v>587</v>
      </c>
      <c r="E723" s="11" t="s">
        <v>588</v>
      </c>
      <c r="F723" s="12" t="str">
        <f t="shared" si="1"/>
        <v>2010</v>
      </c>
      <c r="G723" s="13">
        <v>40404.0</v>
      </c>
      <c r="H723" s="14">
        <v>0.30833333333333335</v>
      </c>
      <c r="I723" t="s">
        <v>48</v>
      </c>
      <c r="J723" s="15"/>
      <c r="L723" t="s">
        <v>49</v>
      </c>
      <c r="M723" s="15">
        <v>15.2</v>
      </c>
      <c r="N723" s="16">
        <v>8.6</v>
      </c>
      <c r="O723" s="16">
        <v>86.6</v>
      </c>
      <c r="P723" s="17"/>
      <c r="Q723" s="18"/>
      <c r="S723" s="17"/>
      <c r="V723" s="19"/>
      <c r="W723" s="19">
        <v>260.2</v>
      </c>
      <c r="AF723" t="s">
        <v>76</v>
      </c>
      <c r="AG723" t="s">
        <v>51</v>
      </c>
      <c r="AH723" t="s">
        <v>51</v>
      </c>
      <c r="AK723" t="s">
        <v>100</v>
      </c>
      <c r="AM723" t="s">
        <v>88</v>
      </c>
      <c r="AN723" t="s">
        <v>65</v>
      </c>
      <c r="AQ723" t="s">
        <v>51</v>
      </c>
      <c r="AR723" t="s">
        <v>218</v>
      </c>
    </row>
    <row r="724" ht="15.75" customHeight="1">
      <c r="A724" t="s">
        <v>516</v>
      </c>
      <c r="C724" s="11" t="s">
        <v>586</v>
      </c>
      <c r="D724" s="11" t="s">
        <v>587</v>
      </c>
      <c r="E724" s="11" t="s">
        <v>588</v>
      </c>
      <c r="F724" s="12" t="str">
        <f t="shared" si="1"/>
        <v>2010</v>
      </c>
      <c r="G724" s="13">
        <v>40418.0</v>
      </c>
      <c r="H724" s="14">
        <v>0.2965277777777778</v>
      </c>
      <c r="I724" t="s">
        <v>48</v>
      </c>
      <c r="J724" s="15"/>
      <c r="L724" t="s">
        <v>49</v>
      </c>
      <c r="M724" s="15">
        <v>14.6</v>
      </c>
      <c r="N724" s="16">
        <v>8.3</v>
      </c>
      <c r="O724" s="16">
        <v>82.4</v>
      </c>
      <c r="P724" s="17"/>
      <c r="Q724" s="18"/>
      <c r="S724" s="17"/>
      <c r="V724" s="19"/>
      <c r="W724" s="19">
        <v>816.0</v>
      </c>
      <c r="AF724" t="s">
        <v>76</v>
      </c>
      <c r="AG724" t="s">
        <v>223</v>
      </c>
      <c r="AH724" t="s">
        <v>51</v>
      </c>
      <c r="AI724">
        <v>10.0</v>
      </c>
      <c r="AJ724" t="s">
        <v>61</v>
      </c>
      <c r="AK724" t="s">
        <v>100</v>
      </c>
      <c r="AM724" t="s">
        <v>88</v>
      </c>
      <c r="AN724" t="s">
        <v>65</v>
      </c>
      <c r="AQ724" t="s">
        <v>51</v>
      </c>
      <c r="AR724" t="s">
        <v>218</v>
      </c>
    </row>
    <row r="725" ht="15.75" customHeight="1">
      <c r="A725" t="s">
        <v>516</v>
      </c>
      <c r="C725" s="11" t="s">
        <v>586</v>
      </c>
      <c r="D725" s="11" t="s">
        <v>587</v>
      </c>
      <c r="E725" s="11" t="s">
        <v>588</v>
      </c>
      <c r="F725" s="12" t="str">
        <f t="shared" si="1"/>
        <v>2010</v>
      </c>
      <c r="G725" s="13">
        <v>40432.0</v>
      </c>
      <c r="H725" s="14">
        <v>0.2923611111111111</v>
      </c>
      <c r="I725" t="s">
        <v>48</v>
      </c>
      <c r="J725" s="15"/>
      <c r="L725" t="s">
        <v>49</v>
      </c>
      <c r="M725" s="15">
        <v>14.7</v>
      </c>
      <c r="N725" s="16">
        <v>8.0</v>
      </c>
      <c r="O725" s="16">
        <v>79.2</v>
      </c>
      <c r="P725" s="17"/>
      <c r="Q725" s="18"/>
      <c r="S725" s="17"/>
      <c r="V725" s="19"/>
      <c r="W725" s="19">
        <v>225.0</v>
      </c>
      <c r="AF725" t="s">
        <v>76</v>
      </c>
      <c r="AG725" t="s">
        <v>51</v>
      </c>
      <c r="AH725" t="s">
        <v>231</v>
      </c>
      <c r="AI725">
        <v>13.33</v>
      </c>
      <c r="AJ725" t="s">
        <v>61</v>
      </c>
      <c r="AK725" t="s">
        <v>100</v>
      </c>
      <c r="AM725" t="s">
        <v>88</v>
      </c>
      <c r="AN725" t="s">
        <v>65</v>
      </c>
      <c r="AQ725" t="s">
        <v>51</v>
      </c>
      <c r="AR725" t="s">
        <v>243</v>
      </c>
    </row>
    <row r="726" ht="15.75" customHeight="1">
      <c r="A726" t="s">
        <v>516</v>
      </c>
      <c r="C726" s="11" t="s">
        <v>586</v>
      </c>
      <c r="D726" s="11" t="s">
        <v>587</v>
      </c>
      <c r="E726" s="11" t="s">
        <v>588</v>
      </c>
      <c r="F726" s="12" t="str">
        <f t="shared" si="1"/>
        <v>2010</v>
      </c>
      <c r="G726" s="13">
        <v>40432.0</v>
      </c>
      <c r="H726" s="14">
        <v>0.2923611111111111</v>
      </c>
      <c r="I726" t="s">
        <v>95</v>
      </c>
      <c r="J726" s="15"/>
      <c r="M726" s="15"/>
      <c r="N726" s="16"/>
      <c r="O726" s="16"/>
      <c r="P726" s="17"/>
      <c r="Q726" s="18"/>
      <c r="S726" s="17"/>
      <c r="V726" s="19"/>
      <c r="W726" s="19">
        <v>236.0</v>
      </c>
      <c r="AF726" t="s">
        <v>76</v>
      </c>
      <c r="AK726" t="s">
        <v>100</v>
      </c>
      <c r="AR726" t="s">
        <v>243</v>
      </c>
    </row>
    <row r="727" ht="15.75" customHeight="1">
      <c r="A727" t="s">
        <v>516</v>
      </c>
      <c r="C727" s="11" t="s">
        <v>586</v>
      </c>
      <c r="D727" s="11" t="s">
        <v>587</v>
      </c>
      <c r="E727" s="11" t="s">
        <v>588</v>
      </c>
      <c r="F727" s="12" t="str">
        <f t="shared" si="1"/>
        <v>2011</v>
      </c>
      <c r="G727" s="13">
        <v>40684.0</v>
      </c>
      <c r="H727" s="14">
        <v>0.2708333333333333</v>
      </c>
      <c r="I727" t="s">
        <v>48</v>
      </c>
      <c r="J727" s="15"/>
      <c r="L727" t="s">
        <v>49</v>
      </c>
      <c r="M727" s="15">
        <v>11.33</v>
      </c>
      <c r="N727" s="16">
        <v>8.8</v>
      </c>
      <c r="O727" s="16">
        <v>80.41</v>
      </c>
      <c r="P727" s="17"/>
      <c r="Q727" s="18"/>
      <c r="S727" s="17"/>
      <c r="V727" s="19"/>
      <c r="W727" s="19">
        <v>66.3</v>
      </c>
      <c r="AF727" t="s">
        <v>76</v>
      </c>
      <c r="AG727" t="s">
        <v>284</v>
      </c>
      <c r="AH727" t="s">
        <v>285</v>
      </c>
      <c r="AI727">
        <v>12.22</v>
      </c>
      <c r="AJ727" t="s">
        <v>61</v>
      </c>
      <c r="AK727" t="s">
        <v>53</v>
      </c>
      <c r="AM727" t="s">
        <v>62</v>
      </c>
      <c r="AN727" t="s">
        <v>55</v>
      </c>
      <c r="AQ727" t="s">
        <v>56</v>
      </c>
      <c r="AR727" t="s">
        <v>595</v>
      </c>
    </row>
    <row r="728" ht="15.75" customHeight="1">
      <c r="A728" t="s">
        <v>516</v>
      </c>
      <c r="C728" s="11" t="s">
        <v>586</v>
      </c>
      <c r="D728" s="11" t="s">
        <v>587</v>
      </c>
      <c r="E728" s="11" t="s">
        <v>588</v>
      </c>
      <c r="F728" s="12" t="str">
        <f t="shared" si="1"/>
        <v>2011</v>
      </c>
      <c r="G728" s="13">
        <v>40698.0</v>
      </c>
      <c r="H728" s="14">
        <v>0.25555555555555554</v>
      </c>
      <c r="I728" t="s">
        <v>48</v>
      </c>
      <c r="J728" s="15"/>
      <c r="L728" t="s">
        <v>49</v>
      </c>
      <c r="M728" s="15"/>
      <c r="N728" s="16">
        <v>7.4</v>
      </c>
      <c r="O728" s="16"/>
      <c r="P728" s="17"/>
      <c r="Q728" s="18"/>
      <c r="S728" s="17"/>
      <c r="V728" s="19"/>
      <c r="W728" s="19">
        <v>125.9</v>
      </c>
      <c r="AF728" t="s">
        <v>76</v>
      </c>
      <c r="AG728" t="s">
        <v>51</v>
      </c>
      <c r="AH728" t="s">
        <v>59</v>
      </c>
      <c r="AI728">
        <v>8.33</v>
      </c>
      <c r="AK728" t="s">
        <v>100</v>
      </c>
      <c r="AM728" t="s">
        <v>88</v>
      </c>
      <c r="AN728" t="s">
        <v>55</v>
      </c>
      <c r="AQ728" t="s">
        <v>51</v>
      </c>
      <c r="AR728" t="s">
        <v>226</v>
      </c>
    </row>
    <row r="729" ht="15.75" customHeight="1">
      <c r="A729" t="s">
        <v>516</v>
      </c>
      <c r="C729" s="11" t="s">
        <v>586</v>
      </c>
      <c r="D729" s="11" t="s">
        <v>587</v>
      </c>
      <c r="E729" s="11" t="s">
        <v>588</v>
      </c>
      <c r="F729" s="12" t="str">
        <f t="shared" si="1"/>
        <v>2011</v>
      </c>
      <c r="G729" s="13">
        <v>40712.0</v>
      </c>
      <c r="H729" s="14">
        <v>0.2513888888888889</v>
      </c>
      <c r="I729" t="s">
        <v>48</v>
      </c>
      <c r="J729" s="15"/>
      <c r="L729" t="s">
        <v>49</v>
      </c>
      <c r="M729" s="15"/>
      <c r="N729" s="16">
        <v>6.5</v>
      </c>
      <c r="O729" s="16"/>
      <c r="P729" s="17"/>
      <c r="Q729" s="18"/>
      <c r="S729" s="17"/>
      <c r="V729" s="19"/>
      <c r="W729" s="19">
        <v>178.2</v>
      </c>
      <c r="AF729" t="s">
        <v>76</v>
      </c>
      <c r="AG729" t="s">
        <v>259</v>
      </c>
      <c r="AH729" t="s">
        <v>287</v>
      </c>
      <c r="AI729">
        <v>16.11</v>
      </c>
      <c r="AK729" t="s">
        <v>100</v>
      </c>
      <c r="AM729" t="s">
        <v>54</v>
      </c>
      <c r="AN729" t="s">
        <v>55</v>
      </c>
      <c r="AQ729" t="s">
        <v>56</v>
      </c>
      <c r="AR729" t="s">
        <v>218</v>
      </c>
    </row>
    <row r="730" ht="15.75" customHeight="1">
      <c r="A730" t="s">
        <v>516</v>
      </c>
      <c r="C730" s="11" t="s">
        <v>586</v>
      </c>
      <c r="D730" s="11" t="s">
        <v>587</v>
      </c>
      <c r="E730" s="11" t="s">
        <v>588</v>
      </c>
      <c r="F730" s="12" t="str">
        <f t="shared" si="1"/>
        <v>2011</v>
      </c>
      <c r="G730" s="13">
        <v>40740.0</v>
      </c>
      <c r="H730" s="14">
        <v>0.25972222222222224</v>
      </c>
      <c r="I730" t="s">
        <v>48</v>
      </c>
      <c r="J730" s="15"/>
      <c r="L730" t="s">
        <v>49</v>
      </c>
      <c r="M730" s="15"/>
      <c r="N730" s="16">
        <v>6.2</v>
      </c>
      <c r="O730" s="16"/>
      <c r="P730" s="17"/>
      <c r="Q730" s="18"/>
      <c r="S730" s="17"/>
      <c r="V730" s="19"/>
      <c r="W730" s="19"/>
      <c r="AF730" t="s">
        <v>76</v>
      </c>
      <c r="AG730" t="s">
        <v>51</v>
      </c>
      <c r="AH730" t="s">
        <v>59</v>
      </c>
      <c r="AI730">
        <v>14.44</v>
      </c>
      <c r="AJ730" t="s">
        <v>61</v>
      </c>
      <c r="AK730" t="s">
        <v>119</v>
      </c>
      <c r="AM730" t="s">
        <v>54</v>
      </c>
      <c r="AN730" t="s">
        <v>55</v>
      </c>
      <c r="AQ730" t="s">
        <v>56</v>
      </c>
      <c r="AR730" t="s">
        <v>288</v>
      </c>
    </row>
    <row r="731" ht="15.75" customHeight="1">
      <c r="A731" t="s">
        <v>516</v>
      </c>
      <c r="C731" s="11" t="s">
        <v>586</v>
      </c>
      <c r="D731" s="11" t="s">
        <v>587</v>
      </c>
      <c r="E731" s="11" t="s">
        <v>588</v>
      </c>
      <c r="F731" s="12" t="str">
        <f t="shared" si="1"/>
        <v>2011</v>
      </c>
      <c r="G731" s="13">
        <v>40754.0</v>
      </c>
      <c r="H731" s="14">
        <v>0.2638888888888889</v>
      </c>
      <c r="I731" t="s">
        <v>48</v>
      </c>
      <c r="J731" s="15"/>
      <c r="L731" t="s">
        <v>49</v>
      </c>
      <c r="M731" s="15"/>
      <c r="N731" s="16">
        <v>4.4</v>
      </c>
      <c r="O731" s="16"/>
      <c r="P731" s="17"/>
      <c r="Q731" s="18"/>
      <c r="S731" s="17"/>
      <c r="V731" s="19"/>
      <c r="W731" s="19" t="s">
        <v>299</v>
      </c>
      <c r="AF731" t="s">
        <v>76</v>
      </c>
      <c r="AG731" t="s">
        <v>563</v>
      </c>
      <c r="AH731" t="s">
        <v>291</v>
      </c>
      <c r="AI731">
        <v>20.0</v>
      </c>
      <c r="AJ731" t="s">
        <v>61</v>
      </c>
      <c r="AK731" t="s">
        <v>100</v>
      </c>
      <c r="AM731" t="s">
        <v>62</v>
      </c>
      <c r="AN731" t="s">
        <v>55</v>
      </c>
      <c r="AQ731" t="s">
        <v>56</v>
      </c>
      <c r="AR731" t="s">
        <v>409</v>
      </c>
    </row>
    <row r="732" ht="15.75" customHeight="1">
      <c r="A732" t="s">
        <v>516</v>
      </c>
      <c r="C732" s="11" t="s">
        <v>586</v>
      </c>
      <c r="D732" s="11" t="s">
        <v>587</v>
      </c>
      <c r="E732" s="11" t="s">
        <v>588</v>
      </c>
      <c r="F732" s="12" t="str">
        <f t="shared" si="1"/>
        <v>2011</v>
      </c>
      <c r="G732" s="13">
        <v>40768.0</v>
      </c>
      <c r="H732" s="14">
        <v>0.27847222222222223</v>
      </c>
      <c r="I732" t="s">
        <v>48</v>
      </c>
      <c r="J732" s="15"/>
      <c r="L732" t="s">
        <v>49</v>
      </c>
      <c r="M732" s="15"/>
      <c r="N732" s="16">
        <v>6.0</v>
      </c>
      <c r="O732" s="16"/>
      <c r="P732" s="17"/>
      <c r="Q732" s="18"/>
      <c r="S732" s="17"/>
      <c r="V732" s="19"/>
      <c r="W732" s="19">
        <v>727.0</v>
      </c>
      <c r="AF732" t="s">
        <v>76</v>
      </c>
      <c r="AG732" t="s">
        <v>115</v>
      </c>
      <c r="AH732" t="s">
        <v>115</v>
      </c>
      <c r="AI732">
        <v>12.78</v>
      </c>
      <c r="AK732" t="s">
        <v>100</v>
      </c>
      <c r="AM732" t="s">
        <v>54</v>
      </c>
      <c r="AN732" t="s">
        <v>55</v>
      </c>
      <c r="AQ732" t="s">
        <v>292</v>
      </c>
      <c r="AR732" t="s">
        <v>218</v>
      </c>
    </row>
    <row r="733" ht="15.75" customHeight="1">
      <c r="A733" t="s">
        <v>516</v>
      </c>
      <c r="C733" s="11" t="s">
        <v>586</v>
      </c>
      <c r="D733" s="11" t="s">
        <v>587</v>
      </c>
      <c r="E733" s="11" t="s">
        <v>588</v>
      </c>
      <c r="F733" s="12" t="str">
        <f t="shared" si="1"/>
        <v>2011</v>
      </c>
      <c r="G733" s="13">
        <v>40782.0</v>
      </c>
      <c r="H733" s="14">
        <v>0.2951388888888889</v>
      </c>
      <c r="I733" t="s">
        <v>48</v>
      </c>
      <c r="J733" s="15"/>
      <c r="L733" t="s">
        <v>49</v>
      </c>
      <c r="M733" s="15"/>
      <c r="N733" s="16"/>
      <c r="O733" s="16"/>
      <c r="P733" s="17"/>
      <c r="Q733" s="18"/>
      <c r="S733" s="17"/>
      <c r="V733" s="19"/>
      <c r="W733" s="19">
        <v>727.0</v>
      </c>
      <c r="AF733" t="s">
        <v>76</v>
      </c>
      <c r="AH733" t="s">
        <v>59</v>
      </c>
      <c r="AI733">
        <v>14.44</v>
      </c>
      <c r="AK733" t="s">
        <v>100</v>
      </c>
      <c r="AM733" t="s">
        <v>62</v>
      </c>
      <c r="AN733" t="s">
        <v>55</v>
      </c>
      <c r="AQ733" t="s">
        <v>56</v>
      </c>
      <c r="AR733" t="s">
        <v>596</v>
      </c>
    </row>
    <row r="734" ht="15.75" customHeight="1">
      <c r="A734" t="s">
        <v>516</v>
      </c>
      <c r="C734" s="11" t="s">
        <v>586</v>
      </c>
      <c r="D734" s="11" t="s">
        <v>587</v>
      </c>
      <c r="E734" s="11" t="s">
        <v>588</v>
      </c>
      <c r="F734" s="12" t="str">
        <f t="shared" si="1"/>
        <v>2012</v>
      </c>
      <c r="G734" s="13">
        <v>41048.0</v>
      </c>
      <c r="H734" s="14">
        <v>0.29791666666666666</v>
      </c>
      <c r="I734" t="s">
        <v>48</v>
      </c>
      <c r="J734" s="15"/>
      <c r="L734" t="s">
        <v>58</v>
      </c>
      <c r="M734" s="15">
        <v>11.0</v>
      </c>
      <c r="N734" s="16"/>
      <c r="O734" s="16">
        <v>94.2</v>
      </c>
      <c r="P734" s="17">
        <v>13.5</v>
      </c>
      <c r="Q734" s="18"/>
      <c r="S734" s="17"/>
      <c r="V734" s="19"/>
      <c r="W734" s="19">
        <v>365.4</v>
      </c>
      <c r="AF734" t="s">
        <v>76</v>
      </c>
      <c r="AG734" t="s">
        <v>51</v>
      </c>
      <c r="AH734" t="s">
        <v>51</v>
      </c>
      <c r="AI734">
        <v>6.67</v>
      </c>
      <c r="AK734" t="s">
        <v>100</v>
      </c>
      <c r="AM734" t="s">
        <v>54</v>
      </c>
      <c r="AN734" t="s">
        <v>55</v>
      </c>
      <c r="AQ734" t="s">
        <v>56</v>
      </c>
      <c r="AR734" t="s">
        <v>597</v>
      </c>
    </row>
    <row r="735" ht="15.75" customHeight="1">
      <c r="A735" t="s">
        <v>516</v>
      </c>
      <c r="C735" s="11" t="s">
        <v>586</v>
      </c>
      <c r="D735" s="11" t="s">
        <v>587</v>
      </c>
      <c r="E735" s="11" t="s">
        <v>588</v>
      </c>
      <c r="F735" s="12" t="str">
        <f t="shared" si="1"/>
        <v>2012</v>
      </c>
      <c r="G735" s="13">
        <v>41062.0</v>
      </c>
      <c r="H735" s="14">
        <v>0.2847222222222222</v>
      </c>
      <c r="I735" t="s">
        <v>48</v>
      </c>
      <c r="J735" s="15"/>
      <c r="L735" t="s">
        <v>49</v>
      </c>
      <c r="M735" s="15">
        <v>13.6</v>
      </c>
      <c r="N735" s="16"/>
      <c r="O735" s="16">
        <v>90.1</v>
      </c>
      <c r="P735" s="17"/>
      <c r="Q735" s="18"/>
      <c r="S735" s="17"/>
      <c r="V735" s="19"/>
      <c r="W735" s="19">
        <v>285.1</v>
      </c>
      <c r="AF735" t="s">
        <v>76</v>
      </c>
      <c r="AG735" t="s">
        <v>59</v>
      </c>
      <c r="AH735" t="s">
        <v>51</v>
      </c>
      <c r="AI735">
        <v>12.22</v>
      </c>
      <c r="AJ735" t="s">
        <v>52</v>
      </c>
      <c r="AK735" t="s">
        <v>53</v>
      </c>
      <c r="AM735" t="s">
        <v>88</v>
      </c>
      <c r="AN735" t="s">
        <v>55</v>
      </c>
      <c r="AQ735" t="s">
        <v>56</v>
      </c>
      <c r="AR735" t="s">
        <v>425</v>
      </c>
    </row>
    <row r="736" ht="15.75" customHeight="1">
      <c r="A736" t="s">
        <v>516</v>
      </c>
      <c r="C736" s="11" t="s">
        <v>586</v>
      </c>
      <c r="D736" s="11" t="s">
        <v>587</v>
      </c>
      <c r="E736" s="11" t="s">
        <v>588</v>
      </c>
      <c r="F736" s="12" t="str">
        <f t="shared" si="1"/>
        <v>2012</v>
      </c>
      <c r="G736" s="13">
        <v>41076.0</v>
      </c>
      <c r="H736" s="14">
        <v>0.2722222222222222</v>
      </c>
      <c r="I736" t="s">
        <v>48</v>
      </c>
      <c r="J736" s="15"/>
      <c r="L736" t="s">
        <v>49</v>
      </c>
      <c r="M736" s="15">
        <v>13.6</v>
      </c>
      <c r="N736" s="16">
        <v>9.3</v>
      </c>
      <c r="O736" s="16">
        <v>90.6</v>
      </c>
      <c r="P736" s="17"/>
      <c r="Q736" s="18"/>
      <c r="S736" s="17"/>
      <c r="V736" s="19"/>
      <c r="W736" s="19">
        <v>11.0</v>
      </c>
      <c r="AF736" t="s">
        <v>76</v>
      </c>
      <c r="AG736" t="s">
        <v>51</v>
      </c>
      <c r="AH736" t="s">
        <v>435</v>
      </c>
      <c r="AI736">
        <v>11.11</v>
      </c>
      <c r="AK736" t="s">
        <v>100</v>
      </c>
      <c r="AM736" t="s">
        <v>54</v>
      </c>
      <c r="AN736" t="s">
        <v>55</v>
      </c>
      <c r="AQ736" t="s">
        <v>56</v>
      </c>
      <c r="AR736" t="s">
        <v>218</v>
      </c>
    </row>
    <row r="737" ht="15.75" customHeight="1">
      <c r="A737" t="s">
        <v>516</v>
      </c>
      <c r="C737" s="11" t="s">
        <v>586</v>
      </c>
      <c r="D737" s="11" t="s">
        <v>587</v>
      </c>
      <c r="E737" s="11" t="s">
        <v>588</v>
      </c>
      <c r="F737" s="12" t="str">
        <f t="shared" si="1"/>
        <v>2012</v>
      </c>
      <c r="G737" s="13">
        <v>41090.0</v>
      </c>
      <c r="H737" s="14">
        <v>0.27708333333333335</v>
      </c>
      <c r="I737" t="s">
        <v>48</v>
      </c>
      <c r="J737" s="15"/>
      <c r="L737" t="s">
        <v>49</v>
      </c>
      <c r="M737" s="15">
        <v>16.5</v>
      </c>
      <c r="N737" s="16">
        <v>8.2</v>
      </c>
      <c r="O737" s="16">
        <v>84.7</v>
      </c>
      <c r="P737" s="17"/>
      <c r="Q737" s="18"/>
      <c r="S737" s="17"/>
      <c r="V737" s="19"/>
      <c r="W737" s="19">
        <v>150.0</v>
      </c>
      <c r="AF737" t="s">
        <v>76</v>
      </c>
      <c r="AG737" t="s">
        <v>51</v>
      </c>
      <c r="AH737" t="s">
        <v>444</v>
      </c>
      <c r="AI737">
        <v>20.0</v>
      </c>
      <c r="AJ737" t="s">
        <v>61</v>
      </c>
      <c r="AK737" t="s">
        <v>53</v>
      </c>
      <c r="AM737" t="s">
        <v>88</v>
      </c>
      <c r="AN737" t="s">
        <v>55</v>
      </c>
      <c r="AQ737" t="s">
        <v>56</v>
      </c>
      <c r="AR737" t="s">
        <v>218</v>
      </c>
    </row>
    <row r="738" ht="15.75" customHeight="1">
      <c r="A738" t="s">
        <v>516</v>
      </c>
      <c r="C738" s="11" t="s">
        <v>586</v>
      </c>
      <c r="D738" s="11" t="s">
        <v>587</v>
      </c>
      <c r="E738" s="11" t="s">
        <v>588</v>
      </c>
      <c r="F738" s="12" t="str">
        <f t="shared" si="1"/>
        <v>2012</v>
      </c>
      <c r="G738" s="13">
        <v>41104.0</v>
      </c>
      <c r="H738" s="14">
        <v>0.27847222222222223</v>
      </c>
      <c r="I738" t="s">
        <v>48</v>
      </c>
      <c r="J738" s="15"/>
      <c r="L738" t="s">
        <v>49</v>
      </c>
      <c r="M738" s="15">
        <v>17.5</v>
      </c>
      <c r="N738" s="16">
        <v>7.7</v>
      </c>
      <c r="O738" s="16">
        <v>80.6</v>
      </c>
      <c r="P738" s="17"/>
      <c r="Q738" s="18"/>
      <c r="S738" s="17"/>
      <c r="V738" s="19"/>
      <c r="W738" s="19">
        <v>222.4</v>
      </c>
      <c r="AF738" t="s">
        <v>76</v>
      </c>
      <c r="AG738" t="s">
        <v>280</v>
      </c>
      <c r="AH738" t="s">
        <v>86</v>
      </c>
      <c r="AJ738" t="s">
        <v>61</v>
      </c>
      <c r="AK738" t="s">
        <v>100</v>
      </c>
      <c r="AM738" t="s">
        <v>88</v>
      </c>
      <c r="AN738" t="s">
        <v>55</v>
      </c>
      <c r="AQ738" t="s">
        <v>56</v>
      </c>
      <c r="AR738" t="s">
        <v>218</v>
      </c>
    </row>
    <row r="739" ht="15.75" customHeight="1">
      <c r="A739" t="s">
        <v>516</v>
      </c>
      <c r="C739" s="11" t="s">
        <v>586</v>
      </c>
      <c r="D739" s="11" t="s">
        <v>587</v>
      </c>
      <c r="E739" s="11" t="s">
        <v>588</v>
      </c>
      <c r="F739" s="12" t="str">
        <f t="shared" si="1"/>
        <v>2013</v>
      </c>
      <c r="G739" s="13">
        <v>41412.0</v>
      </c>
      <c r="H739" s="14">
        <v>0.2708333333333333</v>
      </c>
      <c r="I739" t="s">
        <v>48</v>
      </c>
      <c r="J739" s="15"/>
      <c r="L739" t="s">
        <v>49</v>
      </c>
      <c r="M739" s="15">
        <v>10.5</v>
      </c>
      <c r="N739" s="16">
        <v>9.5</v>
      </c>
      <c r="O739" s="16">
        <v>85.5</v>
      </c>
      <c r="P739" s="17">
        <v>90.0</v>
      </c>
      <c r="Q739" s="18"/>
      <c r="S739" s="17"/>
      <c r="V739" s="19"/>
      <c r="W739" s="19">
        <v>129.6</v>
      </c>
      <c r="AF739" t="s">
        <v>598</v>
      </c>
      <c r="AG739" t="s">
        <v>223</v>
      </c>
      <c r="AH739" t="s">
        <v>51</v>
      </c>
      <c r="AI739">
        <v>4.44444444444444</v>
      </c>
      <c r="AJ739" t="s">
        <v>61</v>
      </c>
      <c r="AK739" t="s">
        <v>119</v>
      </c>
      <c r="AM739" t="s">
        <v>88</v>
      </c>
      <c r="AN739" t="s">
        <v>55</v>
      </c>
      <c r="AQ739" t="s">
        <v>171</v>
      </c>
      <c r="AR739" t="s">
        <v>218</v>
      </c>
    </row>
    <row r="740" ht="15.75" customHeight="1">
      <c r="A740" t="s">
        <v>516</v>
      </c>
      <c r="C740" s="11" t="s">
        <v>586</v>
      </c>
      <c r="D740" s="11" t="s">
        <v>587</v>
      </c>
      <c r="E740" s="11" t="s">
        <v>588</v>
      </c>
      <c r="F740" s="12" t="str">
        <f t="shared" si="1"/>
        <v>2013</v>
      </c>
      <c r="G740" s="13">
        <v>41426.0</v>
      </c>
      <c r="H740" s="14">
        <v>0.2763888888888889</v>
      </c>
      <c r="I740" t="s">
        <v>48</v>
      </c>
      <c r="J740" s="15"/>
      <c r="L740" t="s">
        <v>49</v>
      </c>
      <c r="M740" s="15">
        <v>16.2</v>
      </c>
      <c r="N740" s="16">
        <v>8.1</v>
      </c>
      <c r="O740" s="16">
        <v>82.7</v>
      </c>
      <c r="P740" s="17"/>
      <c r="Q740" s="18"/>
      <c r="S740" s="17"/>
      <c r="V740" s="19"/>
      <c r="W740" s="19">
        <v>75.4</v>
      </c>
      <c r="AF740" t="s">
        <v>76</v>
      </c>
      <c r="AG740" t="s">
        <v>223</v>
      </c>
      <c r="AH740" t="s">
        <v>51</v>
      </c>
      <c r="AI740">
        <v>17.7777777777778</v>
      </c>
      <c r="AK740" t="s">
        <v>53</v>
      </c>
      <c r="AM740" t="s">
        <v>88</v>
      </c>
      <c r="AN740" t="s">
        <v>55</v>
      </c>
      <c r="AQ740" t="s">
        <v>56</v>
      </c>
      <c r="AR740" t="s">
        <v>218</v>
      </c>
    </row>
    <row r="741" ht="15.75" customHeight="1">
      <c r="A741" t="s">
        <v>516</v>
      </c>
      <c r="C741" s="11" t="s">
        <v>586</v>
      </c>
      <c r="D741" s="11" t="s">
        <v>587</v>
      </c>
      <c r="E741" s="11" t="s">
        <v>588</v>
      </c>
      <c r="F741" s="12" t="str">
        <f t="shared" si="1"/>
        <v>2013</v>
      </c>
      <c r="G741" s="13">
        <v>41440.0</v>
      </c>
      <c r="H741" s="14">
        <v>0.2604166666666667</v>
      </c>
      <c r="I741" t="s">
        <v>48</v>
      </c>
      <c r="J741" s="15"/>
      <c r="L741" t="s">
        <v>49</v>
      </c>
      <c r="M741" s="15">
        <v>13.5</v>
      </c>
      <c r="N741" s="16">
        <v>8.9</v>
      </c>
      <c r="O741" s="16">
        <v>86.4</v>
      </c>
      <c r="P741" s="17">
        <v>90.0</v>
      </c>
      <c r="Q741" s="18"/>
      <c r="S741" s="17"/>
      <c r="V741" s="19"/>
      <c r="W741" s="19">
        <v>191.8</v>
      </c>
      <c r="AF741" t="s">
        <v>598</v>
      </c>
      <c r="AG741" t="s">
        <v>223</v>
      </c>
      <c r="AH741" t="s">
        <v>115</v>
      </c>
      <c r="AI741">
        <v>11.6666666666667</v>
      </c>
      <c r="AJ741" t="s">
        <v>61</v>
      </c>
      <c r="AK741" t="s">
        <v>100</v>
      </c>
      <c r="AM741" t="s">
        <v>88</v>
      </c>
      <c r="AN741" t="s">
        <v>55</v>
      </c>
      <c r="AQ741" t="s">
        <v>171</v>
      </c>
      <c r="AR741" t="s">
        <v>218</v>
      </c>
    </row>
    <row r="742" ht="15.75" customHeight="1">
      <c r="A742" t="s">
        <v>516</v>
      </c>
      <c r="C742" s="11" t="s">
        <v>586</v>
      </c>
      <c r="D742" s="11" t="s">
        <v>587</v>
      </c>
      <c r="E742" s="11" t="s">
        <v>588</v>
      </c>
      <c r="F742" s="12" t="str">
        <f t="shared" si="1"/>
        <v>2013</v>
      </c>
      <c r="G742" s="13">
        <v>41454.0</v>
      </c>
      <c r="H742" s="14">
        <v>0.2743055555555556</v>
      </c>
      <c r="I742" t="s">
        <v>48</v>
      </c>
      <c r="J742" s="15"/>
      <c r="L742" t="s">
        <v>58</v>
      </c>
      <c r="M742" s="15">
        <v>16.3</v>
      </c>
      <c r="N742" s="16">
        <v>8.5</v>
      </c>
      <c r="O742" s="16">
        <v>87.5</v>
      </c>
      <c r="P742" s="17">
        <v>60.0</v>
      </c>
      <c r="Q742" s="18"/>
      <c r="S742" s="17"/>
      <c r="V742" s="19"/>
      <c r="W742" s="19">
        <v>920.8</v>
      </c>
      <c r="AF742" t="s">
        <v>598</v>
      </c>
      <c r="AG742" t="s">
        <v>259</v>
      </c>
      <c r="AH742" t="s">
        <v>72</v>
      </c>
      <c r="AI742">
        <v>17.2222222222222</v>
      </c>
      <c r="AJ742" t="s">
        <v>61</v>
      </c>
      <c r="AK742" t="s">
        <v>119</v>
      </c>
      <c r="AM742" t="s">
        <v>62</v>
      </c>
      <c r="AN742" t="s">
        <v>55</v>
      </c>
      <c r="AQ742" t="s">
        <v>171</v>
      </c>
      <c r="AR742" t="s">
        <v>599</v>
      </c>
    </row>
    <row r="743" ht="15.75" customHeight="1">
      <c r="A743" t="s">
        <v>516</v>
      </c>
      <c r="C743" s="11" t="s">
        <v>586</v>
      </c>
      <c r="D743" s="11" t="s">
        <v>587</v>
      </c>
      <c r="E743" s="11" t="s">
        <v>588</v>
      </c>
      <c r="F743" s="12" t="str">
        <f t="shared" si="1"/>
        <v>2013</v>
      </c>
      <c r="G743" s="13">
        <v>41454.0</v>
      </c>
      <c r="H743" s="14">
        <v>0.2743055555555556</v>
      </c>
      <c r="I743" t="s">
        <v>95</v>
      </c>
      <c r="J743" s="15"/>
      <c r="M743" s="15">
        <v>16.3</v>
      </c>
      <c r="N743" s="16">
        <v>8.5</v>
      </c>
      <c r="O743" s="16">
        <v>86.9</v>
      </c>
      <c r="P743" s="17">
        <v>70.0</v>
      </c>
      <c r="Q743" s="18"/>
      <c r="S743" s="17"/>
      <c r="V743" s="19"/>
      <c r="W743" s="19">
        <v>1119.85</v>
      </c>
      <c r="AF743" t="s">
        <v>598</v>
      </c>
      <c r="AK743" t="s">
        <v>119</v>
      </c>
      <c r="AR743" t="s">
        <v>599</v>
      </c>
    </row>
    <row r="744" ht="15.75" customHeight="1">
      <c r="A744" t="s">
        <v>516</v>
      </c>
      <c r="C744" s="11" t="s">
        <v>586</v>
      </c>
      <c r="D744" s="11" t="s">
        <v>587</v>
      </c>
      <c r="E744" s="11" t="s">
        <v>588</v>
      </c>
      <c r="F744" s="12" t="str">
        <f t="shared" si="1"/>
        <v>2013</v>
      </c>
      <c r="G744" s="13">
        <v>41468.0</v>
      </c>
      <c r="H744" s="14">
        <v>0.26319444444444445</v>
      </c>
      <c r="I744" t="s">
        <v>48</v>
      </c>
      <c r="J744" s="15"/>
      <c r="L744" t="s">
        <v>49</v>
      </c>
      <c r="M744" s="15">
        <v>16.7</v>
      </c>
      <c r="N744" s="16">
        <v>8.6</v>
      </c>
      <c r="O744" s="16">
        <v>89.6</v>
      </c>
      <c r="P744" s="17"/>
      <c r="Q744" s="18"/>
      <c r="S744" s="17"/>
      <c r="V744" s="19"/>
      <c r="W744" s="19">
        <v>172.2</v>
      </c>
      <c r="AF744" t="s">
        <v>76</v>
      </c>
      <c r="AG744" t="s">
        <v>115</v>
      </c>
      <c r="AH744" t="s">
        <v>115</v>
      </c>
      <c r="AI744">
        <v>16.6666666666667</v>
      </c>
      <c r="AJ744" t="s">
        <v>61</v>
      </c>
      <c r="AK744" t="s">
        <v>53</v>
      </c>
      <c r="AM744" t="s">
        <v>88</v>
      </c>
      <c r="AN744" t="s">
        <v>55</v>
      </c>
      <c r="AQ744" t="s">
        <v>56</v>
      </c>
      <c r="AR744" t="s">
        <v>218</v>
      </c>
    </row>
    <row r="745" ht="15.75" customHeight="1">
      <c r="A745" t="s">
        <v>516</v>
      </c>
      <c r="C745" s="11" t="s">
        <v>586</v>
      </c>
      <c r="D745" s="11" t="s">
        <v>587</v>
      </c>
      <c r="E745" s="11" t="s">
        <v>588</v>
      </c>
      <c r="F745" s="12" t="str">
        <f t="shared" si="1"/>
        <v>2013</v>
      </c>
      <c r="G745" s="13">
        <v>41482.0</v>
      </c>
      <c r="H745" s="14">
        <v>0.2777777777777778</v>
      </c>
      <c r="I745" t="s">
        <v>48</v>
      </c>
      <c r="J745" s="15"/>
      <c r="L745" t="s">
        <v>49</v>
      </c>
      <c r="M745" s="15">
        <v>16.5</v>
      </c>
      <c r="N745" s="16">
        <v>8.4</v>
      </c>
      <c r="O745" s="16">
        <v>87.0</v>
      </c>
      <c r="P745" s="17"/>
      <c r="Q745" s="18"/>
      <c r="S745" s="17"/>
      <c r="V745" s="19"/>
      <c r="W745" s="19">
        <v>275.5</v>
      </c>
      <c r="AF745" t="s">
        <v>76</v>
      </c>
      <c r="AG745" t="s">
        <v>51</v>
      </c>
      <c r="AH745" t="s">
        <v>85</v>
      </c>
      <c r="AI745">
        <v>14.4444444444444</v>
      </c>
      <c r="AJ745" t="s">
        <v>61</v>
      </c>
      <c r="AK745" t="s">
        <v>119</v>
      </c>
      <c r="AM745" t="s">
        <v>54</v>
      </c>
      <c r="AN745" t="s">
        <v>55</v>
      </c>
      <c r="AQ745" t="s">
        <v>56</v>
      </c>
      <c r="AR745" t="s">
        <v>548</v>
      </c>
    </row>
    <row r="746" ht="15.75" customHeight="1">
      <c r="A746" t="s">
        <v>516</v>
      </c>
      <c r="C746" s="11" t="s">
        <v>586</v>
      </c>
      <c r="D746" s="11" t="s">
        <v>587</v>
      </c>
      <c r="E746" s="11" t="s">
        <v>588</v>
      </c>
      <c r="F746" s="12" t="str">
        <f t="shared" si="1"/>
        <v>2013</v>
      </c>
      <c r="G746" s="13">
        <v>41496.0</v>
      </c>
      <c r="H746" s="14">
        <v>0.2916666666666667</v>
      </c>
      <c r="I746" t="s">
        <v>48</v>
      </c>
      <c r="J746" s="15"/>
      <c r="L746" t="s">
        <v>58</v>
      </c>
      <c r="M746" s="15">
        <v>17.4</v>
      </c>
      <c r="N746" s="16">
        <v>8.4</v>
      </c>
      <c r="O746" s="16">
        <v>88.6</v>
      </c>
      <c r="P746" s="17">
        <v>80.0</v>
      </c>
      <c r="Q746" s="18"/>
      <c r="S746" s="17"/>
      <c r="V746" s="19"/>
      <c r="W746" s="19">
        <v>1046.24</v>
      </c>
      <c r="AF746" t="s">
        <v>600</v>
      </c>
      <c r="AG746" t="s">
        <v>51</v>
      </c>
      <c r="AH746" t="s">
        <v>457</v>
      </c>
      <c r="AI746">
        <v>17.2222222222222</v>
      </c>
      <c r="AJ746" t="s">
        <v>61</v>
      </c>
      <c r="AK746" t="s">
        <v>100</v>
      </c>
      <c r="AM746" t="s">
        <v>62</v>
      </c>
      <c r="AN746" t="s">
        <v>55</v>
      </c>
      <c r="AQ746" t="s">
        <v>171</v>
      </c>
      <c r="AR746" t="s">
        <v>229</v>
      </c>
    </row>
    <row r="747" ht="15.75" customHeight="1">
      <c r="A747" t="s">
        <v>516</v>
      </c>
      <c r="C747" s="11" t="s">
        <v>586</v>
      </c>
      <c r="D747" s="11" t="s">
        <v>587</v>
      </c>
      <c r="E747" s="11" t="s">
        <v>588</v>
      </c>
      <c r="F747" s="12" t="str">
        <f t="shared" si="1"/>
        <v>2013</v>
      </c>
      <c r="G747" s="13">
        <v>41510.0</v>
      </c>
      <c r="H747" s="14">
        <v>0.2902777777777778</v>
      </c>
      <c r="I747" t="s">
        <v>48</v>
      </c>
      <c r="J747" s="15"/>
      <c r="L747" t="s">
        <v>49</v>
      </c>
      <c r="M747" s="15">
        <v>14.0</v>
      </c>
      <c r="N747" s="16">
        <v>8.0</v>
      </c>
      <c r="O747" s="16">
        <v>78.1</v>
      </c>
      <c r="P747" s="17">
        <v>110.0</v>
      </c>
      <c r="Q747" s="18"/>
      <c r="S747" s="17"/>
      <c r="V747" s="19"/>
      <c r="W747" s="19">
        <v>93.3</v>
      </c>
      <c r="AF747" t="s">
        <v>600</v>
      </c>
      <c r="AG747" t="s">
        <v>51</v>
      </c>
      <c r="AH747" t="s">
        <v>51</v>
      </c>
      <c r="AI747">
        <v>10.5555555555556</v>
      </c>
      <c r="AJ747" t="s">
        <v>61</v>
      </c>
      <c r="AK747" t="s">
        <v>53</v>
      </c>
      <c r="AM747" t="s">
        <v>88</v>
      </c>
      <c r="AN747" t="s">
        <v>55</v>
      </c>
      <c r="AQ747" t="s">
        <v>51</v>
      </c>
      <c r="AR747" t="s">
        <v>218</v>
      </c>
    </row>
    <row r="748" ht="15.75" customHeight="1">
      <c r="A748" t="s">
        <v>516</v>
      </c>
      <c r="C748" s="11" t="s">
        <v>586</v>
      </c>
      <c r="D748" s="11" t="s">
        <v>587</v>
      </c>
      <c r="E748" s="11" t="s">
        <v>588</v>
      </c>
      <c r="F748" s="12" t="str">
        <f t="shared" si="1"/>
        <v>2014</v>
      </c>
      <c r="G748" s="13">
        <v>41776.0</v>
      </c>
      <c r="H748" s="14">
        <v>0.29097222222222224</v>
      </c>
      <c r="I748" t="s">
        <v>48</v>
      </c>
      <c r="J748" s="15"/>
      <c r="L748" t="s">
        <v>58</v>
      </c>
      <c r="M748" s="15">
        <v>13.8</v>
      </c>
      <c r="N748" s="16">
        <v>8.0</v>
      </c>
      <c r="O748" s="16">
        <v>84.0</v>
      </c>
      <c r="P748" s="17"/>
      <c r="Q748" s="18"/>
      <c r="S748" s="17"/>
      <c r="V748" s="19"/>
      <c r="W748" s="19">
        <v>461.1</v>
      </c>
      <c r="AF748" t="s">
        <v>76</v>
      </c>
      <c r="AG748" t="s">
        <v>254</v>
      </c>
      <c r="AH748" t="s">
        <v>254</v>
      </c>
      <c r="AI748">
        <v>14.44</v>
      </c>
      <c r="AJ748" t="s">
        <v>52</v>
      </c>
      <c r="AK748" t="s">
        <v>119</v>
      </c>
      <c r="AM748" t="s">
        <v>54</v>
      </c>
      <c r="AN748" t="s">
        <v>55</v>
      </c>
      <c r="AQ748" t="s">
        <v>56</v>
      </c>
      <c r="AR748" t="s">
        <v>601</v>
      </c>
    </row>
    <row r="749" ht="15.75" customHeight="1">
      <c r="A749" t="s">
        <v>516</v>
      </c>
      <c r="C749" s="11" t="s">
        <v>586</v>
      </c>
      <c r="D749" s="11" t="s">
        <v>587</v>
      </c>
      <c r="E749" s="11" t="s">
        <v>588</v>
      </c>
      <c r="F749" s="12" t="str">
        <f t="shared" si="1"/>
        <v>2014</v>
      </c>
      <c r="G749" s="13">
        <v>41790.0</v>
      </c>
      <c r="H749" s="14">
        <v>0.29097222222222224</v>
      </c>
      <c r="I749" t="s">
        <v>48</v>
      </c>
      <c r="J749" s="15"/>
      <c r="L749" t="s">
        <v>49</v>
      </c>
      <c r="M749" s="15">
        <v>11.5</v>
      </c>
      <c r="N749" s="16">
        <v>10.1</v>
      </c>
      <c r="O749" s="16">
        <v>93.2</v>
      </c>
      <c r="P749" s="17"/>
      <c r="Q749" s="18"/>
      <c r="S749" s="17"/>
      <c r="V749" s="19"/>
      <c r="W749" s="19">
        <v>193.5</v>
      </c>
      <c r="AF749" t="s">
        <v>76</v>
      </c>
      <c r="AG749" t="s">
        <v>280</v>
      </c>
      <c r="AH749" t="s">
        <v>254</v>
      </c>
      <c r="AI749">
        <v>10.56</v>
      </c>
      <c r="AJ749" t="s">
        <v>61</v>
      </c>
      <c r="AK749" t="s">
        <v>100</v>
      </c>
      <c r="AM749" t="s">
        <v>88</v>
      </c>
      <c r="AN749" t="s">
        <v>55</v>
      </c>
      <c r="AQ749" t="s">
        <v>56</v>
      </c>
      <c r="AR749" t="s">
        <v>218</v>
      </c>
    </row>
    <row r="750" ht="15.75" customHeight="1">
      <c r="A750" t="s">
        <v>516</v>
      </c>
      <c r="C750" s="11" t="s">
        <v>586</v>
      </c>
      <c r="D750" s="11" t="s">
        <v>587</v>
      </c>
      <c r="E750" s="11" t="s">
        <v>588</v>
      </c>
      <c r="F750" s="12" t="str">
        <f t="shared" si="1"/>
        <v>2014</v>
      </c>
      <c r="G750" s="13">
        <v>41804.0</v>
      </c>
      <c r="H750" s="14">
        <v>0.28055555555555556</v>
      </c>
      <c r="I750" t="s">
        <v>48</v>
      </c>
      <c r="J750" s="15"/>
      <c r="L750" t="s">
        <v>58</v>
      </c>
      <c r="M750" s="15">
        <v>13.5</v>
      </c>
      <c r="N750" s="16">
        <v>9.6</v>
      </c>
      <c r="O750" s="16">
        <v>92.1</v>
      </c>
      <c r="P750" s="17"/>
      <c r="Q750" s="18"/>
      <c r="S750" s="17"/>
      <c r="V750" s="19"/>
      <c r="W750" s="19">
        <v>1986.28</v>
      </c>
      <c r="AF750" t="s">
        <v>76</v>
      </c>
      <c r="AG750" t="s">
        <v>231</v>
      </c>
      <c r="AH750" t="s">
        <v>189</v>
      </c>
      <c r="AI750">
        <v>13.33</v>
      </c>
      <c r="AJ750" t="s">
        <v>61</v>
      </c>
      <c r="AK750" t="s">
        <v>100</v>
      </c>
      <c r="AM750" t="s">
        <v>62</v>
      </c>
      <c r="AN750" t="s">
        <v>55</v>
      </c>
      <c r="AQ750" t="s">
        <v>51</v>
      </c>
      <c r="AR750" t="s">
        <v>602</v>
      </c>
    </row>
    <row r="751" ht="15.75" customHeight="1">
      <c r="A751" t="s">
        <v>516</v>
      </c>
      <c r="C751" s="11" t="s">
        <v>586</v>
      </c>
      <c r="D751" s="11" t="s">
        <v>587</v>
      </c>
      <c r="E751" s="11" t="s">
        <v>588</v>
      </c>
      <c r="F751" s="12" t="str">
        <f t="shared" si="1"/>
        <v>2014</v>
      </c>
      <c r="G751" s="13">
        <v>41818.0</v>
      </c>
      <c r="H751" s="14">
        <v>0.28541666666666665</v>
      </c>
      <c r="I751" t="s">
        <v>48</v>
      </c>
      <c r="J751" s="15"/>
      <c r="L751" t="s">
        <v>58</v>
      </c>
      <c r="M751" s="15">
        <v>13.7</v>
      </c>
      <c r="N751" s="16">
        <v>9.0</v>
      </c>
      <c r="O751" s="16">
        <v>84.7</v>
      </c>
      <c r="P751" s="17"/>
      <c r="Q751" s="18"/>
      <c r="S751" s="17"/>
      <c r="V751" s="19"/>
      <c r="W751" s="19">
        <v>344.8</v>
      </c>
      <c r="AF751" t="s">
        <v>76</v>
      </c>
      <c r="AG751" t="s">
        <v>51</v>
      </c>
      <c r="AH751" t="s">
        <v>435</v>
      </c>
      <c r="AI751">
        <v>11.11</v>
      </c>
      <c r="AK751" t="s">
        <v>100</v>
      </c>
      <c r="AM751" t="s">
        <v>88</v>
      </c>
      <c r="AN751" t="s">
        <v>55</v>
      </c>
      <c r="AQ751" t="s">
        <v>56</v>
      </c>
      <c r="AR751" t="s">
        <v>218</v>
      </c>
    </row>
    <row r="752" ht="15.75" customHeight="1">
      <c r="A752" t="s">
        <v>516</v>
      </c>
      <c r="C752" s="11" t="s">
        <v>586</v>
      </c>
      <c r="D752" s="11" t="s">
        <v>587</v>
      </c>
      <c r="E752" s="11" t="s">
        <v>588</v>
      </c>
      <c r="F752" s="12" t="str">
        <f t="shared" si="1"/>
        <v>2014</v>
      </c>
      <c r="G752" s="13">
        <v>41818.0</v>
      </c>
      <c r="H752" s="14">
        <v>0.28541666666666665</v>
      </c>
      <c r="I752" t="s">
        <v>95</v>
      </c>
      <c r="J752" s="15"/>
      <c r="M752" s="15"/>
      <c r="N752" s="16"/>
      <c r="O752" s="16"/>
      <c r="P752" s="17"/>
      <c r="Q752" s="18"/>
      <c r="S752" s="17"/>
      <c r="V752" s="19"/>
      <c r="W752" s="19">
        <v>461.1</v>
      </c>
      <c r="AF752" t="s">
        <v>76</v>
      </c>
      <c r="AK752" t="s">
        <v>100</v>
      </c>
      <c r="AR752" t="s">
        <v>218</v>
      </c>
    </row>
    <row r="753" ht="15.75" customHeight="1">
      <c r="A753" t="s">
        <v>516</v>
      </c>
      <c r="C753" s="11" t="s">
        <v>586</v>
      </c>
      <c r="D753" s="11" t="s">
        <v>587</v>
      </c>
      <c r="E753" s="11" t="s">
        <v>588</v>
      </c>
      <c r="F753" s="12" t="str">
        <f t="shared" si="1"/>
        <v>2014</v>
      </c>
      <c r="G753" s="13">
        <v>41832.0</v>
      </c>
      <c r="H753" s="14">
        <v>0.27291666666666664</v>
      </c>
      <c r="I753" t="s">
        <v>48</v>
      </c>
      <c r="J753" s="15"/>
      <c r="L753" t="s">
        <v>49</v>
      </c>
      <c r="M753" s="15">
        <v>15.1</v>
      </c>
      <c r="N753" s="16">
        <v>8.8</v>
      </c>
      <c r="O753" s="16">
        <v>88.1</v>
      </c>
      <c r="P753" s="17"/>
      <c r="Q753" s="18"/>
      <c r="S753" s="17"/>
      <c r="V753" s="19"/>
      <c r="W753" s="19">
        <v>248.1</v>
      </c>
      <c r="AF753" t="s">
        <v>76</v>
      </c>
      <c r="AG753" t="s">
        <v>51</v>
      </c>
      <c r="AH753" t="s">
        <v>51</v>
      </c>
      <c r="AI753">
        <v>13.33</v>
      </c>
      <c r="AK753" t="s">
        <v>100</v>
      </c>
      <c r="AM753" t="s">
        <v>88</v>
      </c>
      <c r="AN753" t="s">
        <v>55</v>
      </c>
      <c r="AQ753" t="s">
        <v>56</v>
      </c>
      <c r="AR753" t="s">
        <v>218</v>
      </c>
    </row>
    <row r="754" ht="15.75" customHeight="1">
      <c r="A754" t="s">
        <v>516</v>
      </c>
      <c r="C754" s="11" t="s">
        <v>586</v>
      </c>
      <c r="D754" s="11" t="s">
        <v>587</v>
      </c>
      <c r="E754" s="11" t="s">
        <v>588</v>
      </c>
      <c r="F754" s="12" t="str">
        <f t="shared" si="1"/>
        <v>2014</v>
      </c>
      <c r="G754" s="13">
        <v>41846.0</v>
      </c>
      <c r="H754" s="14">
        <v>0.28888888888888886</v>
      </c>
      <c r="I754" t="s">
        <v>48</v>
      </c>
      <c r="J754" s="15"/>
      <c r="L754" t="s">
        <v>49</v>
      </c>
      <c r="M754" s="15">
        <v>15.5</v>
      </c>
      <c r="N754" s="16">
        <v>8.7</v>
      </c>
      <c r="O754" s="16">
        <v>87.9</v>
      </c>
      <c r="P754" s="17"/>
      <c r="Q754" s="18"/>
      <c r="S754" s="17"/>
      <c r="V754" s="19"/>
      <c r="W754" s="19">
        <v>195.6</v>
      </c>
      <c r="AF754" t="s">
        <v>76</v>
      </c>
      <c r="AG754" t="s">
        <v>86</v>
      </c>
      <c r="AH754" t="s">
        <v>86</v>
      </c>
      <c r="AI754">
        <v>16.67</v>
      </c>
      <c r="AJ754" t="s">
        <v>61</v>
      </c>
      <c r="AK754" t="s">
        <v>100</v>
      </c>
      <c r="AM754" t="s">
        <v>88</v>
      </c>
      <c r="AN754" t="s">
        <v>55</v>
      </c>
      <c r="AQ754" t="s">
        <v>56</v>
      </c>
      <c r="AR754" t="s">
        <v>218</v>
      </c>
    </row>
    <row r="755" ht="15.75" customHeight="1">
      <c r="A755" t="s">
        <v>516</v>
      </c>
      <c r="C755" s="11" t="s">
        <v>586</v>
      </c>
      <c r="D755" s="11" t="s">
        <v>587</v>
      </c>
      <c r="E755" s="11" t="s">
        <v>588</v>
      </c>
      <c r="F755" s="12" t="str">
        <f t="shared" si="1"/>
        <v>2014</v>
      </c>
      <c r="G755" s="13">
        <v>41860.0</v>
      </c>
      <c r="H755" s="14">
        <v>0.2881944444444444</v>
      </c>
      <c r="I755" t="s">
        <v>48</v>
      </c>
      <c r="J755" s="15"/>
      <c r="L755" t="s">
        <v>49</v>
      </c>
      <c r="M755" s="15">
        <v>15.3</v>
      </c>
      <c r="N755" s="16">
        <v>8.9</v>
      </c>
      <c r="O755" s="16">
        <v>89.1</v>
      </c>
      <c r="P755" s="17"/>
      <c r="Q755" s="18"/>
      <c r="S755" s="17"/>
      <c r="V755" s="19"/>
      <c r="W755" s="19">
        <v>151.5</v>
      </c>
      <c r="AF755" t="s">
        <v>76</v>
      </c>
      <c r="AG755" t="s">
        <v>435</v>
      </c>
      <c r="AH755" t="s">
        <v>64</v>
      </c>
      <c r="AI755">
        <v>15.0</v>
      </c>
      <c r="AJ755" t="s">
        <v>61</v>
      </c>
      <c r="AK755" t="s">
        <v>100</v>
      </c>
      <c r="AM755" t="s">
        <v>88</v>
      </c>
      <c r="AN755" t="s">
        <v>55</v>
      </c>
      <c r="AQ755" t="s">
        <v>56</v>
      </c>
      <c r="AR755" t="s">
        <v>218</v>
      </c>
    </row>
    <row r="756" ht="15.75" customHeight="1">
      <c r="A756" t="s">
        <v>516</v>
      </c>
      <c r="C756" s="11" t="s">
        <v>586</v>
      </c>
      <c r="D756" s="11" t="s">
        <v>587</v>
      </c>
      <c r="E756" s="11" t="s">
        <v>588</v>
      </c>
      <c r="F756" s="12" t="str">
        <f t="shared" si="1"/>
        <v>2014</v>
      </c>
      <c r="G756" s="13">
        <v>41874.0</v>
      </c>
      <c r="H756" s="14">
        <v>0.2847222222222222</v>
      </c>
      <c r="I756" t="s">
        <v>48</v>
      </c>
      <c r="J756" s="15"/>
      <c r="L756" t="s">
        <v>49</v>
      </c>
      <c r="M756" s="15">
        <v>15.1</v>
      </c>
      <c r="N756" s="16">
        <v>9.07</v>
      </c>
      <c r="O756" s="16">
        <v>90.7</v>
      </c>
      <c r="P756" s="17"/>
      <c r="Q756" s="18"/>
      <c r="S756" s="17"/>
      <c r="V756" s="19"/>
      <c r="W756" s="19">
        <v>105.0</v>
      </c>
      <c r="AF756" t="s">
        <v>76</v>
      </c>
      <c r="AG756" t="s">
        <v>59</v>
      </c>
      <c r="AH756" t="s">
        <v>59</v>
      </c>
      <c r="AI756">
        <v>15.0</v>
      </c>
      <c r="AJ756" t="s">
        <v>61</v>
      </c>
      <c r="AK756" t="s">
        <v>100</v>
      </c>
      <c r="AM756" t="s">
        <v>54</v>
      </c>
      <c r="AN756" t="s">
        <v>65</v>
      </c>
      <c r="AQ756" t="s">
        <v>70</v>
      </c>
      <c r="AR756" t="s">
        <v>218</v>
      </c>
    </row>
    <row r="757" ht="15.75" customHeight="1">
      <c r="A757" t="s">
        <v>516</v>
      </c>
      <c r="C757" s="11" t="s">
        <v>586</v>
      </c>
      <c r="D757" s="11" t="s">
        <v>587</v>
      </c>
      <c r="E757" s="11" t="s">
        <v>588</v>
      </c>
      <c r="F757" s="12" t="str">
        <f t="shared" si="1"/>
        <v>2015</v>
      </c>
      <c r="G757" s="13">
        <v>42154.0</v>
      </c>
      <c r="H757" s="14">
        <v>0.2951388888888889</v>
      </c>
      <c r="I757" t="s">
        <v>48</v>
      </c>
      <c r="J757" s="15"/>
      <c r="L757" t="s">
        <v>49</v>
      </c>
      <c r="M757" s="15">
        <v>16.4</v>
      </c>
      <c r="N757" s="16">
        <v>7.9</v>
      </c>
      <c r="O757" s="16">
        <v>80.1</v>
      </c>
      <c r="P757" s="17"/>
      <c r="Q757" s="18"/>
      <c r="S757" s="17"/>
      <c r="V757" s="19"/>
      <c r="W757" s="19">
        <v>2419.17</v>
      </c>
      <c r="AF757" t="s">
        <v>76</v>
      </c>
      <c r="AG757" t="s">
        <v>259</v>
      </c>
      <c r="AH757" t="s">
        <v>86</v>
      </c>
      <c r="AI757">
        <v>14.0</v>
      </c>
      <c r="AK757" t="s">
        <v>119</v>
      </c>
      <c r="AM757" t="s">
        <v>88</v>
      </c>
      <c r="AN757" t="s">
        <v>55</v>
      </c>
      <c r="AQ757" t="s">
        <v>56</v>
      </c>
      <c r="AR757" t="s">
        <v>218</v>
      </c>
    </row>
    <row r="758" ht="15.75" customHeight="1">
      <c r="A758" t="s">
        <v>516</v>
      </c>
      <c r="C758" s="11" t="s">
        <v>586</v>
      </c>
      <c r="D758" s="11" t="s">
        <v>587</v>
      </c>
      <c r="E758" s="11" t="s">
        <v>588</v>
      </c>
      <c r="F758" s="12" t="str">
        <f t="shared" si="1"/>
        <v>2015</v>
      </c>
      <c r="G758" s="13">
        <v>42168.0</v>
      </c>
      <c r="H758" s="14">
        <v>0.2916666666666667</v>
      </c>
      <c r="I758" t="s">
        <v>48</v>
      </c>
      <c r="J758" s="15"/>
      <c r="L758" t="s">
        <v>49</v>
      </c>
      <c r="M758" s="15"/>
      <c r="N758" s="16"/>
      <c r="O758" s="16"/>
      <c r="P758" s="17"/>
      <c r="Q758" s="18"/>
      <c r="S758" s="17"/>
      <c r="V758" s="19"/>
      <c r="W758" s="19">
        <v>547.5</v>
      </c>
      <c r="AF758" t="s">
        <v>76</v>
      </c>
      <c r="AG758" t="s">
        <v>59</v>
      </c>
      <c r="AH758" t="s">
        <v>254</v>
      </c>
      <c r="AI758">
        <v>16.11</v>
      </c>
      <c r="AK758" t="s">
        <v>100</v>
      </c>
      <c r="AM758" t="s">
        <v>54</v>
      </c>
      <c r="AN758" t="s">
        <v>55</v>
      </c>
      <c r="AQ758" t="s">
        <v>51</v>
      </c>
      <c r="AR758" t="s">
        <v>603</v>
      </c>
    </row>
    <row r="759" ht="15.75" customHeight="1">
      <c r="A759" t="s">
        <v>516</v>
      </c>
      <c r="C759" s="11" t="s">
        <v>586</v>
      </c>
      <c r="D759" s="11" t="s">
        <v>587</v>
      </c>
      <c r="E759" s="11" t="s">
        <v>588</v>
      </c>
      <c r="F759" s="12" t="str">
        <f t="shared" si="1"/>
        <v>2015</v>
      </c>
      <c r="G759" s="13">
        <v>42182.0</v>
      </c>
      <c r="H759" s="14">
        <v>0.24791666666666667</v>
      </c>
      <c r="I759" t="s">
        <v>48</v>
      </c>
      <c r="J759" s="15"/>
      <c r="L759" t="s">
        <v>49</v>
      </c>
      <c r="M759" s="15">
        <v>14.0</v>
      </c>
      <c r="N759" s="16"/>
      <c r="O759" s="16">
        <v>83.3</v>
      </c>
      <c r="P759" s="17"/>
      <c r="Q759" s="18"/>
      <c r="S759" s="17"/>
      <c r="V759" s="19"/>
      <c r="W759" s="19"/>
      <c r="AF759" t="s">
        <v>76</v>
      </c>
      <c r="AG759" t="s">
        <v>51</v>
      </c>
      <c r="AH759" t="s">
        <v>364</v>
      </c>
      <c r="AI759">
        <v>9.44</v>
      </c>
      <c r="AJ759" t="s">
        <v>61</v>
      </c>
      <c r="AK759" t="s">
        <v>119</v>
      </c>
      <c r="AM759" t="s">
        <v>88</v>
      </c>
      <c r="AN759" t="s">
        <v>55</v>
      </c>
      <c r="AQ759" t="s">
        <v>56</v>
      </c>
      <c r="AR759" t="s">
        <v>604</v>
      </c>
    </row>
    <row r="760" ht="15.75" customHeight="1">
      <c r="A760" t="s">
        <v>516</v>
      </c>
      <c r="C760" s="11" t="s">
        <v>586</v>
      </c>
      <c r="D760" s="11" t="s">
        <v>587</v>
      </c>
      <c r="E760" s="11" t="s">
        <v>588</v>
      </c>
      <c r="F760" s="12" t="str">
        <f t="shared" si="1"/>
        <v>2015</v>
      </c>
      <c r="G760" s="13">
        <v>42196.0</v>
      </c>
      <c r="H760" s="14">
        <v>0.2847222222222222</v>
      </c>
      <c r="I760" t="s">
        <v>48</v>
      </c>
      <c r="J760" s="15"/>
      <c r="L760" t="s">
        <v>49</v>
      </c>
      <c r="M760" s="15">
        <v>16.0</v>
      </c>
      <c r="N760" s="16"/>
      <c r="O760" s="16">
        <v>70.9</v>
      </c>
      <c r="P760" s="17"/>
      <c r="Q760" s="18"/>
      <c r="S760" s="17"/>
      <c r="V760" s="19"/>
      <c r="W760" s="19">
        <v>167.4</v>
      </c>
      <c r="AF760" t="s">
        <v>76</v>
      </c>
      <c r="AG760" t="s">
        <v>86</v>
      </c>
      <c r="AH760" t="s">
        <v>51</v>
      </c>
      <c r="AI760">
        <v>15.0</v>
      </c>
      <c r="AK760" t="s">
        <v>100</v>
      </c>
      <c r="AM760" t="s">
        <v>88</v>
      </c>
      <c r="AN760" t="s">
        <v>55</v>
      </c>
      <c r="AQ760" t="s">
        <v>56</v>
      </c>
      <c r="AR760" t="s">
        <v>317</v>
      </c>
    </row>
    <row r="761" ht="15.75" customHeight="1">
      <c r="A761" t="s">
        <v>516</v>
      </c>
      <c r="C761" s="11" t="s">
        <v>586</v>
      </c>
      <c r="D761" s="11" t="s">
        <v>587</v>
      </c>
      <c r="E761" s="11" t="s">
        <v>588</v>
      </c>
      <c r="F761" s="12" t="str">
        <f t="shared" si="1"/>
        <v>2015</v>
      </c>
      <c r="G761" s="13">
        <v>42210.0</v>
      </c>
      <c r="H761" s="14">
        <v>0.2951388888888889</v>
      </c>
      <c r="I761" t="s">
        <v>48</v>
      </c>
      <c r="J761" s="15"/>
      <c r="L761" t="s">
        <v>49</v>
      </c>
      <c r="M761" s="15"/>
      <c r="N761" s="16"/>
      <c r="O761" s="16"/>
      <c r="P761" s="17"/>
      <c r="Q761" s="18"/>
      <c r="S761" s="17"/>
      <c r="V761" s="19"/>
      <c r="W761" s="19">
        <v>204.6</v>
      </c>
      <c r="AF761" t="s">
        <v>76</v>
      </c>
      <c r="AG761" t="s">
        <v>284</v>
      </c>
      <c r="AH761" t="s">
        <v>254</v>
      </c>
      <c r="AI761">
        <v>15.56</v>
      </c>
      <c r="AJ761" t="s">
        <v>61</v>
      </c>
      <c r="AK761" t="s">
        <v>53</v>
      </c>
      <c r="AM761" t="s">
        <v>88</v>
      </c>
      <c r="AN761" t="s">
        <v>55</v>
      </c>
      <c r="AQ761" t="s">
        <v>51</v>
      </c>
      <c r="AR761" t="s">
        <v>605</v>
      </c>
    </row>
    <row r="762" ht="15.75" customHeight="1">
      <c r="A762" t="s">
        <v>516</v>
      </c>
      <c r="C762" s="11" t="s">
        <v>586</v>
      </c>
      <c r="D762" s="11" t="s">
        <v>587</v>
      </c>
      <c r="E762" s="11" t="s">
        <v>588</v>
      </c>
      <c r="F762" s="12" t="str">
        <f t="shared" si="1"/>
        <v>2015</v>
      </c>
      <c r="G762" s="13">
        <v>42210.0</v>
      </c>
      <c r="H762" s="14">
        <v>0.2951388888888889</v>
      </c>
      <c r="I762" t="s">
        <v>95</v>
      </c>
      <c r="J762" s="15"/>
      <c r="M762" s="15"/>
      <c r="N762" s="16"/>
      <c r="O762" s="16"/>
      <c r="P762" s="17"/>
      <c r="Q762" s="18"/>
      <c r="S762" s="17"/>
      <c r="V762" s="19"/>
      <c r="W762" s="19">
        <v>172.3</v>
      </c>
      <c r="AF762" t="s">
        <v>76</v>
      </c>
      <c r="AK762" t="s">
        <v>53</v>
      </c>
      <c r="AR762" t="s">
        <v>605</v>
      </c>
    </row>
    <row r="763" ht="15.75" customHeight="1">
      <c r="A763" t="s">
        <v>516</v>
      </c>
      <c r="C763" s="11" t="s">
        <v>586</v>
      </c>
      <c r="D763" s="11" t="s">
        <v>587</v>
      </c>
      <c r="E763" s="11" t="s">
        <v>588</v>
      </c>
      <c r="F763" s="12" t="str">
        <f t="shared" si="1"/>
        <v>2015</v>
      </c>
      <c r="G763" s="13">
        <v>42224.0</v>
      </c>
      <c r="H763" s="14">
        <v>0.29930555555555555</v>
      </c>
      <c r="I763" t="s">
        <v>48</v>
      </c>
      <c r="J763" s="15"/>
      <c r="L763" t="s">
        <v>49</v>
      </c>
      <c r="M763" s="15">
        <v>15.9</v>
      </c>
      <c r="N763" s="16">
        <v>9.25</v>
      </c>
      <c r="O763" s="16">
        <v>93.5</v>
      </c>
      <c r="P763" s="17"/>
      <c r="Q763" s="18"/>
      <c r="S763" s="17"/>
      <c r="V763" s="19"/>
      <c r="W763" s="19">
        <v>115.3</v>
      </c>
      <c r="AF763" t="s">
        <v>76</v>
      </c>
      <c r="AG763" t="s">
        <v>51</v>
      </c>
      <c r="AH763" t="s">
        <v>86</v>
      </c>
      <c r="AI763">
        <v>12.78</v>
      </c>
      <c r="AJ763" t="s">
        <v>61</v>
      </c>
      <c r="AK763" t="s">
        <v>119</v>
      </c>
      <c r="AM763" t="s">
        <v>88</v>
      </c>
      <c r="AN763" t="s">
        <v>55</v>
      </c>
      <c r="AQ763" t="s">
        <v>51</v>
      </c>
      <c r="AR763" t="s">
        <v>218</v>
      </c>
    </row>
    <row r="764" ht="15.75" customHeight="1">
      <c r="A764" t="s">
        <v>516</v>
      </c>
      <c r="C764" s="11" t="s">
        <v>586</v>
      </c>
      <c r="D764" s="11" t="s">
        <v>587</v>
      </c>
      <c r="E764" s="11" t="s">
        <v>588</v>
      </c>
      <c r="F764" s="12" t="str">
        <f t="shared" si="1"/>
        <v>2015</v>
      </c>
      <c r="G764" s="13">
        <v>42238.0</v>
      </c>
      <c r="H764" s="14">
        <v>0.29444444444444445</v>
      </c>
      <c r="I764" t="s">
        <v>48</v>
      </c>
      <c r="J764" s="15"/>
      <c r="L764" t="s">
        <v>49</v>
      </c>
      <c r="M764" s="15"/>
      <c r="N764" s="16"/>
      <c r="O764" s="16"/>
      <c r="P764" s="17"/>
      <c r="Q764" s="18"/>
      <c r="S764" s="17"/>
      <c r="V764" s="19"/>
      <c r="W764" s="19">
        <v>365.4</v>
      </c>
      <c r="AF764" t="s">
        <v>76</v>
      </c>
      <c r="AG764" t="s">
        <v>59</v>
      </c>
      <c r="AH764" t="s">
        <v>189</v>
      </c>
      <c r="AI764">
        <v>20.0</v>
      </c>
      <c r="AJ764" t="s">
        <v>52</v>
      </c>
      <c r="AK764" t="s">
        <v>100</v>
      </c>
      <c r="AM764" t="s">
        <v>54</v>
      </c>
      <c r="AN764" t="s">
        <v>65</v>
      </c>
      <c r="AQ764" t="s">
        <v>51</v>
      </c>
      <c r="AR764" t="s">
        <v>606</v>
      </c>
    </row>
    <row r="765" ht="15.75" customHeight="1">
      <c r="A765" t="s">
        <v>516</v>
      </c>
      <c r="C765" s="11" t="s">
        <v>586</v>
      </c>
      <c r="D765" s="11" t="s">
        <v>587</v>
      </c>
      <c r="E765" s="11" t="s">
        <v>588</v>
      </c>
      <c r="F765" s="12" t="str">
        <f t="shared" si="1"/>
        <v>2016</v>
      </c>
      <c r="G765" s="13">
        <v>42525.0</v>
      </c>
      <c r="H765" s="14">
        <v>0.2743055555555556</v>
      </c>
      <c r="I765" t="s">
        <v>48</v>
      </c>
      <c r="J765" s="15"/>
      <c r="L765" t="s">
        <v>49</v>
      </c>
      <c r="M765" s="15">
        <v>14.0</v>
      </c>
      <c r="N765" s="16">
        <v>8.78</v>
      </c>
      <c r="O765" s="16">
        <v>85.2</v>
      </c>
      <c r="P765" s="17">
        <v>90.0</v>
      </c>
      <c r="Q765" s="18"/>
      <c r="S765" s="17"/>
      <c r="V765" s="19"/>
      <c r="W765" s="19">
        <v>2419.17</v>
      </c>
      <c r="AF765" t="s">
        <v>607</v>
      </c>
      <c r="AG765" t="s">
        <v>254</v>
      </c>
      <c r="AH765" t="s">
        <v>287</v>
      </c>
      <c r="AI765">
        <v>14.44</v>
      </c>
      <c r="AK765" t="s">
        <v>119</v>
      </c>
      <c r="AM765" t="s">
        <v>88</v>
      </c>
      <c r="AN765" t="s">
        <v>55</v>
      </c>
      <c r="AQ765" t="s">
        <v>56</v>
      </c>
      <c r="AR765" t="s">
        <v>218</v>
      </c>
    </row>
    <row r="766" ht="15.75" customHeight="1">
      <c r="A766" t="s">
        <v>516</v>
      </c>
      <c r="C766" s="11" t="s">
        <v>586</v>
      </c>
      <c r="D766" s="11" t="s">
        <v>587</v>
      </c>
      <c r="E766" s="11" t="s">
        <v>588</v>
      </c>
      <c r="F766" s="12" t="str">
        <f t="shared" si="1"/>
        <v>2016</v>
      </c>
      <c r="G766" s="13">
        <v>42539.0</v>
      </c>
      <c r="H766" s="14">
        <v>0.2743055555555556</v>
      </c>
      <c r="I766" t="s">
        <v>48</v>
      </c>
      <c r="J766" s="15"/>
      <c r="L766" t="s">
        <v>49</v>
      </c>
      <c r="M766" s="15">
        <v>12.5</v>
      </c>
      <c r="N766" s="16">
        <v>8.7</v>
      </c>
      <c r="O766" s="16">
        <v>82.0</v>
      </c>
      <c r="P766" s="17">
        <v>110.0</v>
      </c>
      <c r="Q766" s="18"/>
      <c r="S766" s="17"/>
      <c r="V766" s="19"/>
      <c r="W766" s="19">
        <v>461.1</v>
      </c>
      <c r="AF766" t="s">
        <v>607</v>
      </c>
      <c r="AG766" t="s">
        <v>51</v>
      </c>
      <c r="AH766" t="s">
        <v>51</v>
      </c>
      <c r="AI766">
        <v>10.0</v>
      </c>
      <c r="AJ766" t="s">
        <v>61</v>
      </c>
      <c r="AK766" t="s">
        <v>119</v>
      </c>
      <c r="AM766" t="s">
        <v>88</v>
      </c>
      <c r="AN766" t="s">
        <v>55</v>
      </c>
      <c r="AQ766" t="s">
        <v>56</v>
      </c>
      <c r="AR766" t="s">
        <v>218</v>
      </c>
    </row>
    <row r="767" ht="15.75" customHeight="1">
      <c r="A767" t="s">
        <v>516</v>
      </c>
      <c r="C767" s="11" t="s">
        <v>586</v>
      </c>
      <c r="D767" s="11" t="s">
        <v>587</v>
      </c>
      <c r="E767" s="11" t="s">
        <v>588</v>
      </c>
      <c r="F767" s="12" t="str">
        <f t="shared" si="1"/>
        <v>2016</v>
      </c>
      <c r="G767" s="13">
        <v>42553.0</v>
      </c>
      <c r="H767" s="14">
        <v>0.2847222222222222</v>
      </c>
      <c r="I767" t="s">
        <v>48</v>
      </c>
      <c r="J767" s="15"/>
      <c r="L767" t="s">
        <v>58</v>
      </c>
      <c r="M767" s="15"/>
      <c r="N767" s="16">
        <v>7.22</v>
      </c>
      <c r="O767" s="16">
        <v>76.2</v>
      </c>
      <c r="P767" s="17">
        <v>80.0</v>
      </c>
      <c r="Q767" s="18"/>
      <c r="S767" s="17"/>
      <c r="V767" s="19"/>
      <c r="W767" s="19" t="s">
        <v>149</v>
      </c>
      <c r="AF767" t="s">
        <v>607</v>
      </c>
      <c r="AG767" t="s">
        <v>51</v>
      </c>
      <c r="AH767" t="s">
        <v>85</v>
      </c>
      <c r="AI767">
        <v>17.22</v>
      </c>
      <c r="AJ767" t="s">
        <v>61</v>
      </c>
      <c r="AK767" t="s">
        <v>100</v>
      </c>
      <c r="AM767" t="s">
        <v>62</v>
      </c>
      <c r="AN767" t="s">
        <v>55</v>
      </c>
      <c r="AQ767" t="s">
        <v>171</v>
      </c>
      <c r="AR767" t="s">
        <v>608</v>
      </c>
    </row>
    <row r="768" ht="15.75" customHeight="1">
      <c r="A768" t="s">
        <v>516</v>
      </c>
      <c r="C768" s="11" t="s">
        <v>586</v>
      </c>
      <c r="D768" s="11" t="s">
        <v>587</v>
      </c>
      <c r="E768" s="11" t="s">
        <v>588</v>
      </c>
      <c r="F768" s="12" t="str">
        <f t="shared" si="1"/>
        <v>2016</v>
      </c>
      <c r="G768" s="13">
        <v>42567.0</v>
      </c>
      <c r="H768" s="14">
        <v>0.28125</v>
      </c>
      <c r="I768" t="s">
        <v>48</v>
      </c>
      <c r="J768" s="15"/>
      <c r="L768" t="s">
        <v>49</v>
      </c>
      <c r="M768" s="15">
        <v>18.3</v>
      </c>
      <c r="N768" s="16">
        <v>6.8</v>
      </c>
      <c r="O768" s="16">
        <v>72.9</v>
      </c>
      <c r="P768" s="17"/>
      <c r="Q768" s="18"/>
      <c r="S768" s="17"/>
      <c r="V768" s="19"/>
      <c r="W768" s="19">
        <v>435.2</v>
      </c>
      <c r="AF768" t="s">
        <v>607</v>
      </c>
      <c r="AH768" t="s">
        <v>59</v>
      </c>
      <c r="AI768">
        <v>19.44</v>
      </c>
      <c r="AK768" t="s">
        <v>119</v>
      </c>
      <c r="AM768" t="s">
        <v>88</v>
      </c>
      <c r="AN768" t="s">
        <v>55</v>
      </c>
      <c r="AQ768" t="s">
        <v>56</v>
      </c>
      <c r="AR768" t="s">
        <v>609</v>
      </c>
    </row>
    <row r="769" ht="15.75" customHeight="1">
      <c r="A769" t="s">
        <v>516</v>
      </c>
      <c r="C769" s="11" t="s">
        <v>586</v>
      </c>
      <c r="D769" s="11" t="s">
        <v>587</v>
      </c>
      <c r="E769" s="11" t="s">
        <v>588</v>
      </c>
      <c r="F769" s="12" t="str">
        <f t="shared" si="1"/>
        <v>2016</v>
      </c>
      <c r="G769" s="13">
        <v>42581.0</v>
      </c>
      <c r="H769" s="14">
        <v>0.2881944444444444</v>
      </c>
      <c r="I769" t="s">
        <v>48</v>
      </c>
      <c r="J769" s="15"/>
      <c r="L769" t="s">
        <v>49</v>
      </c>
      <c r="M769" s="15">
        <v>17.23</v>
      </c>
      <c r="N769" s="16">
        <v>7.16</v>
      </c>
      <c r="O769" s="16">
        <v>74.3</v>
      </c>
      <c r="P769" s="17">
        <v>130.0</v>
      </c>
      <c r="Q769" s="18"/>
      <c r="S769" s="17"/>
      <c r="V769" s="19"/>
      <c r="W769" s="19">
        <v>435.2</v>
      </c>
      <c r="AF769" t="s">
        <v>607</v>
      </c>
      <c r="AG769" t="s">
        <v>51</v>
      </c>
      <c r="AH769" t="s">
        <v>86</v>
      </c>
      <c r="AI769">
        <v>19.44</v>
      </c>
      <c r="AJ769" t="s">
        <v>61</v>
      </c>
      <c r="AK769" t="s">
        <v>119</v>
      </c>
      <c r="AM769" t="s">
        <v>88</v>
      </c>
      <c r="AN769" t="s">
        <v>55</v>
      </c>
      <c r="AQ769" t="s">
        <v>56</v>
      </c>
      <c r="AR769" t="s">
        <v>610</v>
      </c>
    </row>
    <row r="770" ht="15.75" customHeight="1">
      <c r="A770" t="s">
        <v>516</v>
      </c>
      <c r="C770" s="11" t="s">
        <v>586</v>
      </c>
      <c r="D770" s="11" t="s">
        <v>587</v>
      </c>
      <c r="E770" s="11" t="s">
        <v>588</v>
      </c>
      <c r="F770" s="12" t="str">
        <f t="shared" si="1"/>
        <v>2016</v>
      </c>
      <c r="G770" s="13">
        <v>42595.0</v>
      </c>
      <c r="H770" s="14">
        <v>0.3076388888888889</v>
      </c>
      <c r="I770" t="s">
        <v>48</v>
      </c>
      <c r="J770" s="15"/>
      <c r="L770" t="s">
        <v>49</v>
      </c>
      <c r="M770" s="15">
        <v>18.8</v>
      </c>
      <c r="N770" s="16">
        <v>6.75</v>
      </c>
      <c r="O770" s="16">
        <v>72.6</v>
      </c>
      <c r="P770" s="17">
        <v>130.0</v>
      </c>
      <c r="Q770" s="18"/>
      <c r="S770" s="17"/>
      <c r="V770" s="19"/>
      <c r="W770" s="19">
        <v>1203.31</v>
      </c>
      <c r="AF770" t="s">
        <v>607</v>
      </c>
      <c r="AG770" t="s">
        <v>273</v>
      </c>
      <c r="AH770" t="s">
        <v>611</v>
      </c>
      <c r="AI770">
        <v>17.78</v>
      </c>
      <c r="AJ770" t="s">
        <v>61</v>
      </c>
      <c r="AK770" t="s">
        <v>100</v>
      </c>
      <c r="AM770" t="s">
        <v>88</v>
      </c>
      <c r="AN770" t="s">
        <v>55</v>
      </c>
      <c r="AQ770" t="s">
        <v>56</v>
      </c>
      <c r="AR770" t="s">
        <v>612</v>
      </c>
    </row>
    <row r="771" ht="15.75" customHeight="1">
      <c r="A771" t="s">
        <v>516</v>
      </c>
      <c r="C771" s="11" t="s">
        <v>586</v>
      </c>
      <c r="D771" s="11" t="s">
        <v>587</v>
      </c>
      <c r="E771" s="11" t="s">
        <v>588</v>
      </c>
      <c r="F771" s="12" t="str">
        <f t="shared" si="1"/>
        <v>2016</v>
      </c>
      <c r="G771" s="13">
        <v>42609.0</v>
      </c>
      <c r="H771" s="14">
        <v>0.3055555555555556</v>
      </c>
      <c r="I771" t="s">
        <v>48</v>
      </c>
      <c r="J771" s="15"/>
      <c r="L771" t="s">
        <v>49</v>
      </c>
      <c r="M771" s="15">
        <v>15.9</v>
      </c>
      <c r="N771" s="16">
        <v>7.5</v>
      </c>
      <c r="O771" s="16">
        <v>75.7</v>
      </c>
      <c r="P771" s="17">
        <v>120.0</v>
      </c>
      <c r="Q771" s="18"/>
      <c r="S771" s="17"/>
      <c r="V771" s="19"/>
      <c r="W771" s="19">
        <v>1046.24</v>
      </c>
      <c r="AF771" t="s">
        <v>607</v>
      </c>
      <c r="AG771" t="s">
        <v>51</v>
      </c>
      <c r="AH771" t="s">
        <v>59</v>
      </c>
      <c r="AI771">
        <v>15.56</v>
      </c>
      <c r="AJ771" t="s">
        <v>61</v>
      </c>
      <c r="AK771" t="s">
        <v>100</v>
      </c>
      <c r="AM771" t="s">
        <v>88</v>
      </c>
      <c r="AN771" t="s">
        <v>55</v>
      </c>
      <c r="AQ771" t="s">
        <v>51</v>
      </c>
      <c r="AR771" t="s">
        <v>218</v>
      </c>
    </row>
    <row r="772" ht="15.75" customHeight="1">
      <c r="A772" t="s">
        <v>44</v>
      </c>
      <c r="B772" s="20" t="s">
        <v>104</v>
      </c>
      <c r="C772" s="11" t="s">
        <v>105</v>
      </c>
      <c r="D772" s="11" t="s">
        <v>303</v>
      </c>
      <c r="E772" s="11" t="s">
        <v>304</v>
      </c>
      <c r="F772" s="12" t="str">
        <f t="shared" si="1"/>
        <v>2012</v>
      </c>
      <c r="G772" s="13">
        <v>41132.0</v>
      </c>
      <c r="H772" s="14">
        <v>0.26458333333333334</v>
      </c>
      <c r="I772" t="s">
        <v>48</v>
      </c>
      <c r="J772" s="15"/>
      <c r="L772" t="s">
        <v>58</v>
      </c>
      <c r="M772" s="15">
        <v>21.0</v>
      </c>
      <c r="N772" s="16">
        <v>8.25</v>
      </c>
      <c r="O772" s="16">
        <v>92.8</v>
      </c>
      <c r="P772" s="17"/>
      <c r="Q772" s="18"/>
      <c r="S772" s="17"/>
      <c r="V772" s="19"/>
      <c r="W772" s="19" t="s">
        <v>149</v>
      </c>
      <c r="AF772" t="s">
        <v>512</v>
      </c>
      <c r="AH772" t="s">
        <v>349</v>
      </c>
      <c r="AI772">
        <v>20.0</v>
      </c>
      <c r="AJ772" t="s">
        <v>61</v>
      </c>
      <c r="AK772" t="s">
        <v>97</v>
      </c>
      <c r="AM772" t="s">
        <v>62</v>
      </c>
      <c r="AN772" t="s">
        <v>55</v>
      </c>
      <c r="AQ772" t="s">
        <v>56</v>
      </c>
      <c r="AR772" t="s">
        <v>613</v>
      </c>
    </row>
    <row r="773" ht="15.75" customHeight="1">
      <c r="A773" t="s">
        <v>44</v>
      </c>
      <c r="B773" s="20" t="s">
        <v>104</v>
      </c>
      <c r="C773" s="11" t="s">
        <v>105</v>
      </c>
      <c r="D773" s="11" t="s">
        <v>303</v>
      </c>
      <c r="E773" s="11" t="s">
        <v>304</v>
      </c>
      <c r="F773" s="12" t="str">
        <f t="shared" si="1"/>
        <v>2012</v>
      </c>
      <c r="G773" s="13">
        <v>41146.0</v>
      </c>
      <c r="H773" s="14">
        <v>0.2708333333333333</v>
      </c>
      <c r="I773" t="s">
        <v>48</v>
      </c>
      <c r="J773" s="15"/>
      <c r="L773" t="s">
        <v>49</v>
      </c>
      <c r="M773" s="15">
        <v>23.0</v>
      </c>
      <c r="N773" s="16">
        <v>7.91</v>
      </c>
      <c r="O773" s="16">
        <v>92.5</v>
      </c>
      <c r="P773" s="17"/>
      <c r="Q773" s="18"/>
      <c r="S773" s="17"/>
      <c r="V773" s="19"/>
      <c r="W773" s="19">
        <v>137.6</v>
      </c>
      <c r="AF773" t="s">
        <v>217</v>
      </c>
      <c r="AG773" t="s">
        <v>259</v>
      </c>
      <c r="AH773" t="s">
        <v>236</v>
      </c>
      <c r="AI773">
        <v>18.89</v>
      </c>
      <c r="AJ773" t="s">
        <v>61</v>
      </c>
      <c r="AK773" t="s">
        <v>97</v>
      </c>
      <c r="AM773" t="s">
        <v>54</v>
      </c>
      <c r="AN773" t="s">
        <v>55</v>
      </c>
      <c r="AQ773" t="s">
        <v>51</v>
      </c>
      <c r="AR773" t="s">
        <v>233</v>
      </c>
    </row>
    <row r="774" ht="15.75" customHeight="1">
      <c r="A774" t="s">
        <v>44</v>
      </c>
      <c r="B774" s="20" t="s">
        <v>104</v>
      </c>
      <c r="C774" s="11" t="s">
        <v>145</v>
      </c>
      <c r="D774" s="11" t="s">
        <v>146</v>
      </c>
      <c r="E774" s="11" t="s">
        <v>147</v>
      </c>
      <c r="F774" s="12" t="str">
        <f t="shared" si="1"/>
        <v>2012</v>
      </c>
      <c r="G774" s="13">
        <v>41048.0</v>
      </c>
      <c r="H774" s="14">
        <v>0.26944444444444443</v>
      </c>
      <c r="I774" t="s">
        <v>48</v>
      </c>
      <c r="J774" s="15"/>
      <c r="L774" t="s">
        <v>58</v>
      </c>
      <c r="M774" s="15">
        <v>14.3</v>
      </c>
      <c r="N774" s="16"/>
      <c r="O774" s="16">
        <v>88.7</v>
      </c>
      <c r="P774" s="17">
        <v>88.5</v>
      </c>
      <c r="Q774" s="18"/>
      <c r="S774" s="17"/>
      <c r="V774" s="19"/>
      <c r="W774" s="19">
        <v>228.2</v>
      </c>
      <c r="AF774" t="s">
        <v>76</v>
      </c>
      <c r="AG774" t="s">
        <v>51</v>
      </c>
      <c r="AH774" t="s">
        <v>51</v>
      </c>
      <c r="AI774">
        <v>6.67</v>
      </c>
      <c r="AJ774" t="s">
        <v>61</v>
      </c>
      <c r="AK774" t="s">
        <v>119</v>
      </c>
      <c r="AM774" t="s">
        <v>62</v>
      </c>
      <c r="AN774" t="s">
        <v>55</v>
      </c>
      <c r="AQ774" t="s">
        <v>70</v>
      </c>
      <c r="AR774" t="s">
        <v>614</v>
      </c>
    </row>
    <row r="775" ht="15.75" customHeight="1">
      <c r="A775" t="s">
        <v>44</v>
      </c>
      <c r="B775" s="20" t="s">
        <v>104</v>
      </c>
      <c r="C775" s="11" t="s">
        <v>145</v>
      </c>
      <c r="D775" s="11" t="s">
        <v>146</v>
      </c>
      <c r="E775" s="11" t="s">
        <v>147</v>
      </c>
      <c r="F775" s="12" t="str">
        <f t="shared" si="1"/>
        <v>2012</v>
      </c>
      <c r="G775" s="13">
        <v>41062.0</v>
      </c>
      <c r="H775" s="14">
        <v>0.2534722222222222</v>
      </c>
      <c r="I775" t="s">
        <v>48</v>
      </c>
      <c r="J775" s="15"/>
      <c r="L775" t="s">
        <v>49</v>
      </c>
      <c r="M775" s="15">
        <v>17.0</v>
      </c>
      <c r="N775" s="16"/>
      <c r="O775" s="16">
        <v>83.7</v>
      </c>
      <c r="P775" s="17"/>
      <c r="Q775" s="18"/>
      <c r="S775" s="17"/>
      <c r="V775" s="19"/>
      <c r="W775" s="19">
        <v>435.2</v>
      </c>
      <c r="AF775" t="s">
        <v>76</v>
      </c>
      <c r="AG775" t="s">
        <v>59</v>
      </c>
      <c r="AH775" t="s">
        <v>51</v>
      </c>
      <c r="AI775">
        <v>12.22</v>
      </c>
      <c r="AJ775" t="s">
        <v>61</v>
      </c>
      <c r="AK775" t="s">
        <v>119</v>
      </c>
      <c r="AM775" t="s">
        <v>54</v>
      </c>
      <c r="AN775" t="s">
        <v>55</v>
      </c>
      <c r="AQ775" t="s">
        <v>70</v>
      </c>
      <c r="AR775" t="s">
        <v>317</v>
      </c>
    </row>
    <row r="776" ht="15.75" customHeight="1">
      <c r="A776" t="s">
        <v>44</v>
      </c>
      <c r="B776" s="20" t="s">
        <v>104</v>
      </c>
      <c r="C776" s="11" t="s">
        <v>145</v>
      </c>
      <c r="D776" s="11" t="s">
        <v>146</v>
      </c>
      <c r="E776" s="11" t="s">
        <v>147</v>
      </c>
      <c r="F776" s="12" t="str">
        <f t="shared" si="1"/>
        <v>2012</v>
      </c>
      <c r="G776" s="13">
        <v>41076.0</v>
      </c>
      <c r="H776" s="14">
        <v>0.2513888888888889</v>
      </c>
      <c r="I776" t="s">
        <v>48</v>
      </c>
      <c r="J776" s="15"/>
      <c r="L776" t="s">
        <v>49</v>
      </c>
      <c r="M776" s="15">
        <v>17.0</v>
      </c>
      <c r="N776" s="16">
        <v>8.3</v>
      </c>
      <c r="O776" s="16">
        <v>86.6</v>
      </c>
      <c r="P776" s="17"/>
      <c r="Q776" s="18"/>
      <c r="S776" s="17"/>
      <c r="V776" s="19"/>
      <c r="W776" s="19">
        <v>167.8</v>
      </c>
      <c r="AF776" t="s">
        <v>76</v>
      </c>
      <c r="AG776" t="s">
        <v>51</v>
      </c>
      <c r="AH776" t="s">
        <v>443</v>
      </c>
      <c r="AI776">
        <v>11.11</v>
      </c>
      <c r="AK776" t="s">
        <v>53</v>
      </c>
      <c r="AM776" t="s">
        <v>62</v>
      </c>
      <c r="AN776" t="s">
        <v>55</v>
      </c>
      <c r="AQ776" t="s">
        <v>70</v>
      </c>
      <c r="AR776" t="s">
        <v>218</v>
      </c>
    </row>
    <row r="777" ht="15.75" customHeight="1">
      <c r="A777" t="s">
        <v>44</v>
      </c>
      <c r="B777" s="20" t="s">
        <v>104</v>
      </c>
      <c r="C777" s="11" t="s">
        <v>145</v>
      </c>
      <c r="D777" s="11" t="s">
        <v>146</v>
      </c>
      <c r="E777" s="11" t="s">
        <v>147</v>
      </c>
      <c r="F777" s="12" t="str">
        <f t="shared" si="1"/>
        <v>2012</v>
      </c>
      <c r="G777" s="13">
        <v>41090.0</v>
      </c>
      <c r="H777" s="14">
        <v>0.25277777777777777</v>
      </c>
      <c r="I777" t="s">
        <v>48</v>
      </c>
      <c r="J777" s="15"/>
      <c r="L777" t="s">
        <v>49</v>
      </c>
      <c r="M777" s="15">
        <v>19.9</v>
      </c>
      <c r="N777" s="16">
        <v>7.2</v>
      </c>
      <c r="O777" s="16">
        <v>81.2</v>
      </c>
      <c r="P777" s="17"/>
      <c r="Q777" s="18"/>
      <c r="S777" s="17"/>
      <c r="V777" s="19"/>
      <c r="W777" s="19">
        <v>261.3</v>
      </c>
      <c r="AF777" t="s">
        <v>76</v>
      </c>
      <c r="AG777" t="s">
        <v>51</v>
      </c>
      <c r="AH777" t="s">
        <v>444</v>
      </c>
      <c r="AI777">
        <v>20.0</v>
      </c>
      <c r="AJ777" t="s">
        <v>61</v>
      </c>
      <c r="AK777" t="s">
        <v>100</v>
      </c>
      <c r="AM777" t="s">
        <v>54</v>
      </c>
      <c r="AN777" t="s">
        <v>55</v>
      </c>
      <c r="AQ777" t="s">
        <v>56</v>
      </c>
      <c r="AR777" t="s">
        <v>218</v>
      </c>
    </row>
    <row r="778" ht="15.75" customHeight="1">
      <c r="A778" t="s">
        <v>44</v>
      </c>
      <c r="B778" s="20" t="s">
        <v>104</v>
      </c>
      <c r="C778" s="11" t="s">
        <v>145</v>
      </c>
      <c r="D778" s="11" t="s">
        <v>146</v>
      </c>
      <c r="E778" s="11" t="s">
        <v>147</v>
      </c>
      <c r="F778" s="12" t="str">
        <f t="shared" si="1"/>
        <v>2012</v>
      </c>
      <c r="G778" s="13">
        <v>41104.0</v>
      </c>
      <c r="H778" s="14">
        <v>0.2520833333333333</v>
      </c>
      <c r="I778" t="s">
        <v>48</v>
      </c>
      <c r="J778" s="15"/>
      <c r="L778" t="s">
        <v>49</v>
      </c>
      <c r="M778" s="15">
        <v>21.2</v>
      </c>
      <c r="N778" s="16">
        <v>6.2</v>
      </c>
      <c r="O778" s="16">
        <v>69.82</v>
      </c>
      <c r="P778" s="17"/>
      <c r="Q778" s="18"/>
      <c r="S778" s="17"/>
      <c r="V778" s="19"/>
      <c r="W778" s="19">
        <v>238.2</v>
      </c>
      <c r="AF778" t="s">
        <v>76</v>
      </c>
      <c r="AG778" t="s">
        <v>280</v>
      </c>
      <c r="AH778" t="s">
        <v>86</v>
      </c>
      <c r="AJ778" t="s">
        <v>61</v>
      </c>
      <c r="AK778" t="s">
        <v>119</v>
      </c>
      <c r="AM778" t="s">
        <v>54</v>
      </c>
      <c r="AN778" t="s">
        <v>65</v>
      </c>
      <c r="AQ778" t="s">
        <v>56</v>
      </c>
      <c r="AR778" t="s">
        <v>615</v>
      </c>
    </row>
    <row r="779" ht="15.75" customHeight="1">
      <c r="A779" t="s">
        <v>44</v>
      </c>
      <c r="B779" s="20" t="s">
        <v>154</v>
      </c>
      <c r="C779" s="11" t="s">
        <v>184</v>
      </c>
      <c r="D779" s="11" t="s">
        <v>185</v>
      </c>
      <c r="E779" s="11" t="s">
        <v>186</v>
      </c>
      <c r="F779" s="12" t="str">
        <f t="shared" si="1"/>
        <v>2012</v>
      </c>
      <c r="G779" s="13">
        <v>41048.0</v>
      </c>
      <c r="H779" s="14">
        <v>0.30833333333333335</v>
      </c>
      <c r="I779" t="s">
        <v>48</v>
      </c>
      <c r="J779" s="15"/>
      <c r="L779" t="s">
        <v>49</v>
      </c>
      <c r="M779" s="15">
        <v>15.2</v>
      </c>
      <c r="N779" s="16"/>
      <c r="O779" s="16">
        <v>84.5</v>
      </c>
      <c r="P779" s="17">
        <v>51.8</v>
      </c>
      <c r="Q779" s="18"/>
      <c r="S779" s="17"/>
      <c r="V779" s="19"/>
      <c r="W779" s="19">
        <v>4.1</v>
      </c>
      <c r="AF779" t="s">
        <v>616</v>
      </c>
      <c r="AG779" t="s">
        <v>51</v>
      </c>
      <c r="AH779" t="s">
        <v>51</v>
      </c>
      <c r="AJ779" t="s">
        <v>52</v>
      </c>
      <c r="AK779" t="s">
        <v>119</v>
      </c>
      <c r="AM779" t="s">
        <v>54</v>
      </c>
      <c r="AN779" t="s">
        <v>55</v>
      </c>
      <c r="AQ779" t="s">
        <v>51</v>
      </c>
      <c r="AR779" t="s">
        <v>617</v>
      </c>
    </row>
    <row r="780" ht="15.75" customHeight="1">
      <c r="A780" t="s">
        <v>44</v>
      </c>
      <c r="B780" s="20" t="s">
        <v>154</v>
      </c>
      <c r="C780" s="11" t="s">
        <v>184</v>
      </c>
      <c r="D780" s="11" t="s">
        <v>185</v>
      </c>
      <c r="E780" s="11" t="s">
        <v>186</v>
      </c>
      <c r="F780" s="12" t="str">
        <f t="shared" si="1"/>
        <v>2012</v>
      </c>
      <c r="G780" s="13">
        <v>41062.0</v>
      </c>
      <c r="H780" s="14">
        <v>0.29791666666666666</v>
      </c>
      <c r="I780" t="s">
        <v>48</v>
      </c>
      <c r="J780" s="15"/>
      <c r="L780" t="s">
        <v>49</v>
      </c>
      <c r="M780" s="15">
        <v>19.3</v>
      </c>
      <c r="N780" s="16">
        <v>8.27</v>
      </c>
      <c r="O780" s="16">
        <v>89.6</v>
      </c>
      <c r="P780" s="17">
        <v>50.6</v>
      </c>
      <c r="Q780" s="18"/>
      <c r="S780" s="17"/>
      <c r="V780" s="19"/>
      <c r="W780" s="19">
        <v>20.1</v>
      </c>
      <c r="AF780" t="s">
        <v>618</v>
      </c>
      <c r="AG780" t="s">
        <v>59</v>
      </c>
      <c r="AH780" t="s">
        <v>435</v>
      </c>
      <c r="AI780">
        <v>12.78</v>
      </c>
      <c r="AJ780" t="s">
        <v>52</v>
      </c>
      <c r="AK780" t="s">
        <v>119</v>
      </c>
      <c r="AM780" t="s">
        <v>88</v>
      </c>
      <c r="AN780" t="s">
        <v>55</v>
      </c>
      <c r="AQ780" t="s">
        <v>51</v>
      </c>
      <c r="AR780" t="s">
        <v>233</v>
      </c>
    </row>
    <row r="781" ht="15.75" customHeight="1">
      <c r="A781" t="s">
        <v>44</v>
      </c>
      <c r="B781" s="20" t="s">
        <v>154</v>
      </c>
      <c r="C781" s="11" t="s">
        <v>184</v>
      </c>
      <c r="D781" s="11" t="s">
        <v>185</v>
      </c>
      <c r="E781" s="11" t="s">
        <v>186</v>
      </c>
      <c r="F781" s="12" t="str">
        <f t="shared" si="1"/>
        <v>2012</v>
      </c>
      <c r="G781" s="13">
        <v>41076.0</v>
      </c>
      <c r="H781" s="14">
        <v>0.2833333333333333</v>
      </c>
      <c r="I781" t="s">
        <v>48</v>
      </c>
      <c r="J781" s="15"/>
      <c r="L781" t="s">
        <v>49</v>
      </c>
      <c r="M781" s="15">
        <v>18.0</v>
      </c>
      <c r="N781" s="16">
        <v>9.23</v>
      </c>
      <c r="O781" s="16">
        <v>97.6</v>
      </c>
      <c r="P781" s="17">
        <v>44.7</v>
      </c>
      <c r="Q781" s="18"/>
      <c r="S781" s="17"/>
      <c r="V781" s="19"/>
      <c r="W781" s="19">
        <v>5.2</v>
      </c>
      <c r="AF781" t="s">
        <v>187</v>
      </c>
      <c r="AG781" t="s">
        <v>51</v>
      </c>
      <c r="AH781" t="s">
        <v>51</v>
      </c>
      <c r="AI781">
        <v>11.67</v>
      </c>
      <c r="AJ781" t="s">
        <v>52</v>
      </c>
      <c r="AK781" t="s">
        <v>53</v>
      </c>
      <c r="AM781" t="s">
        <v>62</v>
      </c>
      <c r="AN781" t="s">
        <v>55</v>
      </c>
      <c r="AQ781" t="s">
        <v>51</v>
      </c>
      <c r="AR781" t="s">
        <v>218</v>
      </c>
    </row>
    <row r="782" ht="15.75" customHeight="1">
      <c r="A782" t="s">
        <v>44</v>
      </c>
      <c r="B782" s="20" t="s">
        <v>154</v>
      </c>
      <c r="C782" s="11" t="s">
        <v>184</v>
      </c>
      <c r="D782" s="11" t="s">
        <v>185</v>
      </c>
      <c r="E782" s="11" t="s">
        <v>186</v>
      </c>
      <c r="F782" s="12" t="str">
        <f t="shared" si="1"/>
        <v>2012</v>
      </c>
      <c r="G782" s="13">
        <v>41090.0</v>
      </c>
      <c r="H782" s="14">
        <v>0.30277777777777776</v>
      </c>
      <c r="I782" t="s">
        <v>48</v>
      </c>
      <c r="J782" s="15"/>
      <c r="L782" t="s">
        <v>49</v>
      </c>
      <c r="M782" s="15">
        <v>22.0</v>
      </c>
      <c r="N782" s="16">
        <v>8.46</v>
      </c>
      <c r="O782" s="16">
        <v>97.0</v>
      </c>
      <c r="P782" s="17">
        <v>45.1</v>
      </c>
      <c r="Q782" s="18"/>
      <c r="S782" s="17"/>
      <c r="V782" s="19"/>
      <c r="W782" s="19">
        <v>5.2</v>
      </c>
      <c r="AF782" t="s">
        <v>616</v>
      </c>
      <c r="AG782" t="s">
        <v>51</v>
      </c>
      <c r="AH782" t="s">
        <v>444</v>
      </c>
      <c r="AJ782" t="s">
        <v>52</v>
      </c>
      <c r="AK782" t="s">
        <v>119</v>
      </c>
      <c r="AM782" t="s">
        <v>54</v>
      </c>
      <c r="AN782" t="s">
        <v>55</v>
      </c>
      <c r="AQ782" t="s">
        <v>51</v>
      </c>
      <c r="AR782" t="s">
        <v>233</v>
      </c>
    </row>
    <row r="783" ht="15.75" customHeight="1">
      <c r="A783" t="s">
        <v>44</v>
      </c>
      <c r="B783" s="20" t="s">
        <v>154</v>
      </c>
      <c r="C783" s="11" t="s">
        <v>184</v>
      </c>
      <c r="D783" s="11" t="s">
        <v>185</v>
      </c>
      <c r="E783" s="11" t="s">
        <v>186</v>
      </c>
      <c r="F783" s="12" t="str">
        <f t="shared" si="1"/>
        <v>2012</v>
      </c>
      <c r="G783" s="13">
        <v>41104.0</v>
      </c>
      <c r="H783" s="14">
        <v>0.3</v>
      </c>
      <c r="I783" t="s">
        <v>48</v>
      </c>
      <c r="J783" s="15"/>
      <c r="L783" t="s">
        <v>49</v>
      </c>
      <c r="M783" s="15">
        <v>25.4</v>
      </c>
      <c r="N783" s="16">
        <v>7.3</v>
      </c>
      <c r="O783" s="16">
        <v>88.5</v>
      </c>
      <c r="P783" s="17"/>
      <c r="Q783" s="18"/>
      <c r="S783" s="17"/>
      <c r="V783" s="19"/>
      <c r="W783" s="19">
        <v>13.4</v>
      </c>
      <c r="AF783" t="s">
        <v>619</v>
      </c>
      <c r="AG783" t="s">
        <v>115</v>
      </c>
      <c r="AH783" t="s">
        <v>435</v>
      </c>
      <c r="AK783" t="s">
        <v>119</v>
      </c>
      <c r="AM783" t="s">
        <v>54</v>
      </c>
      <c r="AN783" t="s">
        <v>55</v>
      </c>
      <c r="AQ783" t="s">
        <v>51</v>
      </c>
      <c r="AR783" t="s">
        <v>233</v>
      </c>
    </row>
    <row r="784" ht="15.75" customHeight="1">
      <c r="A784" t="s">
        <v>44</v>
      </c>
      <c r="B784" s="20" t="s">
        <v>154</v>
      </c>
      <c r="C784" s="11" t="s">
        <v>184</v>
      </c>
      <c r="D784" s="11" t="s">
        <v>185</v>
      </c>
      <c r="E784" s="11" t="s">
        <v>186</v>
      </c>
      <c r="F784" s="12" t="str">
        <f t="shared" si="1"/>
        <v>2012</v>
      </c>
      <c r="G784" s="13">
        <v>41132.0</v>
      </c>
      <c r="H784" s="14">
        <v>0.2916666666666667</v>
      </c>
      <c r="I784" t="s">
        <v>48</v>
      </c>
      <c r="J784" s="15"/>
      <c r="L784" t="s">
        <v>58</v>
      </c>
      <c r="M784" s="15">
        <v>25.4</v>
      </c>
      <c r="N784" s="16">
        <v>6.65</v>
      </c>
      <c r="O784" s="16">
        <v>80.4</v>
      </c>
      <c r="P784" s="17">
        <v>49.6</v>
      </c>
      <c r="Q784" s="18"/>
      <c r="S784" s="17"/>
      <c r="V784" s="19"/>
      <c r="W784" s="19">
        <v>248.1</v>
      </c>
      <c r="AF784" t="s">
        <v>187</v>
      </c>
      <c r="AG784" t="s">
        <v>84</v>
      </c>
      <c r="AH784" t="s">
        <v>281</v>
      </c>
      <c r="AJ784" t="s">
        <v>52</v>
      </c>
      <c r="AK784" t="s">
        <v>119</v>
      </c>
      <c r="AM784" t="s">
        <v>54</v>
      </c>
      <c r="AN784" t="s">
        <v>55</v>
      </c>
      <c r="AQ784" t="s">
        <v>94</v>
      </c>
      <c r="AR784" t="s">
        <v>233</v>
      </c>
    </row>
    <row r="785" ht="15.75" customHeight="1">
      <c r="A785" t="s">
        <v>44</v>
      </c>
      <c r="B785" s="20" t="s">
        <v>154</v>
      </c>
      <c r="C785" s="11" t="s">
        <v>184</v>
      </c>
      <c r="D785" s="11" t="s">
        <v>185</v>
      </c>
      <c r="E785" s="11" t="s">
        <v>186</v>
      </c>
      <c r="F785" s="12" t="str">
        <f t="shared" si="1"/>
        <v>2012</v>
      </c>
      <c r="G785" s="13">
        <v>41146.0</v>
      </c>
      <c r="H785" s="14">
        <v>0.28958333333333336</v>
      </c>
      <c r="I785" t="s">
        <v>48</v>
      </c>
      <c r="J785" s="15"/>
      <c r="M785" s="15">
        <v>24.4</v>
      </c>
      <c r="N785" s="16">
        <v>7.21</v>
      </c>
      <c r="O785" s="16">
        <v>86.5</v>
      </c>
      <c r="P785" s="17">
        <v>48.1</v>
      </c>
      <c r="Q785" s="18"/>
      <c r="S785" s="17"/>
      <c r="V785" s="19"/>
      <c r="W785" s="19">
        <v>10.9</v>
      </c>
      <c r="AF785" t="s">
        <v>616</v>
      </c>
      <c r="AG785" t="s">
        <v>280</v>
      </c>
      <c r="AH785" t="s">
        <v>115</v>
      </c>
      <c r="AJ785" t="s">
        <v>61</v>
      </c>
      <c r="AK785" t="s">
        <v>119</v>
      </c>
      <c r="AM785" t="s">
        <v>54</v>
      </c>
      <c r="AN785" t="s">
        <v>55</v>
      </c>
      <c r="AQ785" t="s">
        <v>51</v>
      </c>
      <c r="AR785" t="s">
        <v>233</v>
      </c>
    </row>
    <row r="786" ht="15.75" customHeight="1">
      <c r="A786" t="s">
        <v>44</v>
      </c>
      <c r="B786" s="20" t="s">
        <v>154</v>
      </c>
      <c r="C786" s="11" t="s">
        <v>197</v>
      </c>
      <c r="D786" s="11" t="s">
        <v>198</v>
      </c>
      <c r="E786" s="11" t="s">
        <v>199</v>
      </c>
      <c r="F786" s="12" t="str">
        <f t="shared" si="1"/>
        <v>2012</v>
      </c>
      <c r="G786" s="13">
        <v>41048.0</v>
      </c>
      <c r="H786" s="14">
        <v>0.2916666666666667</v>
      </c>
      <c r="I786" t="s">
        <v>48</v>
      </c>
      <c r="J786" s="15"/>
      <c r="L786" t="s">
        <v>49</v>
      </c>
      <c r="M786" s="15">
        <v>15.5</v>
      </c>
      <c r="N786" s="16">
        <v>8.8</v>
      </c>
      <c r="O786" s="16">
        <v>88.2</v>
      </c>
      <c r="P786" s="17">
        <v>51.6</v>
      </c>
      <c r="Q786" s="18"/>
      <c r="S786" s="17"/>
      <c r="V786" s="19"/>
      <c r="W786" s="19">
        <v>6.3</v>
      </c>
      <c r="AF786" t="s">
        <v>616</v>
      </c>
      <c r="AG786" t="s">
        <v>51</v>
      </c>
      <c r="AH786" t="s">
        <v>51</v>
      </c>
      <c r="AJ786" t="s">
        <v>52</v>
      </c>
      <c r="AK786" t="s">
        <v>119</v>
      </c>
      <c r="AM786" t="s">
        <v>88</v>
      </c>
      <c r="AN786" t="s">
        <v>55</v>
      </c>
      <c r="AQ786" t="s">
        <v>51</v>
      </c>
      <c r="AR786" t="s">
        <v>620</v>
      </c>
    </row>
    <row r="787" ht="15.75" customHeight="1">
      <c r="A787" t="s">
        <v>44</v>
      </c>
      <c r="B787" s="20" t="s">
        <v>154</v>
      </c>
      <c r="C787" s="11" t="s">
        <v>197</v>
      </c>
      <c r="D787" s="11" t="s">
        <v>198</v>
      </c>
      <c r="E787" s="11" t="s">
        <v>199</v>
      </c>
      <c r="F787" s="12" t="str">
        <f t="shared" si="1"/>
        <v>2012</v>
      </c>
      <c r="G787" s="13">
        <v>41062.0</v>
      </c>
      <c r="H787" s="14">
        <v>0.2833333333333333</v>
      </c>
      <c r="I787" t="s">
        <v>48</v>
      </c>
      <c r="J787" s="15"/>
      <c r="L787" t="s">
        <v>49</v>
      </c>
      <c r="M787" s="15">
        <v>19.7</v>
      </c>
      <c r="N787" s="16">
        <v>8.54</v>
      </c>
      <c r="O787" s="16">
        <v>93.6</v>
      </c>
      <c r="P787" s="17">
        <v>50.3</v>
      </c>
      <c r="Q787" s="18"/>
      <c r="S787" s="17"/>
      <c r="V787" s="19"/>
      <c r="W787" s="19">
        <v>6.2</v>
      </c>
      <c r="AF787" t="s">
        <v>618</v>
      </c>
      <c r="AG787" t="s">
        <v>59</v>
      </c>
      <c r="AH787" t="s">
        <v>435</v>
      </c>
      <c r="AI787">
        <v>12.78</v>
      </c>
      <c r="AJ787" t="s">
        <v>52</v>
      </c>
      <c r="AK787" t="s">
        <v>119</v>
      </c>
      <c r="AM787" t="s">
        <v>88</v>
      </c>
      <c r="AN787" t="s">
        <v>55</v>
      </c>
      <c r="AQ787" t="s">
        <v>51</v>
      </c>
      <c r="AR787" t="s">
        <v>229</v>
      </c>
    </row>
    <row r="788" ht="15.75" customHeight="1">
      <c r="A788" t="s">
        <v>44</v>
      </c>
      <c r="B788" s="20" t="s">
        <v>154</v>
      </c>
      <c r="C788" s="11" t="s">
        <v>197</v>
      </c>
      <c r="D788" s="11" t="s">
        <v>198</v>
      </c>
      <c r="E788" s="11" t="s">
        <v>199</v>
      </c>
      <c r="F788" s="12" t="str">
        <f t="shared" si="1"/>
        <v>2012</v>
      </c>
      <c r="G788" s="13">
        <v>41072.0</v>
      </c>
      <c r="H788" s="14">
        <v>0.26944444444444443</v>
      </c>
      <c r="I788" t="s">
        <v>48</v>
      </c>
      <c r="J788" s="15"/>
      <c r="L788" t="s">
        <v>49</v>
      </c>
      <c r="M788" s="15">
        <v>17.5</v>
      </c>
      <c r="N788" s="16">
        <v>9.35</v>
      </c>
      <c r="O788" s="16">
        <v>97.5</v>
      </c>
      <c r="P788" s="17">
        <v>44.5</v>
      </c>
      <c r="Q788" s="18"/>
      <c r="S788" s="17"/>
      <c r="V788" s="19"/>
      <c r="W788" s="19">
        <v>1.0</v>
      </c>
      <c r="AF788" t="s">
        <v>187</v>
      </c>
      <c r="AG788" t="s">
        <v>51</v>
      </c>
      <c r="AH788" t="s">
        <v>51</v>
      </c>
      <c r="AI788">
        <v>11.67</v>
      </c>
      <c r="AJ788" t="s">
        <v>52</v>
      </c>
      <c r="AK788" t="s">
        <v>53</v>
      </c>
      <c r="AM788" t="s">
        <v>62</v>
      </c>
      <c r="AN788" t="s">
        <v>55</v>
      </c>
      <c r="AQ788" t="s">
        <v>51</v>
      </c>
      <c r="AR788" t="s">
        <v>621</v>
      </c>
    </row>
    <row r="789" ht="15.75" customHeight="1">
      <c r="A789" t="s">
        <v>44</v>
      </c>
      <c r="B789" s="20" t="s">
        <v>154</v>
      </c>
      <c r="C789" s="11" t="s">
        <v>197</v>
      </c>
      <c r="D789" s="11" t="s">
        <v>198</v>
      </c>
      <c r="E789" s="11" t="s">
        <v>199</v>
      </c>
      <c r="F789" s="12" t="str">
        <f t="shared" si="1"/>
        <v>2012</v>
      </c>
      <c r="G789" s="13">
        <v>41090.0</v>
      </c>
      <c r="H789" s="14">
        <v>0.2861111111111111</v>
      </c>
      <c r="I789" t="s">
        <v>48</v>
      </c>
      <c r="J789" s="15"/>
      <c r="L789" t="s">
        <v>49</v>
      </c>
      <c r="M789" s="15">
        <v>21.8</v>
      </c>
      <c r="N789" s="16">
        <v>8.16</v>
      </c>
      <c r="O789" s="16">
        <v>92.7</v>
      </c>
      <c r="P789" s="17">
        <v>45.8</v>
      </c>
      <c r="Q789" s="18"/>
      <c r="S789" s="17"/>
      <c r="V789" s="19"/>
      <c r="W789" s="19">
        <v>9.6</v>
      </c>
      <c r="AF789" t="s">
        <v>616</v>
      </c>
      <c r="AG789" t="s">
        <v>51</v>
      </c>
      <c r="AH789" t="s">
        <v>444</v>
      </c>
      <c r="AJ789" t="s">
        <v>52</v>
      </c>
      <c r="AK789" t="s">
        <v>119</v>
      </c>
      <c r="AM789" t="s">
        <v>88</v>
      </c>
      <c r="AN789" t="s">
        <v>55</v>
      </c>
      <c r="AQ789" t="s">
        <v>51</v>
      </c>
      <c r="AR789" t="s">
        <v>229</v>
      </c>
    </row>
    <row r="790" ht="15.75" customHeight="1">
      <c r="A790" t="s">
        <v>44</v>
      </c>
      <c r="B790" s="20" t="s">
        <v>154</v>
      </c>
      <c r="C790" s="11" t="s">
        <v>197</v>
      </c>
      <c r="D790" s="11" t="s">
        <v>198</v>
      </c>
      <c r="E790" s="11" t="s">
        <v>199</v>
      </c>
      <c r="F790" s="12" t="str">
        <f t="shared" si="1"/>
        <v>2012</v>
      </c>
      <c r="G790" s="13">
        <v>41104.0</v>
      </c>
      <c r="H790" s="14">
        <v>0.2826388888888889</v>
      </c>
      <c r="I790" t="s">
        <v>48</v>
      </c>
      <c r="J790" s="15"/>
      <c r="L790" t="s">
        <v>49</v>
      </c>
      <c r="M790" s="15">
        <v>26.1</v>
      </c>
      <c r="N790" s="16">
        <v>7.46</v>
      </c>
      <c r="O790" s="16">
        <v>92.7</v>
      </c>
      <c r="P790" s="17">
        <v>48.4</v>
      </c>
      <c r="Q790" s="18"/>
      <c r="S790" s="17"/>
      <c r="V790" s="19"/>
      <c r="W790" s="19">
        <v>6.3</v>
      </c>
      <c r="AF790" t="s">
        <v>619</v>
      </c>
      <c r="AG790" t="s">
        <v>115</v>
      </c>
      <c r="AH790" t="s">
        <v>435</v>
      </c>
      <c r="AK790" t="s">
        <v>119</v>
      </c>
      <c r="AM790" t="s">
        <v>88</v>
      </c>
      <c r="AN790" t="s">
        <v>55</v>
      </c>
      <c r="AQ790" t="s">
        <v>51</v>
      </c>
      <c r="AR790" t="s">
        <v>218</v>
      </c>
    </row>
    <row r="791" ht="15.75" customHeight="1">
      <c r="A791" t="s">
        <v>44</v>
      </c>
      <c r="B791" s="20" t="s">
        <v>154</v>
      </c>
      <c r="C791" s="11" t="s">
        <v>197</v>
      </c>
      <c r="D791" s="11" t="s">
        <v>198</v>
      </c>
      <c r="E791" s="11" t="s">
        <v>199</v>
      </c>
      <c r="F791" s="12" t="str">
        <f t="shared" si="1"/>
        <v>2012</v>
      </c>
      <c r="G791" s="13">
        <v>41132.0</v>
      </c>
      <c r="H791" s="14">
        <v>0.2777777777777778</v>
      </c>
      <c r="I791" t="s">
        <v>48</v>
      </c>
      <c r="J791" s="15"/>
      <c r="L791" t="s">
        <v>58</v>
      </c>
      <c r="M791" s="15">
        <v>24.9</v>
      </c>
      <c r="N791" s="16">
        <v>7.22</v>
      </c>
      <c r="O791" s="16">
        <v>87.8</v>
      </c>
      <c r="P791" s="17">
        <v>49.3</v>
      </c>
      <c r="Q791" s="18"/>
      <c r="S791" s="17"/>
      <c r="V791" s="19"/>
      <c r="W791" s="19">
        <v>344.8</v>
      </c>
      <c r="AF791" t="s">
        <v>187</v>
      </c>
      <c r="AG791" t="s">
        <v>84</v>
      </c>
      <c r="AH791" t="s">
        <v>281</v>
      </c>
      <c r="AJ791" t="s">
        <v>52</v>
      </c>
      <c r="AK791" t="s">
        <v>119</v>
      </c>
      <c r="AM791" t="s">
        <v>88</v>
      </c>
      <c r="AN791" t="s">
        <v>55</v>
      </c>
      <c r="AQ791" t="s">
        <v>51</v>
      </c>
      <c r="AR791" t="s">
        <v>233</v>
      </c>
    </row>
    <row r="792" ht="15.75" customHeight="1">
      <c r="A792" t="s">
        <v>44</v>
      </c>
      <c r="B792" s="20" t="s">
        <v>154</v>
      </c>
      <c r="C792" s="11" t="s">
        <v>197</v>
      </c>
      <c r="D792" s="11" t="s">
        <v>198</v>
      </c>
      <c r="E792" s="11" t="s">
        <v>199</v>
      </c>
      <c r="F792" s="12" t="str">
        <f t="shared" si="1"/>
        <v>2012</v>
      </c>
      <c r="G792" s="13">
        <v>41146.0</v>
      </c>
      <c r="H792" s="14">
        <v>0.2763888888888889</v>
      </c>
      <c r="I792" t="s">
        <v>48</v>
      </c>
      <c r="J792" s="15"/>
      <c r="M792" s="15">
        <v>24.8</v>
      </c>
      <c r="N792" s="16">
        <v>7.72</v>
      </c>
      <c r="O792" s="16">
        <v>92.2</v>
      </c>
      <c r="P792" s="17">
        <v>48.9</v>
      </c>
      <c r="Q792" s="18"/>
      <c r="S792" s="17"/>
      <c r="V792" s="19"/>
      <c r="W792" s="19">
        <v>16.1</v>
      </c>
      <c r="AF792" t="s">
        <v>616</v>
      </c>
      <c r="AG792" t="s">
        <v>280</v>
      </c>
      <c r="AH792" t="s">
        <v>115</v>
      </c>
      <c r="AJ792" t="s">
        <v>61</v>
      </c>
      <c r="AK792" t="s">
        <v>119</v>
      </c>
      <c r="AM792" t="s">
        <v>88</v>
      </c>
      <c r="AN792" t="s">
        <v>55</v>
      </c>
      <c r="AQ792" t="s">
        <v>79</v>
      </c>
      <c r="AR792" t="s">
        <v>229</v>
      </c>
    </row>
    <row r="793" ht="15.75" customHeight="1">
      <c r="A793" t="s">
        <v>44</v>
      </c>
      <c r="B793" s="20" t="s">
        <v>154</v>
      </c>
      <c r="C793" s="11" t="s">
        <v>203</v>
      </c>
      <c r="D793" s="11" t="s">
        <v>204</v>
      </c>
      <c r="E793" s="11" t="s">
        <v>205</v>
      </c>
      <c r="F793" s="12" t="str">
        <f t="shared" si="1"/>
        <v>2012</v>
      </c>
      <c r="G793" s="13">
        <v>41048.0</v>
      </c>
      <c r="H793" s="14">
        <v>0.27361111111111114</v>
      </c>
      <c r="I793" t="s">
        <v>48</v>
      </c>
      <c r="J793" s="15"/>
      <c r="L793" t="s">
        <v>49</v>
      </c>
      <c r="M793" s="15">
        <v>15.9</v>
      </c>
      <c r="N793" s="16">
        <v>9.14</v>
      </c>
      <c r="O793" s="16">
        <v>91.9</v>
      </c>
      <c r="P793" s="17">
        <v>48.3</v>
      </c>
      <c r="Q793" s="18"/>
      <c r="S793" s="17"/>
      <c r="V793" s="19"/>
      <c r="W793" s="19">
        <v>3.1</v>
      </c>
      <c r="AF793" t="s">
        <v>616</v>
      </c>
      <c r="AG793" t="s">
        <v>51</v>
      </c>
      <c r="AH793" t="s">
        <v>51</v>
      </c>
      <c r="AJ793" t="s">
        <v>52</v>
      </c>
      <c r="AK793" t="s">
        <v>119</v>
      </c>
      <c r="AM793" t="s">
        <v>88</v>
      </c>
      <c r="AN793" t="s">
        <v>65</v>
      </c>
      <c r="AQ793" t="s">
        <v>51</v>
      </c>
      <c r="AR793" t="s">
        <v>622</v>
      </c>
    </row>
    <row r="794" ht="15.75" customHeight="1">
      <c r="A794" t="s">
        <v>44</v>
      </c>
      <c r="B794" s="20" t="s">
        <v>154</v>
      </c>
      <c r="C794" s="11" t="s">
        <v>203</v>
      </c>
      <c r="D794" s="11" t="s">
        <v>204</v>
      </c>
      <c r="E794" s="11" t="s">
        <v>205</v>
      </c>
      <c r="F794" s="12" t="str">
        <f t="shared" si="1"/>
        <v>2012</v>
      </c>
      <c r="G794" s="13">
        <v>41062.0</v>
      </c>
      <c r="H794" s="14">
        <v>0.2673611111111111</v>
      </c>
      <c r="I794" t="s">
        <v>48</v>
      </c>
      <c r="J794" s="15"/>
      <c r="L794" t="s">
        <v>49</v>
      </c>
      <c r="M794" s="15">
        <v>20.0</v>
      </c>
      <c r="N794" s="16">
        <v>8.94</v>
      </c>
      <c r="O794" s="16">
        <v>98.2</v>
      </c>
      <c r="P794" s="17">
        <v>47.9</v>
      </c>
      <c r="Q794" s="18"/>
      <c r="S794" s="17"/>
      <c r="V794" s="19"/>
      <c r="W794" s="19">
        <v>4.1</v>
      </c>
      <c r="AF794" t="s">
        <v>618</v>
      </c>
      <c r="AG794" t="s">
        <v>59</v>
      </c>
      <c r="AH794" t="s">
        <v>435</v>
      </c>
      <c r="AI794">
        <v>12.78</v>
      </c>
      <c r="AJ794" t="s">
        <v>52</v>
      </c>
      <c r="AK794" t="s">
        <v>53</v>
      </c>
      <c r="AM794" t="s">
        <v>88</v>
      </c>
      <c r="AN794" t="s">
        <v>65</v>
      </c>
      <c r="AQ794" t="s">
        <v>51</v>
      </c>
      <c r="AR794" t="s">
        <v>218</v>
      </c>
    </row>
    <row r="795" ht="15.75" customHeight="1">
      <c r="A795" t="s">
        <v>44</v>
      </c>
      <c r="B795" s="20" t="s">
        <v>154</v>
      </c>
      <c r="C795" s="11" t="s">
        <v>203</v>
      </c>
      <c r="D795" s="11" t="s">
        <v>204</v>
      </c>
      <c r="E795" s="11" t="s">
        <v>205</v>
      </c>
      <c r="F795" s="12" t="str">
        <f t="shared" si="1"/>
        <v>2012</v>
      </c>
      <c r="G795" s="13">
        <v>41076.0</v>
      </c>
      <c r="H795" s="14">
        <v>0.25416666666666665</v>
      </c>
      <c r="I795" t="s">
        <v>48</v>
      </c>
      <c r="J795" s="15"/>
      <c r="L795" t="s">
        <v>49</v>
      </c>
      <c r="M795" s="15">
        <v>17.5</v>
      </c>
      <c r="N795" s="16">
        <v>9.44</v>
      </c>
      <c r="O795" s="16">
        <v>98.8</v>
      </c>
      <c r="P795" s="17">
        <v>44.3</v>
      </c>
      <c r="Q795" s="18"/>
      <c r="S795" s="17"/>
      <c r="V795" s="19"/>
      <c r="W795" s="19">
        <v>5.2</v>
      </c>
      <c r="AF795" t="s">
        <v>187</v>
      </c>
      <c r="AG795" t="s">
        <v>51</v>
      </c>
      <c r="AH795" t="s">
        <v>51</v>
      </c>
      <c r="AI795">
        <v>11.67</v>
      </c>
      <c r="AJ795" t="s">
        <v>52</v>
      </c>
      <c r="AK795" t="s">
        <v>53</v>
      </c>
      <c r="AM795" t="s">
        <v>62</v>
      </c>
      <c r="AN795" t="s">
        <v>65</v>
      </c>
      <c r="AQ795" t="s">
        <v>51</v>
      </c>
      <c r="AR795" t="s">
        <v>226</v>
      </c>
    </row>
    <row r="796" ht="15.75" customHeight="1">
      <c r="A796" t="s">
        <v>44</v>
      </c>
      <c r="B796" s="20" t="s">
        <v>154</v>
      </c>
      <c r="C796" s="11" t="s">
        <v>203</v>
      </c>
      <c r="D796" s="11" t="s">
        <v>204</v>
      </c>
      <c r="E796" s="11" t="s">
        <v>205</v>
      </c>
      <c r="F796" s="12" t="str">
        <f t="shared" si="1"/>
        <v>2012</v>
      </c>
      <c r="G796" s="13">
        <v>41090.0</v>
      </c>
      <c r="H796" s="14">
        <v>0.2708333333333333</v>
      </c>
      <c r="I796" t="s">
        <v>48</v>
      </c>
      <c r="J796" s="15"/>
      <c r="L796" t="s">
        <v>49</v>
      </c>
      <c r="M796" s="15">
        <v>22.0</v>
      </c>
      <c r="N796" s="16">
        <v>8.4</v>
      </c>
      <c r="O796" s="16">
        <v>96.0</v>
      </c>
      <c r="P796" s="17">
        <v>44.7</v>
      </c>
      <c r="Q796" s="18"/>
      <c r="S796" s="17"/>
      <c r="V796" s="19"/>
      <c r="W796" s="19">
        <v>10.9</v>
      </c>
      <c r="AF796" t="s">
        <v>616</v>
      </c>
      <c r="AG796" t="s">
        <v>51</v>
      </c>
      <c r="AH796" t="s">
        <v>444</v>
      </c>
      <c r="AJ796" t="s">
        <v>52</v>
      </c>
      <c r="AK796" t="s">
        <v>53</v>
      </c>
      <c r="AM796" t="s">
        <v>88</v>
      </c>
      <c r="AN796" t="s">
        <v>65</v>
      </c>
      <c r="AQ796" t="s">
        <v>51</v>
      </c>
      <c r="AR796" t="s">
        <v>229</v>
      </c>
    </row>
    <row r="797" ht="15.75" customHeight="1">
      <c r="A797" t="s">
        <v>44</v>
      </c>
      <c r="B797" s="20" t="s">
        <v>154</v>
      </c>
      <c r="C797" s="11" t="s">
        <v>203</v>
      </c>
      <c r="D797" s="11" t="s">
        <v>204</v>
      </c>
      <c r="E797" s="11" t="s">
        <v>205</v>
      </c>
      <c r="F797" s="12" t="str">
        <f t="shared" si="1"/>
        <v>2012</v>
      </c>
      <c r="G797" s="13">
        <v>41104.0</v>
      </c>
      <c r="H797" s="14">
        <v>0.2638888888888889</v>
      </c>
      <c r="I797" t="s">
        <v>48</v>
      </c>
      <c r="J797" s="15"/>
      <c r="L797" t="s">
        <v>49</v>
      </c>
      <c r="M797" s="15">
        <v>26.2</v>
      </c>
      <c r="N797" s="16">
        <v>7.71</v>
      </c>
      <c r="O797" s="16">
        <v>95.2</v>
      </c>
      <c r="P797" s="17">
        <v>46.1</v>
      </c>
      <c r="Q797" s="18"/>
      <c r="S797" s="17"/>
      <c r="V797" s="19"/>
      <c r="W797" s="19">
        <v>14.8</v>
      </c>
      <c r="AF797" t="s">
        <v>619</v>
      </c>
      <c r="AG797" t="s">
        <v>115</v>
      </c>
      <c r="AH797" t="s">
        <v>435</v>
      </c>
      <c r="AK797" t="s">
        <v>53</v>
      </c>
      <c r="AM797" t="s">
        <v>88</v>
      </c>
      <c r="AN797" t="s">
        <v>65</v>
      </c>
      <c r="AQ797" t="s">
        <v>51</v>
      </c>
      <c r="AR797" t="s">
        <v>218</v>
      </c>
    </row>
    <row r="798" ht="15.75" customHeight="1">
      <c r="A798" t="s">
        <v>44</v>
      </c>
      <c r="B798" s="20" t="s">
        <v>154</v>
      </c>
      <c r="C798" s="11" t="s">
        <v>203</v>
      </c>
      <c r="D798" s="11" t="s">
        <v>204</v>
      </c>
      <c r="E798" s="11" t="s">
        <v>205</v>
      </c>
      <c r="F798" s="12" t="str">
        <f t="shared" si="1"/>
        <v>2012</v>
      </c>
      <c r="G798" s="13">
        <v>41104.0</v>
      </c>
      <c r="H798" s="14">
        <v>0.2638888888888889</v>
      </c>
      <c r="I798" t="s">
        <v>95</v>
      </c>
      <c r="J798" s="15"/>
      <c r="M798" s="15">
        <v>26.2</v>
      </c>
      <c r="N798" s="16">
        <v>7.54</v>
      </c>
      <c r="O798" s="16">
        <v>94.1</v>
      </c>
      <c r="P798" s="17">
        <v>46.0</v>
      </c>
      <c r="Q798" s="18"/>
      <c r="S798" s="17"/>
      <c r="V798" s="19"/>
      <c r="W798" s="19">
        <v>10.9</v>
      </c>
      <c r="AF798" t="s">
        <v>619</v>
      </c>
      <c r="AK798" t="s">
        <v>53</v>
      </c>
      <c r="AR798" t="s">
        <v>218</v>
      </c>
    </row>
    <row r="799" ht="15.75" customHeight="1">
      <c r="A799" t="s">
        <v>44</v>
      </c>
      <c r="B799" s="20" t="s">
        <v>154</v>
      </c>
      <c r="C799" s="11" t="s">
        <v>203</v>
      </c>
      <c r="D799" s="11" t="s">
        <v>204</v>
      </c>
      <c r="E799" s="11" t="s">
        <v>205</v>
      </c>
      <c r="F799" s="12" t="str">
        <f t="shared" si="1"/>
        <v>2012</v>
      </c>
      <c r="G799" s="13">
        <v>41132.0</v>
      </c>
      <c r="H799" s="14">
        <v>0.2638888888888889</v>
      </c>
      <c r="I799" t="s">
        <v>48</v>
      </c>
      <c r="J799" s="15"/>
      <c r="L799" t="s">
        <v>58</v>
      </c>
      <c r="M799" s="15">
        <v>25.2</v>
      </c>
      <c r="N799" s="16">
        <v>7.66</v>
      </c>
      <c r="O799" s="16">
        <v>92.0</v>
      </c>
      <c r="P799" s="17">
        <v>46.2</v>
      </c>
      <c r="Q799" s="18"/>
      <c r="S799" s="17"/>
      <c r="V799" s="19"/>
      <c r="W799" s="19">
        <v>275.5</v>
      </c>
      <c r="AF799" t="s">
        <v>187</v>
      </c>
      <c r="AG799" t="s">
        <v>84</v>
      </c>
      <c r="AH799" t="s">
        <v>281</v>
      </c>
      <c r="AJ799" t="s">
        <v>52</v>
      </c>
      <c r="AK799" t="s">
        <v>119</v>
      </c>
      <c r="AM799" t="s">
        <v>88</v>
      </c>
      <c r="AN799" t="s">
        <v>65</v>
      </c>
      <c r="AQ799" t="s">
        <v>51</v>
      </c>
      <c r="AR799" t="s">
        <v>229</v>
      </c>
    </row>
    <row r="800" ht="15.75" customHeight="1">
      <c r="A800" t="s">
        <v>44</v>
      </c>
      <c r="B800" s="20" t="s">
        <v>154</v>
      </c>
      <c r="C800" s="11" t="s">
        <v>203</v>
      </c>
      <c r="D800" s="11" t="s">
        <v>204</v>
      </c>
      <c r="E800" s="11" t="s">
        <v>205</v>
      </c>
      <c r="F800" s="12" t="str">
        <f t="shared" si="1"/>
        <v>2012</v>
      </c>
      <c r="G800" s="13">
        <v>41146.0</v>
      </c>
      <c r="H800" s="14">
        <v>0.2638888888888889</v>
      </c>
      <c r="I800" t="s">
        <v>48</v>
      </c>
      <c r="J800" s="15"/>
      <c r="M800" s="15">
        <v>24.9</v>
      </c>
      <c r="N800" s="16">
        <v>8.02</v>
      </c>
      <c r="O800" s="16">
        <v>97.4</v>
      </c>
      <c r="P800" s="17">
        <v>44.2</v>
      </c>
      <c r="Q800" s="18"/>
      <c r="S800" s="17"/>
      <c r="V800" s="19"/>
      <c r="W800" s="19">
        <v>5.2</v>
      </c>
      <c r="AF800" t="s">
        <v>616</v>
      </c>
      <c r="AG800" t="s">
        <v>280</v>
      </c>
      <c r="AH800" t="s">
        <v>115</v>
      </c>
      <c r="AJ800" t="s">
        <v>61</v>
      </c>
      <c r="AK800" t="s">
        <v>53</v>
      </c>
      <c r="AM800" t="s">
        <v>88</v>
      </c>
      <c r="AN800" t="s">
        <v>65</v>
      </c>
      <c r="AQ800" t="s">
        <v>79</v>
      </c>
      <c r="AR800" t="s">
        <v>218</v>
      </c>
    </row>
    <row r="801" ht="15.75" customHeight="1">
      <c r="A801" t="s">
        <v>44</v>
      </c>
      <c r="C801" s="11" t="s">
        <v>45</v>
      </c>
      <c r="D801" s="11" t="s">
        <v>46</v>
      </c>
      <c r="E801" s="11" t="s">
        <v>47</v>
      </c>
      <c r="F801" s="12" t="str">
        <f t="shared" si="1"/>
        <v>2013</v>
      </c>
      <c r="G801" s="13">
        <v>41412.0</v>
      </c>
      <c r="H801" s="14">
        <v>0.2777777777777778</v>
      </c>
      <c r="I801" t="s">
        <v>48</v>
      </c>
      <c r="J801" s="15"/>
      <c r="L801" t="s">
        <v>49</v>
      </c>
      <c r="M801" s="15">
        <v>11.3</v>
      </c>
      <c r="N801" s="16">
        <v>9.43</v>
      </c>
      <c r="O801" s="16">
        <v>86.6</v>
      </c>
      <c r="P801" s="17">
        <v>30.0</v>
      </c>
      <c r="Q801" s="18"/>
      <c r="S801" s="17"/>
      <c r="V801" s="19"/>
      <c r="W801" s="19">
        <v>15.8</v>
      </c>
      <c r="AF801" t="s">
        <v>623</v>
      </c>
      <c r="AG801" t="s">
        <v>51</v>
      </c>
      <c r="AH801" t="s">
        <v>86</v>
      </c>
      <c r="AI801">
        <v>7.77777777777778</v>
      </c>
      <c r="AJ801" t="s">
        <v>61</v>
      </c>
      <c r="AK801" t="s">
        <v>53</v>
      </c>
      <c r="AM801" t="s">
        <v>54</v>
      </c>
      <c r="AN801" t="s">
        <v>55</v>
      </c>
      <c r="AQ801" t="s">
        <v>56</v>
      </c>
      <c r="AR801" t="s">
        <v>229</v>
      </c>
    </row>
    <row r="802" ht="15.75" customHeight="1">
      <c r="A802" t="s">
        <v>44</v>
      </c>
      <c r="C802" s="11" t="s">
        <v>45</v>
      </c>
      <c r="D802" s="11" t="s">
        <v>46</v>
      </c>
      <c r="E802" s="11" t="s">
        <v>47</v>
      </c>
      <c r="F802" s="12" t="str">
        <f t="shared" si="1"/>
        <v>2013</v>
      </c>
      <c r="G802" s="13">
        <v>41426.0</v>
      </c>
      <c r="H802" s="14">
        <v>0.2708333333333333</v>
      </c>
      <c r="I802" t="s">
        <v>48</v>
      </c>
      <c r="J802" s="15"/>
      <c r="L802" t="s">
        <v>49</v>
      </c>
      <c r="M802" s="15">
        <v>19.1</v>
      </c>
      <c r="N802" s="16">
        <v>8.18</v>
      </c>
      <c r="O802" s="16">
        <v>88.6</v>
      </c>
      <c r="P802" s="17">
        <v>30.0</v>
      </c>
      <c r="Q802" s="18"/>
      <c r="S802" s="17"/>
      <c r="V802" s="19"/>
      <c r="W802" s="19">
        <v>365.4</v>
      </c>
      <c r="AF802" t="s">
        <v>624</v>
      </c>
      <c r="AG802" t="s">
        <v>51</v>
      </c>
      <c r="AH802" t="s">
        <v>51</v>
      </c>
      <c r="AJ802" t="s">
        <v>61</v>
      </c>
      <c r="AK802" t="s">
        <v>53</v>
      </c>
      <c r="AM802" t="s">
        <v>54</v>
      </c>
      <c r="AN802" t="s">
        <v>55</v>
      </c>
      <c r="AQ802" t="s">
        <v>56</v>
      </c>
      <c r="AR802" t="s">
        <v>229</v>
      </c>
    </row>
    <row r="803" ht="15.75" customHeight="1">
      <c r="A803" t="s">
        <v>44</v>
      </c>
      <c r="C803" s="11" t="s">
        <v>45</v>
      </c>
      <c r="D803" s="11" t="s">
        <v>46</v>
      </c>
      <c r="E803" s="11" t="s">
        <v>47</v>
      </c>
      <c r="F803" s="12" t="str">
        <f t="shared" si="1"/>
        <v>2013</v>
      </c>
      <c r="G803" s="13">
        <v>41426.0</v>
      </c>
      <c r="H803" s="14">
        <v>0.2708333333333333</v>
      </c>
      <c r="I803" t="s">
        <v>95</v>
      </c>
      <c r="J803" s="15"/>
      <c r="M803" s="15"/>
      <c r="N803" s="16"/>
      <c r="O803" s="16"/>
      <c r="P803" s="17"/>
      <c r="Q803" s="18"/>
      <c r="S803" s="17"/>
      <c r="V803" s="19"/>
      <c r="W803" s="19">
        <v>248.1</v>
      </c>
      <c r="AF803" t="s">
        <v>624</v>
      </c>
      <c r="AK803" t="s">
        <v>53</v>
      </c>
      <c r="AR803" t="s">
        <v>229</v>
      </c>
    </row>
    <row r="804" ht="15.75" customHeight="1">
      <c r="A804" t="s">
        <v>44</v>
      </c>
      <c r="C804" s="11" t="s">
        <v>45</v>
      </c>
      <c r="D804" s="11" t="s">
        <v>46</v>
      </c>
      <c r="E804" s="11" t="s">
        <v>47</v>
      </c>
      <c r="F804" s="12" t="str">
        <f t="shared" si="1"/>
        <v>2013</v>
      </c>
      <c r="G804" s="13">
        <v>41440.0</v>
      </c>
      <c r="H804" s="14">
        <v>0.28125</v>
      </c>
      <c r="I804" t="s">
        <v>48</v>
      </c>
      <c r="J804" s="15"/>
      <c r="L804" t="s">
        <v>49</v>
      </c>
      <c r="M804" s="15">
        <v>15.6</v>
      </c>
      <c r="N804" s="16">
        <v>9.02</v>
      </c>
      <c r="O804" s="16">
        <v>90.9</v>
      </c>
      <c r="P804" s="17">
        <v>30.0</v>
      </c>
      <c r="Q804" s="18"/>
      <c r="S804" s="17"/>
      <c r="V804" s="19"/>
      <c r="W804" s="19">
        <v>37.3</v>
      </c>
      <c r="AF804" t="s">
        <v>356</v>
      </c>
      <c r="AG804" t="s">
        <v>51</v>
      </c>
      <c r="AH804" t="s">
        <v>444</v>
      </c>
      <c r="AJ804" t="s">
        <v>61</v>
      </c>
      <c r="AK804" t="s">
        <v>53</v>
      </c>
      <c r="AM804" t="s">
        <v>54</v>
      </c>
      <c r="AN804" t="s">
        <v>55</v>
      </c>
      <c r="AQ804" t="s">
        <v>56</v>
      </c>
      <c r="AR804" t="s">
        <v>218</v>
      </c>
    </row>
    <row r="805" ht="15.75" customHeight="1">
      <c r="A805" t="s">
        <v>44</v>
      </c>
      <c r="C805" s="11" t="s">
        <v>45</v>
      </c>
      <c r="D805" s="11" t="s">
        <v>46</v>
      </c>
      <c r="E805" s="11" t="s">
        <v>47</v>
      </c>
      <c r="F805" s="12" t="str">
        <f t="shared" si="1"/>
        <v>2013</v>
      </c>
      <c r="G805" s="13">
        <v>41454.0</v>
      </c>
      <c r="H805" s="14">
        <v>0.2777777777777778</v>
      </c>
      <c r="I805" t="s">
        <v>48</v>
      </c>
      <c r="J805" s="15"/>
      <c r="L805" t="s">
        <v>58</v>
      </c>
      <c r="M805" s="15">
        <v>17.7</v>
      </c>
      <c r="N805" s="16">
        <v>7.13</v>
      </c>
      <c r="O805" s="16">
        <v>75.1</v>
      </c>
      <c r="P805" s="17">
        <v>30.0</v>
      </c>
      <c r="Q805" s="18"/>
      <c r="S805" s="17"/>
      <c r="V805" s="19"/>
      <c r="W805" s="19"/>
      <c r="AF805" t="s">
        <v>350</v>
      </c>
      <c r="AG805" t="s">
        <v>280</v>
      </c>
      <c r="AH805" t="s">
        <v>287</v>
      </c>
      <c r="AK805" t="s">
        <v>53</v>
      </c>
      <c r="AM805" t="s">
        <v>62</v>
      </c>
      <c r="AN805" t="s">
        <v>65</v>
      </c>
      <c r="AQ805" t="s">
        <v>56</v>
      </c>
      <c r="AR805" t="s">
        <v>625</v>
      </c>
    </row>
    <row r="806" ht="15.75" customHeight="1">
      <c r="A806" t="s">
        <v>44</v>
      </c>
      <c r="C806" s="11" t="s">
        <v>45</v>
      </c>
      <c r="D806" s="11" t="s">
        <v>46</v>
      </c>
      <c r="E806" s="11" t="s">
        <v>47</v>
      </c>
      <c r="F806" s="12" t="str">
        <f t="shared" si="1"/>
        <v>2013</v>
      </c>
      <c r="G806" s="13">
        <v>41468.0</v>
      </c>
      <c r="H806" s="14">
        <v>0.2638888888888889</v>
      </c>
      <c r="I806" t="s">
        <v>48</v>
      </c>
      <c r="J806" s="15"/>
      <c r="L806" t="s">
        <v>49</v>
      </c>
      <c r="M806" s="15">
        <v>19.0</v>
      </c>
      <c r="N806" s="16">
        <v>8.39</v>
      </c>
      <c r="O806" s="16">
        <v>90.3</v>
      </c>
      <c r="P806" s="17">
        <v>40.0</v>
      </c>
      <c r="Q806" s="18"/>
      <c r="S806" s="17"/>
      <c r="V806" s="19"/>
      <c r="W806" s="19">
        <v>48.7</v>
      </c>
      <c r="AF806" t="s">
        <v>350</v>
      </c>
      <c r="AG806" t="s">
        <v>51</v>
      </c>
      <c r="AH806" t="s">
        <v>115</v>
      </c>
      <c r="AK806" t="s">
        <v>53</v>
      </c>
      <c r="AM806" t="s">
        <v>54</v>
      </c>
      <c r="AN806" t="s">
        <v>55</v>
      </c>
      <c r="AQ806" t="s">
        <v>56</v>
      </c>
      <c r="AR806" t="s">
        <v>626</v>
      </c>
    </row>
    <row r="807" ht="15.75" customHeight="1">
      <c r="A807" t="s">
        <v>44</v>
      </c>
      <c r="C807" s="11" t="s">
        <v>45</v>
      </c>
      <c r="D807" s="11" t="s">
        <v>46</v>
      </c>
      <c r="E807" s="11" t="s">
        <v>47</v>
      </c>
      <c r="F807" s="12" t="str">
        <f t="shared" si="1"/>
        <v>2013</v>
      </c>
      <c r="G807" s="13">
        <v>41482.0</v>
      </c>
      <c r="H807" s="14">
        <v>0.2673611111111111</v>
      </c>
      <c r="I807" t="s">
        <v>48</v>
      </c>
      <c r="J807" s="15"/>
      <c r="L807" t="s">
        <v>49</v>
      </c>
      <c r="M807" s="15">
        <v>18.6</v>
      </c>
      <c r="N807" s="16">
        <v>8.22</v>
      </c>
      <c r="O807" s="16">
        <v>85.3</v>
      </c>
      <c r="P807" s="17">
        <v>40.0</v>
      </c>
      <c r="Q807" s="18"/>
      <c r="S807" s="17"/>
      <c r="V807" s="19"/>
      <c r="W807" s="19">
        <v>98.8</v>
      </c>
      <c r="AF807" t="s">
        <v>350</v>
      </c>
      <c r="AG807" t="s">
        <v>51</v>
      </c>
      <c r="AH807" t="s">
        <v>364</v>
      </c>
      <c r="AK807" t="s">
        <v>53</v>
      </c>
      <c r="AM807" t="s">
        <v>54</v>
      </c>
      <c r="AN807" t="s">
        <v>55</v>
      </c>
      <c r="AQ807" t="s">
        <v>56</v>
      </c>
      <c r="AR807" t="s">
        <v>218</v>
      </c>
    </row>
    <row r="808" ht="15.75" customHeight="1">
      <c r="A808" t="s">
        <v>44</v>
      </c>
      <c r="C808" s="11" t="s">
        <v>45</v>
      </c>
      <c r="D808" s="11" t="s">
        <v>46</v>
      </c>
      <c r="E808" s="11" t="s">
        <v>47</v>
      </c>
      <c r="F808" s="12" t="str">
        <f t="shared" si="1"/>
        <v>2013</v>
      </c>
      <c r="G808" s="13">
        <v>41496.0</v>
      </c>
      <c r="H808" s="14">
        <v>0.275</v>
      </c>
      <c r="I808" t="s">
        <v>48</v>
      </c>
      <c r="J808" s="15"/>
      <c r="L808" t="s">
        <v>49</v>
      </c>
      <c r="M808" s="15">
        <v>18.2</v>
      </c>
      <c r="N808" s="16">
        <v>7.85</v>
      </c>
      <c r="O808" s="16">
        <v>83.4</v>
      </c>
      <c r="P808" s="17">
        <v>40.0</v>
      </c>
      <c r="Q808" s="18"/>
      <c r="S808" s="17"/>
      <c r="V808" s="19"/>
      <c r="W808" s="19">
        <v>235.9</v>
      </c>
      <c r="AF808" t="s">
        <v>350</v>
      </c>
      <c r="AG808" t="s">
        <v>223</v>
      </c>
      <c r="AH808" t="s">
        <v>269</v>
      </c>
      <c r="AJ808" t="s">
        <v>61</v>
      </c>
      <c r="AK808" t="s">
        <v>53</v>
      </c>
      <c r="AM808" t="s">
        <v>54</v>
      </c>
      <c r="AN808" t="s">
        <v>55</v>
      </c>
      <c r="AQ808" t="s">
        <v>56</v>
      </c>
      <c r="AR808" t="s">
        <v>218</v>
      </c>
    </row>
    <row r="809" ht="15.75" customHeight="1">
      <c r="A809" t="s">
        <v>44</v>
      </c>
      <c r="C809" s="11" t="s">
        <v>45</v>
      </c>
      <c r="D809" s="11" t="s">
        <v>46</v>
      </c>
      <c r="E809" s="11" t="s">
        <v>47</v>
      </c>
      <c r="F809" s="12" t="str">
        <f t="shared" si="1"/>
        <v>2013</v>
      </c>
      <c r="G809" s="13">
        <v>41510.0</v>
      </c>
      <c r="H809" s="14">
        <v>0.275</v>
      </c>
      <c r="I809" t="s">
        <v>48</v>
      </c>
      <c r="J809" s="15"/>
      <c r="L809" t="s">
        <v>49</v>
      </c>
      <c r="M809" s="15">
        <v>15.6</v>
      </c>
      <c r="N809" s="16">
        <v>9.49</v>
      </c>
      <c r="O809" s="16">
        <v>96.1</v>
      </c>
      <c r="P809" s="17">
        <v>40.0</v>
      </c>
      <c r="Q809" s="18"/>
      <c r="S809" s="17"/>
      <c r="V809" s="19"/>
      <c r="W809" s="19">
        <v>73.8</v>
      </c>
      <c r="AF809" t="s">
        <v>350</v>
      </c>
      <c r="AG809" t="s">
        <v>51</v>
      </c>
      <c r="AH809" t="s">
        <v>51</v>
      </c>
      <c r="AJ809" t="s">
        <v>61</v>
      </c>
      <c r="AK809" t="s">
        <v>53</v>
      </c>
      <c r="AM809" t="s">
        <v>88</v>
      </c>
      <c r="AN809" t="s">
        <v>55</v>
      </c>
      <c r="AQ809" t="s">
        <v>56</v>
      </c>
      <c r="AR809" t="s">
        <v>218</v>
      </c>
    </row>
    <row r="810" ht="15.75" customHeight="1">
      <c r="A810" t="s">
        <v>44</v>
      </c>
      <c r="C810" s="11" t="s">
        <v>256</v>
      </c>
      <c r="D810" s="11" t="s">
        <v>257</v>
      </c>
      <c r="E810" s="11" t="s">
        <v>258</v>
      </c>
      <c r="F810" s="12" t="str">
        <f t="shared" si="1"/>
        <v>2013</v>
      </c>
      <c r="G810" s="13">
        <v>41412.0</v>
      </c>
      <c r="H810" s="14">
        <v>0.3125</v>
      </c>
      <c r="I810" t="s">
        <v>48</v>
      </c>
      <c r="J810" s="15"/>
      <c r="L810" t="s">
        <v>49</v>
      </c>
      <c r="M810" s="15">
        <v>9.65</v>
      </c>
      <c r="N810" s="16">
        <v>8.13</v>
      </c>
      <c r="O810" s="16">
        <v>74.0</v>
      </c>
      <c r="P810" s="17">
        <v>154.0</v>
      </c>
      <c r="Q810" s="18"/>
      <c r="S810" s="17"/>
      <c r="V810" s="19"/>
      <c r="W810" s="19">
        <v>63.1</v>
      </c>
      <c r="AF810" t="s">
        <v>627</v>
      </c>
      <c r="AG810" t="s">
        <v>51</v>
      </c>
      <c r="AH810" t="s">
        <v>51</v>
      </c>
      <c r="AI810">
        <v>8.88888888888889</v>
      </c>
      <c r="AK810" t="s">
        <v>53</v>
      </c>
      <c r="AM810" t="s">
        <v>88</v>
      </c>
      <c r="AN810" t="s">
        <v>55</v>
      </c>
      <c r="AQ810" t="s">
        <v>51</v>
      </c>
      <c r="AR810" t="s">
        <v>218</v>
      </c>
    </row>
    <row r="811" ht="15.75" customHeight="1">
      <c r="A811" t="s">
        <v>44</v>
      </c>
      <c r="C811" s="11" t="s">
        <v>256</v>
      </c>
      <c r="D811" s="11" t="s">
        <v>257</v>
      </c>
      <c r="E811" s="11" t="s">
        <v>258</v>
      </c>
      <c r="F811" s="12" t="str">
        <f t="shared" si="1"/>
        <v>2013</v>
      </c>
      <c r="G811" s="13">
        <v>41426.0</v>
      </c>
      <c r="H811" s="14">
        <v>0.3090277777777778</v>
      </c>
      <c r="I811" t="s">
        <v>48</v>
      </c>
      <c r="J811" s="15"/>
      <c r="L811" t="s">
        <v>49</v>
      </c>
      <c r="M811" s="15">
        <v>17.12</v>
      </c>
      <c r="N811" s="16">
        <v>6.49</v>
      </c>
      <c r="O811" s="16">
        <v>69.3</v>
      </c>
      <c r="P811" s="17">
        <v>172.0</v>
      </c>
      <c r="Q811" s="18"/>
      <c r="S811" s="17"/>
      <c r="V811" s="19"/>
      <c r="W811" s="19">
        <v>45.5</v>
      </c>
      <c r="AF811" t="s">
        <v>627</v>
      </c>
      <c r="AG811" t="s">
        <v>51</v>
      </c>
      <c r="AH811" t="s">
        <v>51</v>
      </c>
      <c r="AI811">
        <v>20.0</v>
      </c>
      <c r="AJ811" t="s">
        <v>61</v>
      </c>
      <c r="AK811" t="s">
        <v>53</v>
      </c>
      <c r="AM811" t="s">
        <v>54</v>
      </c>
      <c r="AN811" t="s">
        <v>55</v>
      </c>
      <c r="AQ811" t="s">
        <v>51</v>
      </c>
      <c r="AR811" t="s">
        <v>218</v>
      </c>
    </row>
    <row r="812" ht="15.75" customHeight="1">
      <c r="A812" t="s">
        <v>44</v>
      </c>
      <c r="C812" s="11" t="s">
        <v>256</v>
      </c>
      <c r="D812" s="11" t="s">
        <v>257</v>
      </c>
      <c r="E812" s="11" t="s">
        <v>258</v>
      </c>
      <c r="F812" s="12" t="str">
        <f t="shared" si="1"/>
        <v>2013</v>
      </c>
      <c r="G812" s="13">
        <v>41440.0</v>
      </c>
      <c r="H812" s="14">
        <v>0.3229166666666667</v>
      </c>
      <c r="I812" t="s">
        <v>48</v>
      </c>
      <c r="J812" s="15"/>
      <c r="L812" t="s">
        <v>49</v>
      </c>
      <c r="M812" s="15">
        <v>13.67</v>
      </c>
      <c r="N812" s="16">
        <v>6.77</v>
      </c>
      <c r="O812" s="16">
        <v>67.0</v>
      </c>
      <c r="P812" s="17">
        <v>187.0</v>
      </c>
      <c r="Q812" s="18"/>
      <c r="S812" s="17"/>
      <c r="V812" s="19"/>
      <c r="W812" s="19">
        <v>127.4</v>
      </c>
      <c r="AF812" t="s">
        <v>628</v>
      </c>
      <c r="AG812" t="s">
        <v>51</v>
      </c>
      <c r="AH812" t="s">
        <v>51</v>
      </c>
      <c r="AI812">
        <v>17.6</v>
      </c>
      <c r="AJ812" t="s">
        <v>61</v>
      </c>
      <c r="AK812" t="s">
        <v>53</v>
      </c>
      <c r="AM812" t="s">
        <v>54</v>
      </c>
      <c r="AN812" t="s">
        <v>55</v>
      </c>
      <c r="AQ812" t="s">
        <v>51</v>
      </c>
      <c r="AR812" t="s">
        <v>218</v>
      </c>
    </row>
    <row r="813" ht="15.75" customHeight="1">
      <c r="A813" t="s">
        <v>44</v>
      </c>
      <c r="C813" s="11" t="s">
        <v>256</v>
      </c>
      <c r="D813" s="11" t="s">
        <v>257</v>
      </c>
      <c r="E813" s="11" t="s">
        <v>258</v>
      </c>
      <c r="F813" s="12" t="str">
        <f t="shared" si="1"/>
        <v>2013</v>
      </c>
      <c r="G813" s="13">
        <v>41454.0</v>
      </c>
      <c r="H813" s="14">
        <v>0.3125</v>
      </c>
      <c r="I813" t="s">
        <v>48</v>
      </c>
      <c r="J813" s="15"/>
      <c r="L813" t="s">
        <v>58</v>
      </c>
      <c r="M813" s="15">
        <v>16.2</v>
      </c>
      <c r="N813" s="16">
        <v>9.47</v>
      </c>
      <c r="O813" s="16">
        <v>97.6</v>
      </c>
      <c r="P813" s="17">
        <v>130.0</v>
      </c>
      <c r="Q813" s="18"/>
      <c r="S813" s="17"/>
      <c r="V813" s="19"/>
      <c r="W813" s="19"/>
      <c r="AF813" t="s">
        <v>629</v>
      </c>
      <c r="AG813" t="s">
        <v>254</v>
      </c>
      <c r="AI813">
        <v>20.0</v>
      </c>
      <c r="AK813" t="s">
        <v>53</v>
      </c>
      <c r="AM813" t="s">
        <v>62</v>
      </c>
      <c r="AN813" t="s">
        <v>55</v>
      </c>
      <c r="AQ813" t="s">
        <v>171</v>
      </c>
      <c r="AR813" t="s">
        <v>630</v>
      </c>
    </row>
    <row r="814" ht="15.75" customHeight="1">
      <c r="A814" t="s">
        <v>44</v>
      </c>
      <c r="C814" s="11" t="s">
        <v>256</v>
      </c>
      <c r="D814" s="11" t="s">
        <v>257</v>
      </c>
      <c r="E814" s="11" t="s">
        <v>258</v>
      </c>
      <c r="F814" s="12" t="str">
        <f t="shared" si="1"/>
        <v>2013</v>
      </c>
      <c r="G814" s="13">
        <v>41468.0</v>
      </c>
      <c r="H814" s="14">
        <v>0.3090277777777778</v>
      </c>
      <c r="I814" t="s">
        <v>48</v>
      </c>
      <c r="J814" s="15"/>
      <c r="L814" t="s">
        <v>49</v>
      </c>
      <c r="M814" s="15">
        <v>17.6</v>
      </c>
      <c r="N814" s="16">
        <v>8.8</v>
      </c>
      <c r="O814" s="16">
        <v>91.5</v>
      </c>
      <c r="P814" s="17"/>
      <c r="Q814" s="18"/>
      <c r="S814" s="17"/>
      <c r="V814" s="19"/>
      <c r="W814" s="19">
        <v>78.9</v>
      </c>
      <c r="AF814" t="s">
        <v>627</v>
      </c>
      <c r="AG814" t="s">
        <v>51</v>
      </c>
      <c r="AH814" t="s">
        <v>51</v>
      </c>
      <c r="AI814">
        <v>18.3333333333333</v>
      </c>
      <c r="AK814" t="s">
        <v>53</v>
      </c>
      <c r="AM814" t="s">
        <v>54</v>
      </c>
      <c r="AN814" t="s">
        <v>55</v>
      </c>
      <c r="AQ814" t="s">
        <v>56</v>
      </c>
      <c r="AR814" t="s">
        <v>218</v>
      </c>
    </row>
    <row r="815" ht="15.75" customHeight="1">
      <c r="A815" t="s">
        <v>44</v>
      </c>
      <c r="C815" s="11" t="s">
        <v>256</v>
      </c>
      <c r="D815" s="11" t="s">
        <v>257</v>
      </c>
      <c r="E815" s="11" t="s">
        <v>258</v>
      </c>
      <c r="F815" s="12" t="str">
        <f t="shared" si="1"/>
        <v>2013</v>
      </c>
      <c r="G815" s="13">
        <v>41482.0</v>
      </c>
      <c r="H815" s="14">
        <v>0.3055555555555556</v>
      </c>
      <c r="I815" t="s">
        <v>48</v>
      </c>
      <c r="J815" s="15"/>
      <c r="L815" t="s">
        <v>49</v>
      </c>
      <c r="M815" s="15">
        <v>17.6</v>
      </c>
      <c r="N815" s="16">
        <v>8.31</v>
      </c>
      <c r="O815" s="16">
        <v>87.1</v>
      </c>
      <c r="P815" s="17">
        <v>240.0</v>
      </c>
      <c r="Q815" s="18"/>
      <c r="S815" s="17"/>
      <c r="V815" s="19"/>
      <c r="W815" s="19">
        <v>125.9</v>
      </c>
      <c r="AF815" t="s">
        <v>631</v>
      </c>
      <c r="AG815" t="s">
        <v>51</v>
      </c>
      <c r="AH815" t="s">
        <v>632</v>
      </c>
      <c r="AI815">
        <v>20.0</v>
      </c>
      <c r="AJ815" t="s">
        <v>61</v>
      </c>
      <c r="AK815" t="s">
        <v>53</v>
      </c>
      <c r="AM815" t="s">
        <v>54</v>
      </c>
      <c r="AN815" t="s">
        <v>55</v>
      </c>
      <c r="AQ815" t="s">
        <v>51</v>
      </c>
      <c r="AR815" t="s">
        <v>633</v>
      </c>
    </row>
    <row r="816" ht="15.75" customHeight="1">
      <c r="A816" t="s">
        <v>44</v>
      </c>
      <c r="C816" s="11" t="s">
        <v>256</v>
      </c>
      <c r="D816" s="11" t="s">
        <v>257</v>
      </c>
      <c r="E816" s="11" t="s">
        <v>258</v>
      </c>
      <c r="F816" s="12" t="str">
        <f t="shared" si="1"/>
        <v>2013</v>
      </c>
      <c r="G816" s="13">
        <v>41496.0</v>
      </c>
      <c r="H816" s="14">
        <v>0.3055555555555556</v>
      </c>
      <c r="I816" t="s">
        <v>48</v>
      </c>
      <c r="J816" s="15"/>
      <c r="L816" t="s">
        <v>58</v>
      </c>
      <c r="M816" s="15">
        <v>18.2</v>
      </c>
      <c r="N816" s="16">
        <v>8.69</v>
      </c>
      <c r="O816" s="16">
        <v>92.1</v>
      </c>
      <c r="P816" s="17">
        <v>190.0</v>
      </c>
      <c r="Q816" s="18"/>
      <c r="S816" s="17"/>
      <c r="V816" s="19"/>
      <c r="W816" s="19" t="s">
        <v>149</v>
      </c>
      <c r="AF816" t="s">
        <v>634</v>
      </c>
      <c r="AG816" t="s">
        <v>223</v>
      </c>
      <c r="AH816" t="s">
        <v>635</v>
      </c>
      <c r="AI816">
        <v>17.7777777777778</v>
      </c>
      <c r="AK816" t="s">
        <v>53</v>
      </c>
      <c r="AM816" t="s">
        <v>62</v>
      </c>
      <c r="AN816" t="s">
        <v>55</v>
      </c>
      <c r="AQ816" t="s">
        <v>171</v>
      </c>
      <c r="AR816" t="s">
        <v>409</v>
      </c>
    </row>
    <row r="817" ht="15.75" customHeight="1">
      <c r="A817" t="s">
        <v>44</v>
      </c>
      <c r="C817" s="11" t="s">
        <v>256</v>
      </c>
      <c r="D817" s="11" t="s">
        <v>257</v>
      </c>
      <c r="E817" s="11" t="s">
        <v>258</v>
      </c>
      <c r="F817" s="12" t="str">
        <f t="shared" si="1"/>
        <v>2013</v>
      </c>
      <c r="G817" s="13">
        <v>41510.0</v>
      </c>
      <c r="H817" s="14">
        <v>0.3055555555555556</v>
      </c>
      <c r="I817" t="s">
        <v>48</v>
      </c>
      <c r="J817" s="15"/>
      <c r="L817" t="s">
        <v>49</v>
      </c>
      <c r="M817" s="15">
        <v>14.4</v>
      </c>
      <c r="N817" s="16">
        <v>7.72</v>
      </c>
      <c r="O817" s="16">
        <v>77.6</v>
      </c>
      <c r="P817" s="17">
        <v>260.0</v>
      </c>
      <c r="Q817" s="18"/>
      <c r="S817" s="17"/>
      <c r="V817" s="19"/>
      <c r="W817" s="19">
        <v>1732.87</v>
      </c>
      <c r="AF817" t="s">
        <v>634</v>
      </c>
      <c r="AG817" t="s">
        <v>51</v>
      </c>
      <c r="AH817" t="s">
        <v>51</v>
      </c>
      <c r="AI817">
        <v>18.3333333333333</v>
      </c>
      <c r="AJ817" t="s">
        <v>61</v>
      </c>
      <c r="AK817" t="s">
        <v>53</v>
      </c>
      <c r="AM817" t="s">
        <v>88</v>
      </c>
      <c r="AN817" t="s">
        <v>55</v>
      </c>
      <c r="AQ817" t="s">
        <v>51</v>
      </c>
      <c r="AR817" t="s">
        <v>636</v>
      </c>
    </row>
    <row r="818" ht="15.75" customHeight="1">
      <c r="A818" t="s">
        <v>44</v>
      </c>
      <c r="C818" s="11" t="s">
        <v>265</v>
      </c>
      <c r="D818" s="11" t="s">
        <v>266</v>
      </c>
      <c r="E818" s="11" t="s">
        <v>267</v>
      </c>
      <c r="F818" s="12" t="str">
        <f t="shared" si="1"/>
        <v>2013</v>
      </c>
      <c r="G818" s="13">
        <v>41426.0</v>
      </c>
      <c r="H818" s="14">
        <v>0.2986111111111111</v>
      </c>
      <c r="I818" t="s">
        <v>48</v>
      </c>
      <c r="J818" s="15"/>
      <c r="L818" t="s">
        <v>49</v>
      </c>
      <c r="M818" s="15">
        <v>18.15</v>
      </c>
      <c r="N818" s="16">
        <v>5.76</v>
      </c>
      <c r="O818" s="16">
        <v>63.3</v>
      </c>
      <c r="P818" s="17">
        <v>110.0</v>
      </c>
      <c r="Q818" s="18"/>
      <c r="S818" s="17"/>
      <c r="V818" s="19"/>
      <c r="W818" s="19">
        <v>109.2</v>
      </c>
      <c r="AF818" t="s">
        <v>627</v>
      </c>
      <c r="AG818" t="s">
        <v>51</v>
      </c>
      <c r="AH818" t="s">
        <v>51</v>
      </c>
      <c r="AI818">
        <v>20.0</v>
      </c>
      <c r="AJ818" t="s">
        <v>61</v>
      </c>
      <c r="AK818" t="s">
        <v>53</v>
      </c>
      <c r="AM818" t="s">
        <v>54</v>
      </c>
      <c r="AN818" t="s">
        <v>55</v>
      </c>
      <c r="AQ818" t="s">
        <v>171</v>
      </c>
      <c r="AR818" t="s">
        <v>226</v>
      </c>
    </row>
    <row r="819" ht="15.75" customHeight="1">
      <c r="A819" t="s">
        <v>44</v>
      </c>
      <c r="C819" s="11" t="s">
        <v>265</v>
      </c>
      <c r="D819" s="11" t="s">
        <v>266</v>
      </c>
      <c r="E819" s="11" t="s">
        <v>267</v>
      </c>
      <c r="F819" s="12" t="str">
        <f t="shared" si="1"/>
        <v>2013</v>
      </c>
      <c r="G819" s="13">
        <v>41440.0</v>
      </c>
      <c r="H819" s="14">
        <v>0.3090277777777778</v>
      </c>
      <c r="I819" t="s">
        <v>48</v>
      </c>
      <c r="J819" s="15"/>
      <c r="L819" t="s">
        <v>58</v>
      </c>
      <c r="M819" s="15">
        <v>14.38</v>
      </c>
      <c r="N819" s="16">
        <v>5.37</v>
      </c>
      <c r="O819" s="16">
        <v>54.4</v>
      </c>
      <c r="P819" s="17">
        <v>131.0</v>
      </c>
      <c r="Q819" s="18"/>
      <c r="S819" s="17"/>
      <c r="V819" s="19"/>
      <c r="W819" s="19">
        <v>121.1</v>
      </c>
      <c r="AF819" t="s">
        <v>628</v>
      </c>
      <c r="AG819" t="s">
        <v>51</v>
      </c>
      <c r="AH819" t="s">
        <v>51</v>
      </c>
      <c r="AI819">
        <v>17.6</v>
      </c>
      <c r="AJ819" t="s">
        <v>61</v>
      </c>
      <c r="AK819" t="s">
        <v>53</v>
      </c>
      <c r="AM819" t="s">
        <v>62</v>
      </c>
      <c r="AN819" t="s">
        <v>55</v>
      </c>
      <c r="AQ819" t="s">
        <v>171</v>
      </c>
      <c r="AR819" t="s">
        <v>218</v>
      </c>
    </row>
    <row r="820" ht="15.75" customHeight="1">
      <c r="A820" t="s">
        <v>44</v>
      </c>
      <c r="C820" s="11" t="s">
        <v>265</v>
      </c>
      <c r="D820" s="11" t="s">
        <v>266</v>
      </c>
      <c r="E820" s="11" t="s">
        <v>267</v>
      </c>
      <c r="F820" s="12" t="str">
        <f t="shared" si="1"/>
        <v>2013</v>
      </c>
      <c r="G820" s="13">
        <v>41440.0</v>
      </c>
      <c r="H820" s="14">
        <v>0.3090277777777778</v>
      </c>
      <c r="I820" t="s">
        <v>95</v>
      </c>
      <c r="J820" s="15"/>
      <c r="M820" s="15">
        <v>14.39</v>
      </c>
      <c r="N820" s="16">
        <v>5.37</v>
      </c>
      <c r="O820" s="16">
        <v>54.4</v>
      </c>
      <c r="P820" s="17">
        <v>131.0</v>
      </c>
      <c r="Q820" s="18"/>
      <c r="S820" s="17"/>
      <c r="V820" s="19"/>
      <c r="W820" s="19"/>
      <c r="AF820" t="s">
        <v>628</v>
      </c>
      <c r="AK820" t="s">
        <v>53</v>
      </c>
      <c r="AR820" t="s">
        <v>218</v>
      </c>
    </row>
    <row r="821" ht="15.75" customHeight="1">
      <c r="A821" t="s">
        <v>44</v>
      </c>
      <c r="C821" s="11" t="s">
        <v>265</v>
      </c>
      <c r="D821" s="11" t="s">
        <v>266</v>
      </c>
      <c r="E821" s="11" t="s">
        <v>267</v>
      </c>
      <c r="F821" s="12" t="str">
        <f t="shared" si="1"/>
        <v>2013</v>
      </c>
      <c r="G821" s="13">
        <v>41454.0</v>
      </c>
      <c r="H821" s="14">
        <v>0.2986111111111111</v>
      </c>
      <c r="I821" t="s">
        <v>48</v>
      </c>
      <c r="J821" s="15"/>
      <c r="L821" t="s">
        <v>58</v>
      </c>
      <c r="M821" s="15">
        <v>16.4</v>
      </c>
      <c r="N821" s="16">
        <v>9.22</v>
      </c>
      <c r="O821" s="16">
        <v>95.3</v>
      </c>
      <c r="P821" s="17">
        <v>80.0</v>
      </c>
      <c r="Q821" s="18"/>
      <c r="S821" s="17"/>
      <c r="V821" s="19"/>
      <c r="W821" s="19">
        <v>1553.07</v>
      </c>
      <c r="AF821" t="s">
        <v>629</v>
      </c>
      <c r="AG821" t="s">
        <v>254</v>
      </c>
      <c r="AI821">
        <v>20.0</v>
      </c>
      <c r="AK821" t="s">
        <v>53</v>
      </c>
      <c r="AM821" t="s">
        <v>62</v>
      </c>
      <c r="AN821" t="s">
        <v>55</v>
      </c>
      <c r="AQ821" t="s">
        <v>171</v>
      </c>
      <c r="AR821" t="s">
        <v>226</v>
      </c>
    </row>
    <row r="822" ht="15.75" customHeight="1">
      <c r="A822" t="s">
        <v>44</v>
      </c>
      <c r="C822" s="11" t="s">
        <v>265</v>
      </c>
      <c r="D822" s="11" t="s">
        <v>266</v>
      </c>
      <c r="E822" s="11" t="s">
        <v>267</v>
      </c>
      <c r="F822" s="12" t="str">
        <f t="shared" si="1"/>
        <v>2013</v>
      </c>
      <c r="G822" s="13">
        <v>41468.0</v>
      </c>
      <c r="H822" s="14">
        <v>0.3020833333333333</v>
      </c>
      <c r="I822" t="s">
        <v>48</v>
      </c>
      <c r="J822" s="15"/>
      <c r="L822" t="s">
        <v>49</v>
      </c>
      <c r="M822" s="15">
        <v>18.6</v>
      </c>
      <c r="N822" s="16">
        <v>7.54</v>
      </c>
      <c r="O822" s="16">
        <v>79.8</v>
      </c>
      <c r="P822" s="17"/>
      <c r="Q822" s="18"/>
      <c r="S822" s="17"/>
      <c r="V822" s="19"/>
      <c r="W822" s="19">
        <v>648.8</v>
      </c>
      <c r="AF822" t="s">
        <v>627</v>
      </c>
      <c r="AG822" t="s">
        <v>51</v>
      </c>
      <c r="AH822" t="s">
        <v>51</v>
      </c>
      <c r="AI822">
        <v>18.3333333333333</v>
      </c>
      <c r="AK822" t="s">
        <v>53</v>
      </c>
      <c r="AM822" t="s">
        <v>54</v>
      </c>
      <c r="AN822" t="s">
        <v>55</v>
      </c>
      <c r="AQ822" t="s">
        <v>171</v>
      </c>
      <c r="AR822" t="s">
        <v>218</v>
      </c>
    </row>
    <row r="823" ht="15.75" customHeight="1">
      <c r="A823" t="s">
        <v>44</v>
      </c>
      <c r="C823" s="11" t="s">
        <v>265</v>
      </c>
      <c r="D823" s="11" t="s">
        <v>266</v>
      </c>
      <c r="E823" s="11" t="s">
        <v>267</v>
      </c>
      <c r="F823" s="12" t="str">
        <f t="shared" si="1"/>
        <v>2013</v>
      </c>
      <c r="G823" s="13">
        <v>41482.0</v>
      </c>
      <c r="H823" s="14">
        <v>0.2986111111111111</v>
      </c>
      <c r="I823" t="s">
        <v>48</v>
      </c>
      <c r="J823" s="15"/>
      <c r="L823" t="s">
        <v>49</v>
      </c>
      <c r="M823" s="15">
        <v>18.5</v>
      </c>
      <c r="N823" s="16">
        <v>7.21</v>
      </c>
      <c r="O823" s="16">
        <v>77.1</v>
      </c>
      <c r="P823" s="17">
        <v>170.0</v>
      </c>
      <c r="Q823" s="18"/>
      <c r="S823" s="17"/>
      <c r="V823" s="19"/>
      <c r="W823" s="19">
        <v>387.3</v>
      </c>
      <c r="AF823" t="s">
        <v>631</v>
      </c>
      <c r="AG823" t="s">
        <v>51</v>
      </c>
      <c r="AH823" t="s">
        <v>632</v>
      </c>
      <c r="AI823">
        <v>20.0</v>
      </c>
      <c r="AJ823" t="s">
        <v>61</v>
      </c>
      <c r="AK823" t="s">
        <v>53</v>
      </c>
      <c r="AM823" t="s">
        <v>54</v>
      </c>
      <c r="AN823" t="s">
        <v>55</v>
      </c>
      <c r="AQ823" t="s">
        <v>171</v>
      </c>
      <c r="AR823" t="s">
        <v>226</v>
      </c>
    </row>
    <row r="824" ht="15.75" customHeight="1">
      <c r="A824" t="s">
        <v>44</v>
      </c>
      <c r="C824" s="11" t="s">
        <v>265</v>
      </c>
      <c r="D824" s="11" t="s">
        <v>266</v>
      </c>
      <c r="E824" s="11" t="s">
        <v>267</v>
      </c>
      <c r="F824" s="12" t="str">
        <f t="shared" si="1"/>
        <v>2013</v>
      </c>
      <c r="G824" s="13">
        <v>41496.0</v>
      </c>
      <c r="H824" s="14">
        <v>0.2986111111111111</v>
      </c>
      <c r="I824" t="s">
        <v>48</v>
      </c>
      <c r="J824" s="15"/>
      <c r="L824" t="s">
        <v>58</v>
      </c>
      <c r="M824" s="15">
        <v>18.4</v>
      </c>
      <c r="N824" s="16">
        <v>8.24</v>
      </c>
      <c r="O824" s="16">
        <v>88.1</v>
      </c>
      <c r="P824" s="17">
        <v>170.0</v>
      </c>
      <c r="Q824" s="18"/>
      <c r="S824" s="17"/>
      <c r="V824" s="19"/>
      <c r="W824" s="19">
        <v>1986.28</v>
      </c>
      <c r="AF824" t="s">
        <v>634</v>
      </c>
      <c r="AG824" t="s">
        <v>223</v>
      </c>
      <c r="AH824" t="s">
        <v>635</v>
      </c>
      <c r="AI824">
        <v>17.7777777777778</v>
      </c>
      <c r="AK824" t="s">
        <v>119</v>
      </c>
      <c r="AN824" t="s">
        <v>55</v>
      </c>
      <c r="AQ824" t="s">
        <v>171</v>
      </c>
      <c r="AR824" t="s">
        <v>637</v>
      </c>
    </row>
    <row r="825" ht="15.75" customHeight="1">
      <c r="A825" t="s">
        <v>44</v>
      </c>
      <c r="C825" s="11" t="s">
        <v>265</v>
      </c>
      <c r="D825" s="11" t="s">
        <v>266</v>
      </c>
      <c r="E825" s="11" t="s">
        <v>267</v>
      </c>
      <c r="F825" s="12" t="str">
        <f t="shared" si="1"/>
        <v>2013</v>
      </c>
      <c r="G825" s="13">
        <v>41510.0</v>
      </c>
      <c r="H825" s="14">
        <v>0.2951388888888889</v>
      </c>
      <c r="I825" t="s">
        <v>48</v>
      </c>
      <c r="J825" s="15"/>
      <c r="L825" t="s">
        <v>49</v>
      </c>
      <c r="M825" s="15">
        <v>19.6</v>
      </c>
      <c r="N825" s="16">
        <v>5.7</v>
      </c>
      <c r="O825" s="16">
        <v>62.2</v>
      </c>
      <c r="P825" s="17">
        <v>190.0</v>
      </c>
      <c r="Q825" s="18"/>
      <c r="S825" s="17"/>
      <c r="V825" s="19"/>
      <c r="W825" s="19">
        <v>115.3</v>
      </c>
      <c r="AF825" t="s">
        <v>634</v>
      </c>
      <c r="AG825" t="s">
        <v>51</v>
      </c>
      <c r="AH825" t="s">
        <v>51</v>
      </c>
      <c r="AI825">
        <v>18.3333333333333</v>
      </c>
      <c r="AJ825" t="s">
        <v>61</v>
      </c>
      <c r="AK825" t="s">
        <v>53</v>
      </c>
      <c r="AM825" t="s">
        <v>88</v>
      </c>
      <c r="AN825" t="s">
        <v>55</v>
      </c>
      <c r="AQ825" t="s">
        <v>51</v>
      </c>
      <c r="AR825" t="s">
        <v>638</v>
      </c>
    </row>
    <row r="826" ht="15.75" customHeight="1">
      <c r="A826" t="s">
        <v>44</v>
      </c>
      <c r="C826" s="11" t="s">
        <v>265</v>
      </c>
      <c r="D826" s="11" t="s">
        <v>266</v>
      </c>
      <c r="E826" s="11" t="s">
        <v>267</v>
      </c>
      <c r="F826" s="12" t="str">
        <f t="shared" si="1"/>
        <v>2013</v>
      </c>
      <c r="G826" s="13">
        <v>41510.0</v>
      </c>
      <c r="H826" s="14">
        <v>0.2951388888888889</v>
      </c>
      <c r="I826" t="s">
        <v>95</v>
      </c>
      <c r="J826" s="15"/>
      <c r="M826" s="15">
        <v>19.6</v>
      </c>
      <c r="N826" s="16">
        <v>5.7</v>
      </c>
      <c r="O826" s="16">
        <v>62.0</v>
      </c>
      <c r="P826" s="17">
        <v>190.0</v>
      </c>
      <c r="Q826" s="18"/>
      <c r="S826" s="17"/>
      <c r="V826" s="19"/>
      <c r="W826" s="19">
        <v>186.0</v>
      </c>
      <c r="AF826" t="s">
        <v>634</v>
      </c>
      <c r="AK826" t="s">
        <v>53</v>
      </c>
      <c r="AR826" t="s">
        <v>638</v>
      </c>
    </row>
    <row r="827" ht="15.75" customHeight="1">
      <c r="A827" t="s">
        <v>44</v>
      </c>
      <c r="C827" s="11" t="s">
        <v>276</v>
      </c>
      <c r="D827" s="11" t="s">
        <v>277</v>
      </c>
      <c r="E827" s="11" t="s">
        <v>278</v>
      </c>
      <c r="F827" s="12" t="str">
        <f t="shared" si="1"/>
        <v>2013</v>
      </c>
      <c r="G827" s="13">
        <v>41412.0</v>
      </c>
      <c r="H827" s="14">
        <v>0.2847222222222222</v>
      </c>
      <c r="I827" t="s">
        <v>48</v>
      </c>
      <c r="J827" s="15"/>
      <c r="L827" t="s">
        <v>49</v>
      </c>
      <c r="M827" s="15">
        <v>11.13</v>
      </c>
      <c r="N827" s="16">
        <v>6.9</v>
      </c>
      <c r="O827" s="16">
        <v>65.3</v>
      </c>
      <c r="P827" s="17">
        <v>105.0</v>
      </c>
      <c r="Q827" s="18"/>
      <c r="S827" s="17"/>
      <c r="V827" s="19"/>
      <c r="W827" s="19">
        <v>65.0</v>
      </c>
      <c r="AF827" t="s">
        <v>627</v>
      </c>
      <c r="AG827" t="s">
        <v>51</v>
      </c>
      <c r="AH827" t="s">
        <v>51</v>
      </c>
      <c r="AI827">
        <v>8.88888888888889</v>
      </c>
      <c r="AK827" t="s">
        <v>53</v>
      </c>
      <c r="AM827" t="s">
        <v>88</v>
      </c>
      <c r="AN827" t="s">
        <v>55</v>
      </c>
      <c r="AQ827" t="s">
        <v>51</v>
      </c>
      <c r="AR827" t="s">
        <v>218</v>
      </c>
    </row>
    <row r="828" ht="15.75" customHeight="1">
      <c r="A828" t="s">
        <v>44</v>
      </c>
      <c r="C828" s="11" t="s">
        <v>276</v>
      </c>
      <c r="D828" s="11" t="s">
        <v>277</v>
      </c>
      <c r="E828" s="11" t="s">
        <v>278</v>
      </c>
      <c r="F828" s="12" t="str">
        <f t="shared" si="1"/>
        <v>2013</v>
      </c>
      <c r="G828" s="13">
        <v>41426.0</v>
      </c>
      <c r="H828" s="14">
        <v>0.2881944444444444</v>
      </c>
      <c r="I828" t="s">
        <v>48</v>
      </c>
      <c r="J828" s="15"/>
      <c r="L828" t="s">
        <v>49</v>
      </c>
      <c r="M828" s="15">
        <v>18.39</v>
      </c>
      <c r="N828" s="16">
        <v>5.96</v>
      </c>
      <c r="O828" s="16">
        <v>64.2</v>
      </c>
      <c r="P828" s="17">
        <v>106.0</v>
      </c>
      <c r="Q828" s="18"/>
      <c r="S828" s="17"/>
      <c r="V828" s="19"/>
      <c r="W828" s="19">
        <v>93.3</v>
      </c>
      <c r="AF828" t="s">
        <v>627</v>
      </c>
      <c r="AG828" t="s">
        <v>51</v>
      </c>
      <c r="AH828" t="s">
        <v>51</v>
      </c>
      <c r="AI828">
        <v>20.0</v>
      </c>
      <c r="AJ828" t="s">
        <v>61</v>
      </c>
      <c r="AK828" t="s">
        <v>53</v>
      </c>
      <c r="AM828" t="s">
        <v>54</v>
      </c>
      <c r="AN828" t="s">
        <v>55</v>
      </c>
      <c r="AQ828" t="s">
        <v>171</v>
      </c>
      <c r="AR828" t="s">
        <v>226</v>
      </c>
    </row>
    <row r="829" ht="15.75" customHeight="1">
      <c r="A829" t="s">
        <v>44</v>
      </c>
      <c r="C829" s="11" t="s">
        <v>276</v>
      </c>
      <c r="D829" s="11" t="s">
        <v>277</v>
      </c>
      <c r="E829" s="11" t="s">
        <v>278</v>
      </c>
      <c r="F829" s="12" t="str">
        <f t="shared" si="1"/>
        <v>2013</v>
      </c>
      <c r="G829" s="13">
        <v>41440.0</v>
      </c>
      <c r="H829" s="14">
        <v>0.3020833333333333</v>
      </c>
      <c r="I829" t="s">
        <v>48</v>
      </c>
      <c r="J829" s="15"/>
      <c r="L829" t="s">
        <v>49</v>
      </c>
      <c r="M829" s="15">
        <v>15.05</v>
      </c>
      <c r="N829" s="16">
        <v>4.98</v>
      </c>
      <c r="O829" s="16">
        <v>51.5</v>
      </c>
      <c r="P829" s="17">
        <v>150.0</v>
      </c>
      <c r="Q829" s="18"/>
      <c r="S829" s="17"/>
      <c r="V829" s="19"/>
      <c r="W829" s="19">
        <v>133.3</v>
      </c>
      <c r="AF829" t="s">
        <v>628</v>
      </c>
      <c r="AG829" t="s">
        <v>51</v>
      </c>
      <c r="AH829" t="s">
        <v>51</v>
      </c>
      <c r="AI829">
        <v>17.6</v>
      </c>
      <c r="AJ829" t="s">
        <v>61</v>
      </c>
      <c r="AK829" t="s">
        <v>53</v>
      </c>
      <c r="AM829" t="s">
        <v>54</v>
      </c>
      <c r="AN829" t="s">
        <v>55</v>
      </c>
      <c r="AQ829" t="s">
        <v>171</v>
      </c>
      <c r="AR829" t="s">
        <v>638</v>
      </c>
    </row>
    <row r="830" ht="15.75" customHeight="1">
      <c r="A830" t="s">
        <v>44</v>
      </c>
      <c r="C830" s="11" t="s">
        <v>276</v>
      </c>
      <c r="D830" s="11" t="s">
        <v>277</v>
      </c>
      <c r="E830" s="11" t="s">
        <v>278</v>
      </c>
      <c r="F830" s="12" t="str">
        <f t="shared" si="1"/>
        <v>2013</v>
      </c>
      <c r="G830" s="13">
        <v>41440.0</v>
      </c>
      <c r="H830" s="14">
        <v>0.3020833333333333</v>
      </c>
      <c r="I830" t="s">
        <v>95</v>
      </c>
      <c r="J830" s="15"/>
      <c r="M830" s="15"/>
      <c r="N830" s="16"/>
      <c r="O830" s="16"/>
      <c r="P830" s="17"/>
      <c r="Q830" s="18"/>
      <c r="S830" s="17"/>
      <c r="V830" s="19"/>
      <c r="W830" s="19">
        <v>137.6</v>
      </c>
      <c r="AF830" t="s">
        <v>628</v>
      </c>
      <c r="AK830" t="s">
        <v>53</v>
      </c>
      <c r="AR830" t="s">
        <v>638</v>
      </c>
    </row>
    <row r="831" ht="15.75" customHeight="1">
      <c r="A831" t="s">
        <v>44</v>
      </c>
      <c r="C831" s="11" t="s">
        <v>276</v>
      </c>
      <c r="D831" s="11" t="s">
        <v>277</v>
      </c>
      <c r="E831" s="11" t="s">
        <v>278</v>
      </c>
      <c r="F831" s="12" t="str">
        <f t="shared" si="1"/>
        <v>2013</v>
      </c>
      <c r="G831" s="13">
        <v>41454.0</v>
      </c>
      <c r="H831" s="14">
        <v>0.2847222222222222</v>
      </c>
      <c r="I831" t="s">
        <v>48</v>
      </c>
      <c r="J831" s="15"/>
      <c r="L831" t="s">
        <v>58</v>
      </c>
      <c r="M831" s="15">
        <v>16.4</v>
      </c>
      <c r="N831" s="16">
        <v>9.18</v>
      </c>
      <c r="O831" s="16">
        <v>94.9</v>
      </c>
      <c r="P831" s="17">
        <v>90.0</v>
      </c>
      <c r="Q831" s="18"/>
      <c r="S831" s="17"/>
      <c r="V831" s="19"/>
      <c r="W831" s="19">
        <v>727.0</v>
      </c>
      <c r="AF831" t="s">
        <v>629</v>
      </c>
      <c r="AG831" t="s">
        <v>254</v>
      </c>
      <c r="AI831">
        <v>20.0</v>
      </c>
      <c r="AK831" t="s">
        <v>53</v>
      </c>
      <c r="AM831" t="s">
        <v>62</v>
      </c>
      <c r="AN831" t="s">
        <v>55</v>
      </c>
      <c r="AQ831" t="s">
        <v>171</v>
      </c>
      <c r="AR831" t="s">
        <v>226</v>
      </c>
    </row>
    <row r="832" ht="15.75" customHeight="1">
      <c r="A832" t="s">
        <v>44</v>
      </c>
      <c r="C832" s="11" t="s">
        <v>276</v>
      </c>
      <c r="D832" s="11" t="s">
        <v>277</v>
      </c>
      <c r="E832" s="11" t="s">
        <v>278</v>
      </c>
      <c r="F832" s="12" t="str">
        <f t="shared" si="1"/>
        <v>2013</v>
      </c>
      <c r="G832" s="13">
        <v>41468.0</v>
      </c>
      <c r="H832" s="14">
        <v>0.2916666666666667</v>
      </c>
      <c r="I832" t="s">
        <v>48</v>
      </c>
      <c r="J832" s="15"/>
      <c r="L832" t="s">
        <v>49</v>
      </c>
      <c r="M832" s="15">
        <v>18.3</v>
      </c>
      <c r="N832" s="16">
        <v>8.17</v>
      </c>
      <c r="O832" s="16">
        <v>86.0</v>
      </c>
      <c r="P832" s="17"/>
      <c r="Q832" s="18"/>
      <c r="S832" s="17"/>
      <c r="V832" s="19"/>
      <c r="W832" s="19">
        <v>115.3</v>
      </c>
      <c r="AF832" t="s">
        <v>639</v>
      </c>
      <c r="AG832" t="s">
        <v>51</v>
      </c>
      <c r="AH832" t="s">
        <v>51</v>
      </c>
      <c r="AI832">
        <v>18.3333333333333</v>
      </c>
      <c r="AK832" t="s">
        <v>53</v>
      </c>
      <c r="AM832" t="s">
        <v>54</v>
      </c>
      <c r="AN832" t="s">
        <v>55</v>
      </c>
      <c r="AQ832" t="s">
        <v>171</v>
      </c>
      <c r="AR832" t="s">
        <v>218</v>
      </c>
    </row>
    <row r="833" ht="15.75" customHeight="1">
      <c r="A833" t="s">
        <v>44</v>
      </c>
      <c r="C833" s="11" t="s">
        <v>276</v>
      </c>
      <c r="D833" s="11" t="s">
        <v>277</v>
      </c>
      <c r="E833" s="11" t="s">
        <v>278</v>
      </c>
      <c r="F833" s="12" t="str">
        <f t="shared" si="1"/>
        <v>2013</v>
      </c>
      <c r="G833" s="13">
        <v>41482.0</v>
      </c>
      <c r="H833" s="14">
        <v>0.2847222222222222</v>
      </c>
      <c r="I833" t="s">
        <v>48</v>
      </c>
      <c r="J833" s="15"/>
      <c r="L833" t="s">
        <v>49</v>
      </c>
      <c r="M833" s="15">
        <v>17.9</v>
      </c>
      <c r="N833" s="16">
        <v>7.9</v>
      </c>
      <c r="O833" s="16">
        <v>83.2</v>
      </c>
      <c r="P833" s="17">
        <v>170.0</v>
      </c>
      <c r="Q833" s="18"/>
      <c r="S833" s="17"/>
      <c r="V833" s="19"/>
      <c r="W833" s="19">
        <v>290.9</v>
      </c>
      <c r="AF833" t="s">
        <v>631</v>
      </c>
      <c r="AG833" t="s">
        <v>51</v>
      </c>
      <c r="AH833" t="s">
        <v>632</v>
      </c>
      <c r="AI833">
        <v>20.0</v>
      </c>
      <c r="AJ833" t="s">
        <v>61</v>
      </c>
      <c r="AK833" t="s">
        <v>53</v>
      </c>
      <c r="AM833" t="s">
        <v>54</v>
      </c>
      <c r="AN833" t="s">
        <v>55</v>
      </c>
      <c r="AQ833" t="s">
        <v>401</v>
      </c>
      <c r="AR833" t="s">
        <v>218</v>
      </c>
    </row>
    <row r="834" ht="15.75" customHeight="1">
      <c r="A834" t="s">
        <v>44</v>
      </c>
      <c r="C834" s="11" t="s">
        <v>276</v>
      </c>
      <c r="D834" s="11" t="s">
        <v>277</v>
      </c>
      <c r="E834" s="11" t="s">
        <v>278</v>
      </c>
      <c r="F834" s="12" t="str">
        <f t="shared" si="1"/>
        <v>2013</v>
      </c>
      <c r="G834" s="13">
        <v>41496.0</v>
      </c>
      <c r="H834" s="14">
        <v>0.2847222222222222</v>
      </c>
      <c r="I834" t="s">
        <v>48</v>
      </c>
      <c r="J834" s="15"/>
      <c r="L834" t="s">
        <v>58</v>
      </c>
      <c r="M834" s="15">
        <v>18.5</v>
      </c>
      <c r="N834" s="16">
        <v>8.38</v>
      </c>
      <c r="O834" s="16">
        <v>89.2</v>
      </c>
      <c r="P834" s="17">
        <v>160.0</v>
      </c>
      <c r="Q834" s="18"/>
      <c r="S834" s="17"/>
      <c r="V834" s="19"/>
      <c r="W834" s="19">
        <v>2419.17</v>
      </c>
      <c r="AF834" t="s">
        <v>634</v>
      </c>
      <c r="AG834" t="s">
        <v>223</v>
      </c>
      <c r="AH834" t="s">
        <v>635</v>
      </c>
      <c r="AI834">
        <v>17.7777777777778</v>
      </c>
      <c r="AK834" t="s">
        <v>53</v>
      </c>
      <c r="AN834" t="s">
        <v>55</v>
      </c>
      <c r="AQ834" t="s">
        <v>171</v>
      </c>
      <c r="AR834" t="s">
        <v>226</v>
      </c>
    </row>
    <row r="835" ht="15.75" customHeight="1">
      <c r="A835" t="s">
        <v>44</v>
      </c>
      <c r="C835" s="11" t="s">
        <v>276</v>
      </c>
      <c r="D835" s="11" t="s">
        <v>277</v>
      </c>
      <c r="E835" s="11" t="s">
        <v>278</v>
      </c>
      <c r="F835" s="12" t="str">
        <f t="shared" si="1"/>
        <v>2013</v>
      </c>
      <c r="G835" s="13">
        <v>41510.0</v>
      </c>
      <c r="H835" s="14">
        <v>0.2847222222222222</v>
      </c>
      <c r="I835" t="s">
        <v>48</v>
      </c>
      <c r="J835" s="15"/>
      <c r="L835" t="s">
        <v>49</v>
      </c>
      <c r="M835" s="15">
        <v>17.6</v>
      </c>
      <c r="N835" s="16">
        <v>6.71</v>
      </c>
      <c r="O835" s="16">
        <v>70.4</v>
      </c>
      <c r="P835" s="17">
        <v>190.0</v>
      </c>
      <c r="Q835" s="18"/>
      <c r="S835" s="17"/>
      <c r="V835" s="19"/>
      <c r="W835" s="19">
        <v>727.0</v>
      </c>
      <c r="AF835" t="s">
        <v>634</v>
      </c>
      <c r="AG835" t="s">
        <v>51</v>
      </c>
      <c r="AH835" t="s">
        <v>51</v>
      </c>
      <c r="AI835">
        <v>18.3333333333333</v>
      </c>
      <c r="AJ835" t="s">
        <v>61</v>
      </c>
      <c r="AK835" t="s">
        <v>53</v>
      </c>
      <c r="AM835" t="s">
        <v>88</v>
      </c>
      <c r="AN835" t="s">
        <v>55</v>
      </c>
      <c r="AQ835" t="s">
        <v>401</v>
      </c>
      <c r="AR835" t="s">
        <v>218</v>
      </c>
    </row>
    <row r="836" ht="15.75" customHeight="1">
      <c r="A836" t="s">
        <v>44</v>
      </c>
      <c r="C836" s="11" t="s">
        <v>276</v>
      </c>
      <c r="D836" s="11" t="s">
        <v>277</v>
      </c>
      <c r="E836" s="11" t="s">
        <v>278</v>
      </c>
      <c r="F836" s="12" t="str">
        <f t="shared" si="1"/>
        <v>2013</v>
      </c>
      <c r="G836" s="13">
        <v>41510.0</v>
      </c>
      <c r="H836" s="14">
        <v>0.2847222222222222</v>
      </c>
      <c r="I836" t="s">
        <v>95</v>
      </c>
      <c r="J836" s="15"/>
      <c r="M836" s="15"/>
      <c r="N836" s="16"/>
      <c r="O836" s="16"/>
      <c r="P836" s="17"/>
      <c r="Q836" s="18"/>
      <c r="S836" s="17"/>
      <c r="V836" s="19"/>
      <c r="W836" s="19">
        <v>579.9</v>
      </c>
      <c r="AF836" t="s">
        <v>634</v>
      </c>
      <c r="AK836" t="s">
        <v>53</v>
      </c>
      <c r="AR836" t="s">
        <v>218</v>
      </c>
    </row>
    <row r="837" ht="15.75" customHeight="1">
      <c r="A837" t="s">
        <v>44</v>
      </c>
      <c r="C837" s="11" t="s">
        <v>73</v>
      </c>
      <c r="D837" s="11" t="s">
        <v>74</v>
      </c>
      <c r="E837" s="11" t="s">
        <v>75</v>
      </c>
      <c r="F837" s="12" t="str">
        <f t="shared" si="1"/>
        <v>2013</v>
      </c>
      <c r="G837" s="13">
        <v>41412.0</v>
      </c>
      <c r="H837" s="14">
        <v>0.25416666666666665</v>
      </c>
      <c r="I837" t="s">
        <v>48</v>
      </c>
      <c r="J837" s="15"/>
      <c r="L837" t="s">
        <v>49</v>
      </c>
      <c r="M837" s="15">
        <v>15.1</v>
      </c>
      <c r="N837" s="16">
        <v>9.8</v>
      </c>
      <c r="O837" s="16">
        <v>93.8</v>
      </c>
      <c r="P837" s="17">
        <v>140.0</v>
      </c>
      <c r="Q837" s="18"/>
      <c r="S837" s="17"/>
      <c r="V837" s="19"/>
      <c r="W837" s="19">
        <v>35.0</v>
      </c>
      <c r="AF837" t="s">
        <v>598</v>
      </c>
      <c r="AG837" t="s">
        <v>223</v>
      </c>
      <c r="AH837" t="s">
        <v>51</v>
      </c>
      <c r="AI837">
        <v>4.44444444444444</v>
      </c>
      <c r="AJ837" t="s">
        <v>61</v>
      </c>
      <c r="AK837" t="s">
        <v>53</v>
      </c>
      <c r="AM837" t="s">
        <v>88</v>
      </c>
      <c r="AN837" t="s">
        <v>65</v>
      </c>
      <c r="AQ837" t="s">
        <v>51</v>
      </c>
      <c r="AR837" t="s">
        <v>229</v>
      </c>
    </row>
    <row r="838" ht="15.75" customHeight="1">
      <c r="A838" t="s">
        <v>44</v>
      </c>
      <c r="C838" s="11" t="s">
        <v>73</v>
      </c>
      <c r="D838" s="11" t="s">
        <v>74</v>
      </c>
      <c r="E838" s="11" t="s">
        <v>75</v>
      </c>
      <c r="F838" s="12" t="str">
        <f t="shared" si="1"/>
        <v>2013</v>
      </c>
      <c r="G838" s="13">
        <v>41426.0</v>
      </c>
      <c r="H838" s="14">
        <v>0.2590277777777778</v>
      </c>
      <c r="I838" t="s">
        <v>48</v>
      </c>
      <c r="J838" s="15"/>
      <c r="L838" t="s">
        <v>49</v>
      </c>
      <c r="M838" s="15">
        <v>18.6</v>
      </c>
      <c r="N838" s="16">
        <v>8.5</v>
      </c>
      <c r="O838" s="16">
        <v>91.3</v>
      </c>
      <c r="P838" s="17"/>
      <c r="Q838" s="18"/>
      <c r="S838" s="17"/>
      <c r="V838" s="19"/>
      <c r="W838" s="19">
        <v>50.4</v>
      </c>
      <c r="AF838" t="s">
        <v>76</v>
      </c>
      <c r="AG838" t="s">
        <v>223</v>
      </c>
      <c r="AH838" t="s">
        <v>51</v>
      </c>
      <c r="AI838">
        <v>17.7777777777778</v>
      </c>
      <c r="AK838" t="s">
        <v>53</v>
      </c>
      <c r="AM838" t="s">
        <v>54</v>
      </c>
      <c r="AN838" t="s">
        <v>65</v>
      </c>
      <c r="AQ838" t="s">
        <v>51</v>
      </c>
      <c r="AR838" t="s">
        <v>218</v>
      </c>
    </row>
    <row r="839" ht="15.75" customHeight="1">
      <c r="A839" t="s">
        <v>44</v>
      </c>
      <c r="C839" s="11" t="s">
        <v>73</v>
      </c>
      <c r="D839" s="11" t="s">
        <v>74</v>
      </c>
      <c r="E839" s="11" t="s">
        <v>75</v>
      </c>
      <c r="F839" s="12" t="str">
        <f t="shared" si="1"/>
        <v>2013</v>
      </c>
      <c r="G839" s="13">
        <v>41440.0</v>
      </c>
      <c r="H839" s="14">
        <v>0.23958333333333334</v>
      </c>
      <c r="I839" t="s">
        <v>48</v>
      </c>
      <c r="J839" s="15"/>
      <c r="M839" s="15">
        <v>18.8</v>
      </c>
      <c r="N839" s="16">
        <v>8.6</v>
      </c>
      <c r="O839" s="16">
        <v>92.8</v>
      </c>
      <c r="P839" s="17">
        <v>90.0</v>
      </c>
      <c r="Q839" s="18"/>
      <c r="S839" s="17"/>
      <c r="V839" s="19"/>
      <c r="W839" s="19">
        <v>28.8</v>
      </c>
      <c r="AF839" t="s">
        <v>598</v>
      </c>
      <c r="AG839" t="s">
        <v>223</v>
      </c>
      <c r="AH839" t="s">
        <v>115</v>
      </c>
      <c r="AI839">
        <v>11.6666666666667</v>
      </c>
      <c r="AJ839" t="s">
        <v>61</v>
      </c>
      <c r="AK839" t="s">
        <v>53</v>
      </c>
      <c r="AM839" t="s">
        <v>62</v>
      </c>
      <c r="AN839" t="s">
        <v>65</v>
      </c>
      <c r="AQ839" t="s">
        <v>292</v>
      </c>
      <c r="AR839" t="s">
        <v>640</v>
      </c>
    </row>
    <row r="840" ht="15.75" customHeight="1">
      <c r="A840" t="s">
        <v>44</v>
      </c>
      <c r="C840" s="11" t="s">
        <v>73</v>
      </c>
      <c r="D840" s="11" t="s">
        <v>74</v>
      </c>
      <c r="E840" s="11" t="s">
        <v>75</v>
      </c>
      <c r="F840" s="12" t="str">
        <f t="shared" si="1"/>
        <v>2013</v>
      </c>
      <c r="G840" s="13">
        <v>41454.0</v>
      </c>
      <c r="H840" s="14">
        <v>0.24166666666666667</v>
      </c>
      <c r="I840" t="s">
        <v>48</v>
      </c>
      <c r="J840" s="15"/>
      <c r="L840" t="s">
        <v>58</v>
      </c>
      <c r="M840" s="15">
        <v>21.1</v>
      </c>
      <c r="N840" s="16">
        <v>8.5</v>
      </c>
      <c r="O840" s="16">
        <v>94.4</v>
      </c>
      <c r="P840" s="17">
        <v>69.7</v>
      </c>
      <c r="Q840" s="18"/>
      <c r="S840" s="17"/>
      <c r="V840" s="19"/>
      <c r="W840" s="19">
        <v>86.2</v>
      </c>
      <c r="AF840" t="s">
        <v>598</v>
      </c>
      <c r="AG840" t="s">
        <v>259</v>
      </c>
      <c r="AH840" t="s">
        <v>72</v>
      </c>
      <c r="AI840">
        <v>17.2222222222222</v>
      </c>
      <c r="AJ840" t="s">
        <v>61</v>
      </c>
      <c r="AK840" t="s">
        <v>53</v>
      </c>
      <c r="AM840" t="s">
        <v>62</v>
      </c>
      <c r="AN840" t="s">
        <v>55</v>
      </c>
      <c r="AQ840" t="s">
        <v>56</v>
      </c>
      <c r="AR840" t="s">
        <v>218</v>
      </c>
    </row>
    <row r="841" ht="15.75" customHeight="1">
      <c r="A841" t="s">
        <v>44</v>
      </c>
      <c r="C841" s="11" t="s">
        <v>73</v>
      </c>
      <c r="D841" s="11" t="s">
        <v>74</v>
      </c>
      <c r="E841" s="11" t="s">
        <v>75</v>
      </c>
      <c r="F841" s="12" t="str">
        <f t="shared" si="1"/>
        <v>2013</v>
      </c>
      <c r="G841" s="13">
        <v>41468.0</v>
      </c>
      <c r="H841" s="14">
        <v>0.2465277777777778</v>
      </c>
      <c r="I841" t="s">
        <v>48</v>
      </c>
      <c r="J841" s="15"/>
      <c r="L841" t="s">
        <v>49</v>
      </c>
      <c r="M841" s="15">
        <v>20.5</v>
      </c>
      <c r="N841" s="16">
        <v>8.3</v>
      </c>
      <c r="O841" s="16">
        <v>93.7</v>
      </c>
      <c r="P841" s="17"/>
      <c r="Q841" s="18"/>
      <c r="S841" s="17"/>
      <c r="V841" s="19"/>
      <c r="W841" s="19">
        <v>24.0</v>
      </c>
      <c r="AF841" t="s">
        <v>76</v>
      </c>
      <c r="AG841" t="s">
        <v>115</v>
      </c>
      <c r="AH841" t="s">
        <v>115</v>
      </c>
      <c r="AI841">
        <v>16.6666666666667</v>
      </c>
      <c r="AJ841" t="s">
        <v>61</v>
      </c>
      <c r="AK841" t="s">
        <v>53</v>
      </c>
      <c r="AM841" t="s">
        <v>88</v>
      </c>
      <c r="AN841" t="s">
        <v>65</v>
      </c>
      <c r="AQ841" t="s">
        <v>51</v>
      </c>
      <c r="AR841" t="s">
        <v>218</v>
      </c>
    </row>
    <row r="842" ht="15.75" customHeight="1">
      <c r="A842" t="s">
        <v>44</v>
      </c>
      <c r="C842" s="11" t="s">
        <v>73</v>
      </c>
      <c r="D842" s="11" t="s">
        <v>74</v>
      </c>
      <c r="E842" s="11" t="s">
        <v>75</v>
      </c>
      <c r="F842" s="12" t="str">
        <f t="shared" si="1"/>
        <v>2013</v>
      </c>
      <c r="G842" s="13">
        <v>41482.0</v>
      </c>
      <c r="H842" s="14">
        <v>0.26319444444444445</v>
      </c>
      <c r="I842" t="s">
        <v>48</v>
      </c>
      <c r="J842" s="15"/>
      <c r="L842" t="s">
        <v>49</v>
      </c>
      <c r="M842" s="15">
        <v>19.9</v>
      </c>
      <c r="N842" s="16">
        <v>8.8</v>
      </c>
      <c r="O842" s="16">
        <v>92.7</v>
      </c>
      <c r="P842" s="17"/>
      <c r="Q842" s="18"/>
      <c r="S842" s="17"/>
      <c r="V842" s="19"/>
      <c r="W842" s="19">
        <v>41.0</v>
      </c>
      <c r="AF842" t="s">
        <v>76</v>
      </c>
      <c r="AG842" t="s">
        <v>51</v>
      </c>
      <c r="AH842" t="s">
        <v>85</v>
      </c>
      <c r="AI842">
        <v>14.4444444444444</v>
      </c>
      <c r="AJ842" t="s">
        <v>61</v>
      </c>
      <c r="AK842" t="s">
        <v>119</v>
      </c>
      <c r="AM842" t="s">
        <v>62</v>
      </c>
      <c r="AN842" t="s">
        <v>65</v>
      </c>
      <c r="AQ842" t="s">
        <v>51</v>
      </c>
      <c r="AR842" s="21" t="s">
        <v>641</v>
      </c>
      <c r="AS842" s="21"/>
      <c r="AT842" s="21"/>
      <c r="AU842" s="2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21"/>
      <c r="BR842" s="21"/>
      <c r="BS842" s="21"/>
      <c r="BT842" s="21"/>
      <c r="BU842" s="21"/>
      <c r="BV842" s="21"/>
      <c r="BW842" s="21"/>
      <c r="BX842" s="21"/>
      <c r="BY842" s="21"/>
      <c r="BZ842" s="21"/>
    </row>
    <row r="843" ht="15.75" customHeight="1">
      <c r="A843" t="s">
        <v>44</v>
      </c>
      <c r="C843" s="11" t="s">
        <v>73</v>
      </c>
      <c r="D843" s="11" t="s">
        <v>74</v>
      </c>
      <c r="E843" s="11" t="s">
        <v>75</v>
      </c>
      <c r="F843" s="12" t="str">
        <f t="shared" si="1"/>
        <v>2013</v>
      </c>
      <c r="G843" s="13">
        <v>41496.0</v>
      </c>
      <c r="H843" s="14">
        <v>0.26944444444444443</v>
      </c>
      <c r="I843" t="s">
        <v>48</v>
      </c>
      <c r="J843" s="15"/>
      <c r="L843" t="s">
        <v>58</v>
      </c>
      <c r="M843" s="15">
        <v>21.7</v>
      </c>
      <c r="N843" s="16">
        <v>8.7</v>
      </c>
      <c r="O843" s="16">
        <v>99.6</v>
      </c>
      <c r="P843" s="17">
        <v>90.0</v>
      </c>
      <c r="Q843" s="18"/>
      <c r="S843" s="17"/>
      <c r="V843" s="19"/>
      <c r="W843" s="19">
        <v>60.1</v>
      </c>
      <c r="AF843" t="s">
        <v>598</v>
      </c>
      <c r="AG843" t="s">
        <v>51</v>
      </c>
      <c r="AH843" t="s">
        <v>457</v>
      </c>
      <c r="AI843">
        <v>17.2222222222222</v>
      </c>
      <c r="AJ843" t="s">
        <v>61</v>
      </c>
      <c r="AK843" t="s">
        <v>53</v>
      </c>
      <c r="AM843" t="s">
        <v>62</v>
      </c>
      <c r="AN843" t="s">
        <v>65</v>
      </c>
      <c r="AQ843" t="s">
        <v>79</v>
      </c>
      <c r="AR843" t="s">
        <v>218</v>
      </c>
    </row>
    <row r="844" ht="15.75" customHeight="1">
      <c r="A844" t="s">
        <v>44</v>
      </c>
      <c r="C844" s="11" t="s">
        <v>73</v>
      </c>
      <c r="D844" s="11" t="s">
        <v>74</v>
      </c>
      <c r="E844" s="11" t="s">
        <v>75</v>
      </c>
      <c r="F844" s="12" t="str">
        <f t="shared" si="1"/>
        <v>2013</v>
      </c>
      <c r="G844" s="13">
        <v>41510.0</v>
      </c>
      <c r="H844" s="14">
        <v>0.2701388888888889</v>
      </c>
      <c r="I844" t="s">
        <v>48</v>
      </c>
      <c r="J844" s="15"/>
      <c r="L844" t="s">
        <v>49</v>
      </c>
      <c r="M844" s="15">
        <v>18.3</v>
      </c>
      <c r="N844" s="16">
        <v>8.6</v>
      </c>
      <c r="O844" s="16">
        <v>92.6</v>
      </c>
      <c r="P844" s="17">
        <v>130.0</v>
      </c>
      <c r="Q844" s="18"/>
      <c r="S844" s="17"/>
      <c r="V844" s="19"/>
      <c r="W844" s="19">
        <v>21.6</v>
      </c>
      <c r="AF844" t="s">
        <v>600</v>
      </c>
      <c r="AH844" t="s">
        <v>51</v>
      </c>
      <c r="AI844">
        <v>10.5555555555556</v>
      </c>
      <c r="AK844" t="s">
        <v>119</v>
      </c>
      <c r="AM844" t="s">
        <v>88</v>
      </c>
      <c r="AN844" t="s">
        <v>65</v>
      </c>
      <c r="AQ844" t="s">
        <v>51</v>
      </c>
      <c r="AR844" t="s">
        <v>642</v>
      </c>
    </row>
    <row r="845" ht="15.75" customHeight="1">
      <c r="A845" t="s">
        <v>44</v>
      </c>
      <c r="C845" s="11" t="s">
        <v>91</v>
      </c>
      <c r="D845" s="11" t="s">
        <v>92</v>
      </c>
      <c r="E845" s="11" t="s">
        <v>93</v>
      </c>
      <c r="F845" s="12" t="str">
        <f t="shared" si="1"/>
        <v>2013</v>
      </c>
      <c r="G845" s="13">
        <v>41412.0</v>
      </c>
      <c r="H845" s="14">
        <v>0.2263888888888889</v>
      </c>
      <c r="I845" t="s">
        <v>48</v>
      </c>
      <c r="J845" s="15"/>
      <c r="L845" t="s">
        <v>49</v>
      </c>
      <c r="M845" s="15">
        <v>11.1</v>
      </c>
      <c r="N845" s="16">
        <v>8.7</v>
      </c>
      <c r="O845" s="16">
        <v>87.6</v>
      </c>
      <c r="P845" s="17"/>
      <c r="Q845" s="18"/>
      <c r="S845" s="17"/>
      <c r="V845" s="19"/>
      <c r="W845" s="19">
        <v>95.8</v>
      </c>
      <c r="AF845" t="s">
        <v>598</v>
      </c>
      <c r="AG845" t="s">
        <v>223</v>
      </c>
      <c r="AH845" t="s">
        <v>51</v>
      </c>
      <c r="AI845">
        <v>4.44444444444444</v>
      </c>
      <c r="AK845" t="s">
        <v>53</v>
      </c>
      <c r="AM845" t="s">
        <v>54</v>
      </c>
      <c r="AN845" t="s">
        <v>55</v>
      </c>
      <c r="AQ845" t="s">
        <v>51</v>
      </c>
      <c r="AR845" t="s">
        <v>218</v>
      </c>
    </row>
    <row r="846" ht="15.75" customHeight="1">
      <c r="A846" t="s">
        <v>44</v>
      </c>
      <c r="C846" s="11" t="s">
        <v>91</v>
      </c>
      <c r="D846" s="11" t="s">
        <v>92</v>
      </c>
      <c r="E846" s="11" t="s">
        <v>93</v>
      </c>
      <c r="F846" s="12" t="str">
        <f t="shared" si="1"/>
        <v>2013</v>
      </c>
      <c r="G846" s="13">
        <v>41426.0</v>
      </c>
      <c r="H846" s="14">
        <v>0.23472222222222222</v>
      </c>
      <c r="I846" t="s">
        <v>48</v>
      </c>
      <c r="J846" s="15"/>
      <c r="L846" t="s">
        <v>49</v>
      </c>
      <c r="M846" s="15">
        <v>17.1</v>
      </c>
      <c r="N846" s="16">
        <v>5.0</v>
      </c>
      <c r="O846" s="16">
        <v>54.4</v>
      </c>
      <c r="P846" s="17"/>
      <c r="Q846" s="18"/>
      <c r="S846" s="17"/>
      <c r="V846" s="19"/>
      <c r="W846" s="19">
        <v>238.2</v>
      </c>
      <c r="AF846" t="s">
        <v>76</v>
      </c>
      <c r="AG846" t="s">
        <v>223</v>
      </c>
      <c r="AH846" t="s">
        <v>51</v>
      </c>
      <c r="AI846">
        <v>17.7777777777778</v>
      </c>
      <c r="AK846" t="s">
        <v>100</v>
      </c>
      <c r="AM846" t="s">
        <v>54</v>
      </c>
      <c r="AN846" t="s">
        <v>55</v>
      </c>
      <c r="AQ846" t="s">
        <v>51</v>
      </c>
      <c r="AR846" t="s">
        <v>218</v>
      </c>
    </row>
    <row r="847" ht="15.75" customHeight="1">
      <c r="A847" t="s">
        <v>516</v>
      </c>
      <c r="C847" s="22" t="s">
        <v>643</v>
      </c>
      <c r="D847" s="11" t="s">
        <v>644</v>
      </c>
      <c r="E847" s="11" t="s">
        <v>645</v>
      </c>
      <c r="F847" s="12" t="str">
        <f t="shared" si="1"/>
        <v>2017</v>
      </c>
      <c r="G847" s="13">
        <v>42875.0</v>
      </c>
      <c r="H847" s="14">
        <v>0.2513888888888889</v>
      </c>
      <c r="I847" t="s">
        <v>48</v>
      </c>
      <c r="J847" s="15"/>
      <c r="L847" t="s">
        <v>49</v>
      </c>
      <c r="M847" s="15">
        <v>13.3</v>
      </c>
      <c r="N847" s="16"/>
      <c r="O847" s="16">
        <v>22.8</v>
      </c>
      <c r="P847" s="17">
        <v>233.4</v>
      </c>
      <c r="Q847" s="18"/>
      <c r="S847" s="17"/>
      <c r="V847" s="19"/>
      <c r="W847" s="19"/>
      <c r="AF847" t="s">
        <v>646</v>
      </c>
      <c r="AG847" t="s">
        <v>59</v>
      </c>
      <c r="AH847" t="s">
        <v>86</v>
      </c>
      <c r="AI847">
        <v>10.56</v>
      </c>
      <c r="AJ847" t="s">
        <v>52</v>
      </c>
      <c r="AK847" t="s">
        <v>53</v>
      </c>
      <c r="AM847" t="s">
        <v>54</v>
      </c>
      <c r="AN847" t="s">
        <v>55</v>
      </c>
      <c r="AQ847" t="s">
        <v>70</v>
      </c>
      <c r="AR847" t="s">
        <v>317</v>
      </c>
    </row>
    <row r="848" ht="15.75" customHeight="1">
      <c r="A848" t="s">
        <v>516</v>
      </c>
      <c r="C848" s="22" t="s">
        <v>643</v>
      </c>
      <c r="D848" s="11" t="s">
        <v>644</v>
      </c>
      <c r="E848" s="11" t="s">
        <v>645</v>
      </c>
      <c r="F848" s="12" t="str">
        <f t="shared" si="1"/>
        <v>2017</v>
      </c>
      <c r="G848" s="13">
        <v>42889.0</v>
      </c>
      <c r="H848" s="14">
        <v>0.2708333333333333</v>
      </c>
      <c r="I848" t="s">
        <v>48</v>
      </c>
      <c r="J848" s="15"/>
      <c r="L848" t="s">
        <v>58</v>
      </c>
      <c r="M848" s="15"/>
      <c r="N848" s="16"/>
      <c r="O848" s="16"/>
      <c r="P848" s="17"/>
      <c r="Q848" s="18"/>
      <c r="S848" s="17"/>
      <c r="V848" s="19"/>
      <c r="W848" s="19">
        <v>143.9</v>
      </c>
      <c r="AF848" t="s">
        <v>647</v>
      </c>
      <c r="AG848" t="s">
        <v>86</v>
      </c>
      <c r="AH848" t="s">
        <v>254</v>
      </c>
      <c r="AJ848" t="s">
        <v>61</v>
      </c>
      <c r="AK848" t="s">
        <v>119</v>
      </c>
      <c r="AM848" t="s">
        <v>62</v>
      </c>
      <c r="AN848" t="s">
        <v>55</v>
      </c>
      <c r="AQ848" t="s">
        <v>56</v>
      </c>
      <c r="AR848" t="s">
        <v>648</v>
      </c>
    </row>
    <row r="849" ht="15.75" customHeight="1">
      <c r="A849" t="s">
        <v>516</v>
      </c>
      <c r="C849" s="22" t="s">
        <v>643</v>
      </c>
      <c r="D849" s="11" t="s">
        <v>644</v>
      </c>
      <c r="E849" s="11" t="s">
        <v>645</v>
      </c>
      <c r="F849" s="12" t="str">
        <f t="shared" si="1"/>
        <v>2017</v>
      </c>
      <c r="G849" s="13">
        <v>42903.0</v>
      </c>
      <c r="H849" s="14">
        <v>0.2548611111111111</v>
      </c>
      <c r="I849" t="s">
        <v>48</v>
      </c>
      <c r="J849" s="15"/>
      <c r="L849" t="s">
        <v>49</v>
      </c>
      <c r="M849" s="15">
        <v>13.4</v>
      </c>
      <c r="N849" s="16"/>
      <c r="O849" s="16">
        <v>59.4</v>
      </c>
      <c r="P849" s="17">
        <v>207.9</v>
      </c>
      <c r="Q849" s="18"/>
      <c r="S849" s="17"/>
      <c r="V849" s="19"/>
      <c r="W849" s="19">
        <v>727.0</v>
      </c>
      <c r="AF849" t="s">
        <v>649</v>
      </c>
      <c r="AG849" t="s">
        <v>59</v>
      </c>
      <c r="AH849" t="s">
        <v>189</v>
      </c>
      <c r="AI849">
        <v>16.0</v>
      </c>
      <c r="AJ849" t="s">
        <v>61</v>
      </c>
      <c r="AK849" t="s">
        <v>119</v>
      </c>
      <c r="AM849" t="s">
        <v>54</v>
      </c>
      <c r="AN849" t="s">
        <v>65</v>
      </c>
      <c r="AQ849" t="s">
        <v>56</v>
      </c>
      <c r="AR849" t="s">
        <v>650</v>
      </c>
    </row>
    <row r="850" ht="15.75" customHeight="1">
      <c r="A850" t="s">
        <v>516</v>
      </c>
      <c r="C850" s="22" t="s">
        <v>643</v>
      </c>
      <c r="D850" s="11" t="s">
        <v>644</v>
      </c>
      <c r="E850" s="11" t="s">
        <v>645</v>
      </c>
      <c r="F850" s="12" t="str">
        <f t="shared" si="1"/>
        <v>2017</v>
      </c>
      <c r="G850" s="13">
        <v>42917.0</v>
      </c>
      <c r="H850" s="14">
        <v>0.26944444444444443</v>
      </c>
      <c r="I850" t="s">
        <v>48</v>
      </c>
      <c r="J850" s="15"/>
      <c r="L850" t="s">
        <v>49</v>
      </c>
      <c r="M850" s="15">
        <v>16.5</v>
      </c>
      <c r="N850" s="16">
        <v>3.8</v>
      </c>
      <c r="O850" s="16">
        <v>43.9</v>
      </c>
      <c r="P850" s="17">
        <v>201.9</v>
      </c>
      <c r="Q850" s="18"/>
      <c r="S850" s="17"/>
      <c r="V850" s="19"/>
      <c r="W850" s="19"/>
      <c r="AF850" t="s">
        <v>651</v>
      </c>
      <c r="AG850" t="s">
        <v>259</v>
      </c>
      <c r="AH850" t="s">
        <v>611</v>
      </c>
      <c r="AJ850" t="s">
        <v>61</v>
      </c>
      <c r="AK850" t="s">
        <v>53</v>
      </c>
      <c r="AM850" t="s">
        <v>88</v>
      </c>
      <c r="AN850" t="s">
        <v>55</v>
      </c>
      <c r="AQ850" t="s">
        <v>56</v>
      </c>
      <c r="AR850" t="s">
        <v>218</v>
      </c>
    </row>
    <row r="851" ht="15.75" customHeight="1">
      <c r="A851" t="s">
        <v>516</v>
      </c>
      <c r="C851" s="22" t="s">
        <v>643</v>
      </c>
      <c r="D851" s="11" t="s">
        <v>644</v>
      </c>
      <c r="E851" s="11" t="s">
        <v>645</v>
      </c>
      <c r="F851" s="12" t="str">
        <f t="shared" si="1"/>
        <v>2017</v>
      </c>
      <c r="G851" s="13">
        <v>42931.0</v>
      </c>
      <c r="H851" s="14">
        <v>0.2673611111111111</v>
      </c>
      <c r="I851" t="s">
        <v>48</v>
      </c>
      <c r="J851" s="15"/>
      <c r="L851" t="s">
        <v>49</v>
      </c>
      <c r="M851" s="15">
        <v>13.7</v>
      </c>
      <c r="N851" s="16"/>
      <c r="O851" s="16">
        <v>60.2</v>
      </c>
      <c r="P851" s="17">
        <v>174.5</v>
      </c>
      <c r="Q851" s="18"/>
      <c r="S851" s="17"/>
      <c r="V851" s="19"/>
      <c r="W851" s="19">
        <v>155.3</v>
      </c>
      <c r="AF851" t="s">
        <v>652</v>
      </c>
      <c r="AG851" t="s">
        <v>59</v>
      </c>
      <c r="AH851" t="s">
        <v>254</v>
      </c>
      <c r="AJ851" t="s">
        <v>61</v>
      </c>
      <c r="AK851" t="s">
        <v>119</v>
      </c>
      <c r="AM851" t="s">
        <v>88</v>
      </c>
      <c r="AN851" t="s">
        <v>55</v>
      </c>
      <c r="AQ851" t="s">
        <v>56</v>
      </c>
      <c r="AR851" t="s">
        <v>653</v>
      </c>
    </row>
    <row r="852" ht="15.75" customHeight="1">
      <c r="A852" t="s">
        <v>516</v>
      </c>
      <c r="C852" s="22" t="s">
        <v>643</v>
      </c>
      <c r="D852" s="11" t="s">
        <v>644</v>
      </c>
      <c r="E852" s="11" t="s">
        <v>645</v>
      </c>
      <c r="F852" s="12" t="str">
        <f t="shared" si="1"/>
        <v>2017</v>
      </c>
      <c r="G852" s="13">
        <v>42945.0</v>
      </c>
      <c r="H852" s="14">
        <v>0.26666666666666666</v>
      </c>
      <c r="I852" t="s">
        <v>48</v>
      </c>
      <c r="J852" s="15"/>
      <c r="L852" t="s">
        <v>49</v>
      </c>
      <c r="M852" s="15">
        <v>14.6</v>
      </c>
      <c r="N852" s="16">
        <v>5.11</v>
      </c>
      <c r="O852" s="16">
        <v>50.0</v>
      </c>
      <c r="P852" s="17">
        <v>223.8</v>
      </c>
      <c r="Q852" s="18"/>
      <c r="S852" s="17"/>
      <c r="V852" s="19"/>
      <c r="W852" s="19"/>
      <c r="AF852" t="s">
        <v>652</v>
      </c>
      <c r="AG852" t="s">
        <v>51</v>
      </c>
      <c r="AH852" t="s">
        <v>51</v>
      </c>
      <c r="AJ852" t="s">
        <v>61</v>
      </c>
      <c r="AK852" t="s">
        <v>119</v>
      </c>
      <c r="AM852" t="s">
        <v>54</v>
      </c>
      <c r="AN852" t="s">
        <v>55</v>
      </c>
      <c r="AQ852" t="s">
        <v>51</v>
      </c>
      <c r="AR852" t="s">
        <v>218</v>
      </c>
    </row>
    <row r="853" ht="15.75" customHeight="1">
      <c r="A853" t="s">
        <v>516</v>
      </c>
      <c r="C853" s="22" t="s">
        <v>643</v>
      </c>
      <c r="D853" s="11" t="s">
        <v>644</v>
      </c>
      <c r="E853" s="11" t="s">
        <v>645</v>
      </c>
      <c r="F853" s="12" t="str">
        <f t="shared" si="1"/>
        <v>2017</v>
      </c>
      <c r="G853" s="13">
        <v>42959.0</v>
      </c>
      <c r="H853" s="14">
        <v>0.2743055555555556</v>
      </c>
      <c r="I853" t="s">
        <v>48</v>
      </c>
      <c r="J853" s="15"/>
      <c r="L853" t="s">
        <v>49</v>
      </c>
      <c r="M853" s="15">
        <v>16.8</v>
      </c>
      <c r="N853" s="16">
        <v>3.69</v>
      </c>
      <c r="O853" s="16">
        <v>41.6</v>
      </c>
      <c r="P853" s="17">
        <v>263.7</v>
      </c>
      <c r="Q853" s="18"/>
      <c r="S853" s="17"/>
      <c r="V853" s="19"/>
      <c r="W853" s="19">
        <v>73.8</v>
      </c>
      <c r="AF853" t="s">
        <v>654</v>
      </c>
      <c r="AG853" t="s">
        <v>254</v>
      </c>
      <c r="AH853" t="s">
        <v>655</v>
      </c>
      <c r="AJ853" t="s">
        <v>52</v>
      </c>
      <c r="AK853" t="s">
        <v>119</v>
      </c>
      <c r="AM853" t="s">
        <v>54</v>
      </c>
      <c r="AN853" t="s">
        <v>55</v>
      </c>
      <c r="AQ853" t="s">
        <v>51</v>
      </c>
      <c r="AR853" t="s">
        <v>656</v>
      </c>
    </row>
    <row r="854" ht="15.75" customHeight="1">
      <c r="A854" t="s">
        <v>516</v>
      </c>
      <c r="C854" s="22" t="s">
        <v>643</v>
      </c>
      <c r="D854" s="11" t="s">
        <v>644</v>
      </c>
      <c r="E854" s="11" t="s">
        <v>645</v>
      </c>
      <c r="F854" s="12" t="str">
        <f t="shared" si="1"/>
        <v>2017</v>
      </c>
      <c r="G854" s="13">
        <v>42973.0</v>
      </c>
      <c r="H854" s="14">
        <v>0.28194444444444444</v>
      </c>
      <c r="I854" t="s">
        <v>48</v>
      </c>
      <c r="J854" s="15"/>
      <c r="L854" t="s">
        <v>49</v>
      </c>
      <c r="M854" s="15"/>
      <c r="N854" s="16"/>
      <c r="O854" s="16"/>
      <c r="P854" s="17"/>
      <c r="Q854" s="18"/>
      <c r="S854" s="17"/>
      <c r="V854" s="19"/>
      <c r="W854" s="19">
        <v>34.1</v>
      </c>
      <c r="AF854" t="s">
        <v>657</v>
      </c>
      <c r="AG854" t="s">
        <v>435</v>
      </c>
      <c r="AH854" t="s">
        <v>435</v>
      </c>
      <c r="AK854" t="s">
        <v>53</v>
      </c>
      <c r="AM854" t="s">
        <v>54</v>
      </c>
      <c r="AN854" t="s">
        <v>55</v>
      </c>
      <c r="AQ854" t="s">
        <v>51</v>
      </c>
      <c r="AR854" t="s">
        <v>658</v>
      </c>
    </row>
    <row r="855" ht="15.75" customHeight="1">
      <c r="A855" t="s">
        <v>516</v>
      </c>
      <c r="C855" s="22" t="s">
        <v>643</v>
      </c>
      <c r="D855" s="11" t="s">
        <v>644</v>
      </c>
      <c r="E855" s="11" t="s">
        <v>645</v>
      </c>
      <c r="F855" s="12" t="str">
        <f t="shared" si="1"/>
        <v>2017</v>
      </c>
      <c r="G855" s="13">
        <v>42987.0</v>
      </c>
      <c r="H855" s="14">
        <v>0.28402777777777777</v>
      </c>
      <c r="I855" t="s">
        <v>48</v>
      </c>
      <c r="J855" s="15"/>
      <c r="M855" s="15">
        <v>12.4</v>
      </c>
      <c r="N855" s="16"/>
      <c r="O855" s="16">
        <v>53.4</v>
      </c>
      <c r="P855" s="17">
        <v>171.4</v>
      </c>
      <c r="Q855" s="18"/>
      <c r="S855" s="17"/>
      <c r="V855" s="19"/>
      <c r="W855" s="19">
        <v>35.0</v>
      </c>
      <c r="AF855" t="s">
        <v>654</v>
      </c>
      <c r="AG855" t="s">
        <v>51</v>
      </c>
      <c r="AH855" t="s">
        <v>112</v>
      </c>
      <c r="AJ855" t="s">
        <v>61</v>
      </c>
      <c r="AK855" t="s">
        <v>53</v>
      </c>
      <c r="AM855" t="s">
        <v>54</v>
      </c>
      <c r="AN855" t="s">
        <v>55</v>
      </c>
      <c r="AQ855" t="s">
        <v>70</v>
      </c>
      <c r="AR855" t="s">
        <v>659</v>
      </c>
    </row>
    <row r="856" ht="15.75" customHeight="1">
      <c r="A856" t="s">
        <v>516</v>
      </c>
      <c r="C856" s="22" t="s">
        <v>643</v>
      </c>
      <c r="D856" s="11" t="s">
        <v>644</v>
      </c>
      <c r="E856" s="11" t="s">
        <v>645</v>
      </c>
      <c r="F856" s="12" t="str">
        <f t="shared" si="1"/>
        <v>2017</v>
      </c>
      <c r="G856" s="13">
        <v>43001.0</v>
      </c>
      <c r="H856" s="14">
        <v>0.2881944444444444</v>
      </c>
      <c r="I856" t="s">
        <v>48</v>
      </c>
      <c r="J856" s="15"/>
      <c r="L856" t="s">
        <v>49</v>
      </c>
      <c r="M856" s="15">
        <v>13.6</v>
      </c>
      <c r="N856" s="16"/>
      <c r="O856" s="16">
        <v>61.4</v>
      </c>
      <c r="P856" s="17">
        <v>175.4</v>
      </c>
      <c r="Q856" s="18"/>
      <c r="S856" s="17"/>
      <c r="V856" s="19"/>
      <c r="W856" s="19">
        <v>81.3</v>
      </c>
      <c r="AF856" t="s">
        <v>652</v>
      </c>
      <c r="AG856" t="s">
        <v>51</v>
      </c>
      <c r="AH856" t="s">
        <v>443</v>
      </c>
      <c r="AK856" t="s">
        <v>53</v>
      </c>
      <c r="AM856" t="s">
        <v>88</v>
      </c>
      <c r="AN856" t="s">
        <v>55</v>
      </c>
      <c r="AQ856" t="s">
        <v>51</v>
      </c>
      <c r="AR856" t="s">
        <v>317</v>
      </c>
    </row>
    <row r="857" ht="15.75" customHeight="1">
      <c r="A857" t="s">
        <v>380</v>
      </c>
      <c r="C857" s="11" t="s">
        <v>660</v>
      </c>
      <c r="D857" s="11" t="s">
        <v>661</v>
      </c>
      <c r="E857" s="11" t="s">
        <v>662</v>
      </c>
      <c r="F857" s="12" t="str">
        <f t="shared" si="1"/>
        <v>2009</v>
      </c>
      <c r="G857" s="13">
        <v>39949.0</v>
      </c>
      <c r="H857" s="14">
        <v>0.3194444444444444</v>
      </c>
      <c r="I857" t="s">
        <v>48</v>
      </c>
      <c r="J857" s="15"/>
      <c r="L857" t="s">
        <v>49</v>
      </c>
      <c r="M857" s="15">
        <v>15.6</v>
      </c>
      <c r="N857" s="16">
        <v>10.7</v>
      </c>
      <c r="O857" s="16">
        <v>102.7</v>
      </c>
      <c r="P857" s="17"/>
      <c r="Q857" s="18"/>
      <c r="S857" s="17"/>
      <c r="V857" s="19"/>
      <c r="W857" s="19">
        <v>86.0</v>
      </c>
      <c r="AF857" t="s">
        <v>384</v>
      </c>
      <c r="AG857" t="s">
        <v>86</v>
      </c>
      <c r="AH857" t="s">
        <v>86</v>
      </c>
      <c r="AI857">
        <v>16.11</v>
      </c>
      <c r="AM857" t="s">
        <v>54</v>
      </c>
      <c r="AN857" t="s">
        <v>55</v>
      </c>
      <c r="AQ857" t="s">
        <v>56</v>
      </c>
      <c r="AR857" t="s">
        <v>663</v>
      </c>
    </row>
    <row r="858" ht="15.75" customHeight="1">
      <c r="A858" t="s">
        <v>380</v>
      </c>
      <c r="C858" s="11" t="s">
        <v>660</v>
      </c>
      <c r="D858" s="11" t="s">
        <v>661</v>
      </c>
      <c r="E858" s="11" t="s">
        <v>662</v>
      </c>
      <c r="F858" s="12" t="str">
        <f t="shared" si="1"/>
        <v>2009</v>
      </c>
      <c r="G858" s="13">
        <v>39963.0</v>
      </c>
      <c r="H858" s="14">
        <v>0.3055555555555556</v>
      </c>
      <c r="I858" t="s">
        <v>48</v>
      </c>
      <c r="J858" s="15"/>
      <c r="L858" t="s">
        <v>49</v>
      </c>
      <c r="M858" s="15">
        <v>11.0</v>
      </c>
      <c r="N858" s="16">
        <v>11.1</v>
      </c>
      <c r="O858" s="16">
        <v>100.3</v>
      </c>
      <c r="P858" s="17"/>
      <c r="Q858" s="18"/>
      <c r="S858" s="17"/>
      <c r="V858" s="19"/>
      <c r="W858" s="19">
        <v>1203.31</v>
      </c>
      <c r="AF858" t="s">
        <v>158</v>
      </c>
      <c r="AG858" t="s">
        <v>72</v>
      </c>
      <c r="AH858" t="s">
        <v>72</v>
      </c>
      <c r="AI858">
        <v>61.0</v>
      </c>
      <c r="AJ858" t="s">
        <v>61</v>
      </c>
      <c r="AM858" t="s">
        <v>54</v>
      </c>
      <c r="AN858" t="s">
        <v>55</v>
      </c>
      <c r="AQ858" t="s">
        <v>56</v>
      </c>
      <c r="AR858" t="s">
        <v>664</v>
      </c>
    </row>
    <row r="859" ht="15.75" customHeight="1">
      <c r="A859" t="s">
        <v>380</v>
      </c>
      <c r="C859" s="11" t="s">
        <v>660</v>
      </c>
      <c r="D859" s="11" t="s">
        <v>661</v>
      </c>
      <c r="E859" s="11" t="s">
        <v>662</v>
      </c>
      <c r="F859" s="12" t="str">
        <f t="shared" si="1"/>
        <v>2009</v>
      </c>
      <c r="G859" s="13">
        <v>39977.0</v>
      </c>
      <c r="H859" s="14">
        <v>0.3020833333333333</v>
      </c>
      <c r="I859" t="s">
        <v>48</v>
      </c>
      <c r="J859" s="15"/>
      <c r="M859" s="15">
        <v>14.2</v>
      </c>
      <c r="N859" s="16">
        <v>9.36</v>
      </c>
      <c r="O859" s="16">
        <v>91.4</v>
      </c>
      <c r="P859" s="17"/>
      <c r="Q859" s="18"/>
      <c r="S859" s="17"/>
      <c r="V859" s="19"/>
      <c r="W859" s="19">
        <v>1413.6</v>
      </c>
      <c r="AF859" t="s">
        <v>160</v>
      </c>
      <c r="AG859" t="s">
        <v>51</v>
      </c>
      <c r="AH859" t="s">
        <v>161</v>
      </c>
      <c r="AM859" t="s">
        <v>54</v>
      </c>
      <c r="AN859" t="s">
        <v>65</v>
      </c>
      <c r="AQ859" t="s">
        <v>292</v>
      </c>
      <c r="AR859" t="s">
        <v>665</v>
      </c>
    </row>
    <row r="860" ht="15.75" customHeight="1">
      <c r="A860" t="s">
        <v>380</v>
      </c>
      <c r="C860" s="11" t="s">
        <v>660</v>
      </c>
      <c r="D860" s="11" t="s">
        <v>661</v>
      </c>
      <c r="E860" s="11" t="s">
        <v>662</v>
      </c>
      <c r="F860" s="12" t="str">
        <f t="shared" si="1"/>
        <v>2009</v>
      </c>
      <c r="G860" s="13">
        <v>39977.0</v>
      </c>
      <c r="H860" s="14">
        <v>0.3020833333333333</v>
      </c>
      <c r="I860" t="s">
        <v>95</v>
      </c>
      <c r="J860" s="15"/>
      <c r="M860" s="15"/>
      <c r="N860" s="16"/>
      <c r="O860" s="16"/>
      <c r="P860" s="17"/>
      <c r="Q860" s="18"/>
      <c r="S860" s="17"/>
      <c r="V860" s="19"/>
      <c r="W860" s="19" t="s">
        <v>111</v>
      </c>
      <c r="AF860" t="s">
        <v>160</v>
      </c>
      <c r="AR860" t="s">
        <v>665</v>
      </c>
    </row>
    <row r="861" ht="15.75" customHeight="1">
      <c r="A861" t="s">
        <v>380</v>
      </c>
      <c r="C861" s="11" t="s">
        <v>660</v>
      </c>
      <c r="D861" s="11" t="s">
        <v>661</v>
      </c>
      <c r="E861" s="11" t="s">
        <v>662</v>
      </c>
      <c r="F861" s="12" t="str">
        <f t="shared" si="1"/>
        <v>2009</v>
      </c>
      <c r="G861" s="13">
        <v>39991.0</v>
      </c>
      <c r="H861" s="14">
        <v>0.2881944444444444</v>
      </c>
      <c r="I861" t="s">
        <v>48</v>
      </c>
      <c r="J861" s="15"/>
      <c r="L861" t="s">
        <v>49</v>
      </c>
      <c r="M861" s="15">
        <v>18.0</v>
      </c>
      <c r="N861" s="16">
        <v>9.0</v>
      </c>
      <c r="O861" s="16">
        <v>95.3</v>
      </c>
      <c r="P861" s="17"/>
      <c r="Q861" s="18"/>
      <c r="S861" s="17"/>
      <c r="V861" s="19"/>
      <c r="W861" s="19">
        <v>290.9</v>
      </c>
      <c r="AF861" t="s">
        <v>279</v>
      </c>
      <c r="AG861" t="s">
        <v>59</v>
      </c>
      <c r="AH861" t="s">
        <v>115</v>
      </c>
      <c r="AI861">
        <v>18.33</v>
      </c>
      <c r="AJ861" t="s">
        <v>61</v>
      </c>
      <c r="AK861" t="s">
        <v>53</v>
      </c>
      <c r="AM861" t="s">
        <v>54</v>
      </c>
      <c r="AN861" t="s">
        <v>65</v>
      </c>
      <c r="AQ861" t="s">
        <v>56</v>
      </c>
      <c r="AR861" t="s">
        <v>666</v>
      </c>
    </row>
    <row r="862" ht="15.75" customHeight="1">
      <c r="A862" t="s">
        <v>380</v>
      </c>
      <c r="C862" s="11" t="s">
        <v>660</v>
      </c>
      <c r="D862" s="11" t="s">
        <v>661</v>
      </c>
      <c r="E862" s="11" t="s">
        <v>662</v>
      </c>
      <c r="F862" s="12" t="str">
        <f t="shared" si="1"/>
        <v>2009</v>
      </c>
      <c r="G862" s="13">
        <v>39991.0</v>
      </c>
      <c r="H862" s="14">
        <v>0.2881944444444444</v>
      </c>
      <c r="I862" t="s">
        <v>95</v>
      </c>
      <c r="J862" s="15"/>
      <c r="M862" s="15"/>
      <c r="N862" s="16"/>
      <c r="O862" s="16"/>
      <c r="P862" s="17"/>
      <c r="Q862" s="18"/>
      <c r="S862" s="17"/>
      <c r="V862" s="19"/>
      <c r="W862" s="19">
        <v>214.3</v>
      </c>
      <c r="AF862" t="s">
        <v>279</v>
      </c>
      <c r="AK862" t="s">
        <v>53</v>
      </c>
      <c r="AR862" t="s">
        <v>666</v>
      </c>
    </row>
    <row r="863" ht="15.75" customHeight="1">
      <c r="A863" t="s">
        <v>380</v>
      </c>
      <c r="C863" s="11" t="s">
        <v>660</v>
      </c>
      <c r="D863" s="11" t="s">
        <v>661</v>
      </c>
      <c r="E863" s="11" t="s">
        <v>662</v>
      </c>
      <c r="F863" s="12" t="str">
        <f t="shared" si="1"/>
        <v>2009</v>
      </c>
      <c r="G863" s="13">
        <v>40019.0</v>
      </c>
      <c r="H863" s="14">
        <v>0.32916666666666666</v>
      </c>
      <c r="I863" t="s">
        <v>48</v>
      </c>
      <c r="J863" s="15"/>
      <c r="L863" t="s">
        <v>58</v>
      </c>
      <c r="M863" s="15">
        <v>16.3</v>
      </c>
      <c r="N863" s="16">
        <v>9.65</v>
      </c>
      <c r="O863" s="16">
        <v>97.4</v>
      </c>
      <c r="P863" s="17"/>
      <c r="Q863" s="18"/>
      <c r="S863" s="17"/>
      <c r="V863" s="19"/>
      <c r="W863" s="19"/>
      <c r="AF863" t="s">
        <v>160</v>
      </c>
      <c r="AG863" t="s">
        <v>59</v>
      </c>
      <c r="AH863" t="s">
        <v>85</v>
      </c>
      <c r="AI863">
        <v>17.7</v>
      </c>
      <c r="AJ863" t="s">
        <v>61</v>
      </c>
      <c r="AM863" t="s">
        <v>62</v>
      </c>
      <c r="AN863" t="s">
        <v>55</v>
      </c>
      <c r="AQ863" t="s">
        <v>56</v>
      </c>
      <c r="AR863" t="s">
        <v>667</v>
      </c>
    </row>
    <row r="864" ht="15.75" customHeight="1">
      <c r="A864" t="s">
        <v>380</v>
      </c>
      <c r="C864" s="11" t="s">
        <v>660</v>
      </c>
      <c r="D864" s="11" t="s">
        <v>661</v>
      </c>
      <c r="E864" s="11" t="s">
        <v>662</v>
      </c>
      <c r="F864" s="12" t="str">
        <f t="shared" si="1"/>
        <v>2009</v>
      </c>
      <c r="G864" s="13">
        <v>40033.0</v>
      </c>
      <c r="H864" s="14">
        <v>0.25555555555555554</v>
      </c>
      <c r="I864" t="s">
        <v>48</v>
      </c>
      <c r="J864" s="15"/>
      <c r="L864" t="s">
        <v>49</v>
      </c>
      <c r="M864" s="15">
        <v>16.5</v>
      </c>
      <c r="N864" s="16">
        <v>8.4</v>
      </c>
      <c r="O864" s="16">
        <v>86.5</v>
      </c>
      <c r="P864" s="17"/>
      <c r="Q864" s="18"/>
      <c r="S864" s="17"/>
      <c r="V864" s="19"/>
      <c r="W864" s="19"/>
      <c r="AF864" t="s">
        <v>162</v>
      </c>
      <c r="AG864" t="s">
        <v>51</v>
      </c>
      <c r="AH864" t="s">
        <v>51</v>
      </c>
      <c r="AI864">
        <v>10.0</v>
      </c>
      <c r="AJ864" t="s">
        <v>61</v>
      </c>
      <c r="AK864" t="s">
        <v>119</v>
      </c>
      <c r="AM864" t="s">
        <v>54</v>
      </c>
      <c r="AN864" t="s">
        <v>55</v>
      </c>
      <c r="AQ864" t="s">
        <v>51</v>
      </c>
      <c r="AR864" t="s">
        <v>71</v>
      </c>
    </row>
    <row r="865" ht="15.75" customHeight="1">
      <c r="A865" t="s">
        <v>380</v>
      </c>
      <c r="C865" s="11" t="s">
        <v>660</v>
      </c>
      <c r="D865" s="11" t="s">
        <v>661</v>
      </c>
      <c r="E865" s="11" t="s">
        <v>662</v>
      </c>
      <c r="F865" s="12" t="str">
        <f t="shared" si="1"/>
        <v>2009</v>
      </c>
      <c r="G865" s="13">
        <v>40047.0</v>
      </c>
      <c r="H865" s="14">
        <v>0.2777777777777778</v>
      </c>
      <c r="I865" t="s">
        <v>48</v>
      </c>
      <c r="J865" s="15"/>
      <c r="L865" t="s">
        <v>49</v>
      </c>
      <c r="M865" s="15">
        <v>19.9</v>
      </c>
      <c r="N865" s="16">
        <v>8.55</v>
      </c>
      <c r="O865" s="16">
        <v>93.1</v>
      </c>
      <c r="P865" s="17"/>
      <c r="Q865" s="18"/>
      <c r="S865" s="17"/>
      <c r="V865" s="19"/>
      <c r="W865" s="19">
        <v>547.5</v>
      </c>
      <c r="AF865" t="s">
        <v>162</v>
      </c>
      <c r="AG865" t="s">
        <v>51</v>
      </c>
      <c r="AH865" t="s">
        <v>85</v>
      </c>
      <c r="AI865">
        <v>20.56</v>
      </c>
      <c r="AJ865" t="s">
        <v>61</v>
      </c>
      <c r="AK865" t="s">
        <v>119</v>
      </c>
      <c r="AM865" t="s">
        <v>88</v>
      </c>
      <c r="AN865" t="s">
        <v>55</v>
      </c>
      <c r="AQ865" t="s">
        <v>51</v>
      </c>
      <c r="AR865" t="s">
        <v>71</v>
      </c>
    </row>
    <row r="866" ht="15.75" customHeight="1">
      <c r="A866" t="s">
        <v>380</v>
      </c>
      <c r="C866" s="11" t="s">
        <v>660</v>
      </c>
      <c r="D866" s="11" t="s">
        <v>661</v>
      </c>
      <c r="E866" s="11" t="s">
        <v>662</v>
      </c>
      <c r="F866" s="12" t="str">
        <f t="shared" si="1"/>
        <v>2010</v>
      </c>
      <c r="G866" s="13">
        <v>40404.0</v>
      </c>
      <c r="H866" s="14">
        <v>0.3298611111111111</v>
      </c>
      <c r="I866" t="s">
        <v>48</v>
      </c>
      <c r="J866" s="15"/>
      <c r="L866" t="s">
        <v>49</v>
      </c>
      <c r="M866" s="15">
        <v>16.3</v>
      </c>
      <c r="N866" s="16">
        <v>9.0</v>
      </c>
      <c r="O866" s="16">
        <v>91.5</v>
      </c>
      <c r="P866" s="17"/>
      <c r="Q866" s="18"/>
      <c r="S866" s="17"/>
      <c r="V866" s="19"/>
      <c r="W866" s="19">
        <v>156.5</v>
      </c>
      <c r="AF866" t="s">
        <v>390</v>
      </c>
      <c r="AG866" t="s">
        <v>51</v>
      </c>
      <c r="AH866" t="s">
        <v>51</v>
      </c>
      <c r="AI866">
        <v>16.67</v>
      </c>
      <c r="AJ866" t="s">
        <v>61</v>
      </c>
      <c r="AK866" t="s">
        <v>53</v>
      </c>
      <c r="AM866" t="s">
        <v>88</v>
      </c>
      <c r="AN866" t="s">
        <v>212</v>
      </c>
      <c r="AQ866" t="s">
        <v>51</v>
      </c>
      <c r="AR866" t="s">
        <v>229</v>
      </c>
    </row>
    <row r="867" ht="15.75" customHeight="1">
      <c r="A867" t="s">
        <v>380</v>
      </c>
      <c r="C867" s="11" t="s">
        <v>660</v>
      </c>
      <c r="D867" s="11" t="s">
        <v>661</v>
      </c>
      <c r="E867" s="11" t="s">
        <v>662</v>
      </c>
      <c r="F867" s="12" t="str">
        <f t="shared" si="1"/>
        <v>2010</v>
      </c>
      <c r="G867" s="13">
        <v>40418.0</v>
      </c>
      <c r="H867" s="14">
        <v>0.28125</v>
      </c>
      <c r="I867" t="s">
        <v>48</v>
      </c>
      <c r="J867" s="15"/>
      <c r="L867" t="s">
        <v>49</v>
      </c>
      <c r="M867" s="15">
        <v>15.6</v>
      </c>
      <c r="N867" s="16">
        <v>9.17</v>
      </c>
      <c r="O867" s="16">
        <v>92.0</v>
      </c>
      <c r="P867" s="17"/>
      <c r="Q867" s="18"/>
      <c r="S867" s="17"/>
      <c r="V867" s="19"/>
      <c r="W867" s="19">
        <v>291.0</v>
      </c>
      <c r="AF867" t="s">
        <v>279</v>
      </c>
      <c r="AG867" t="s">
        <v>51</v>
      </c>
      <c r="AH867" t="s">
        <v>51</v>
      </c>
      <c r="AI867">
        <v>13.33</v>
      </c>
      <c r="AJ867" t="s">
        <v>61</v>
      </c>
      <c r="AK867" t="s">
        <v>53</v>
      </c>
      <c r="AM867" t="s">
        <v>88</v>
      </c>
      <c r="AN867" t="s">
        <v>55</v>
      </c>
      <c r="AQ867" t="s">
        <v>292</v>
      </c>
      <c r="AR867" t="s">
        <v>218</v>
      </c>
    </row>
    <row r="868" ht="15.75" customHeight="1">
      <c r="A868" t="s">
        <v>380</v>
      </c>
      <c r="C868" s="11" t="s">
        <v>660</v>
      </c>
      <c r="D868" s="11" t="s">
        <v>661</v>
      </c>
      <c r="E868" s="11" t="s">
        <v>662</v>
      </c>
      <c r="F868" s="12" t="str">
        <f t="shared" si="1"/>
        <v>2010</v>
      </c>
      <c r="G868" s="13">
        <v>40432.0</v>
      </c>
      <c r="H868" s="14">
        <v>0.32013888888888886</v>
      </c>
      <c r="I868" t="s">
        <v>48</v>
      </c>
      <c r="J868" s="15"/>
      <c r="L868" t="s">
        <v>49</v>
      </c>
      <c r="M868" s="15">
        <v>15.2</v>
      </c>
      <c r="N868" s="16">
        <v>8.3</v>
      </c>
      <c r="O868" s="16">
        <v>82.3</v>
      </c>
      <c r="P868" s="17"/>
      <c r="Q868" s="18"/>
      <c r="S868" s="17"/>
      <c r="V868" s="19"/>
      <c r="W868" s="19">
        <v>88.0</v>
      </c>
      <c r="AF868" t="s">
        <v>391</v>
      </c>
      <c r="AG868" t="s">
        <v>51</v>
      </c>
      <c r="AH868" t="s">
        <v>51</v>
      </c>
      <c r="AI868">
        <v>13.33</v>
      </c>
      <c r="AJ868" t="s">
        <v>61</v>
      </c>
      <c r="AK868" t="s">
        <v>53</v>
      </c>
      <c r="AM868" t="s">
        <v>88</v>
      </c>
      <c r="AN868" t="s">
        <v>55</v>
      </c>
      <c r="AQ868" t="s">
        <v>51</v>
      </c>
      <c r="AR868" t="s">
        <v>229</v>
      </c>
    </row>
    <row r="869" ht="15.75" customHeight="1">
      <c r="A869" t="s">
        <v>380</v>
      </c>
      <c r="C869" s="11" t="s">
        <v>660</v>
      </c>
      <c r="D869" s="11" t="s">
        <v>661</v>
      </c>
      <c r="E869" s="11" t="s">
        <v>662</v>
      </c>
      <c r="F869" s="12" t="str">
        <f t="shared" si="1"/>
        <v>2010</v>
      </c>
      <c r="G869" s="13">
        <v>40432.0</v>
      </c>
      <c r="H869" s="14">
        <v>0.32013888888888886</v>
      </c>
      <c r="I869" t="s">
        <v>95</v>
      </c>
      <c r="J869" s="15"/>
      <c r="M869" s="15">
        <v>15.2</v>
      </c>
      <c r="N869" s="16">
        <v>8.3</v>
      </c>
      <c r="O869" s="16">
        <v>82.4</v>
      </c>
      <c r="P869" s="17"/>
      <c r="Q869" s="18"/>
      <c r="S869" s="17"/>
      <c r="V869" s="19"/>
      <c r="W869" s="19">
        <v>84.0</v>
      </c>
      <c r="AF869" t="s">
        <v>391</v>
      </c>
      <c r="AK869" t="s">
        <v>53</v>
      </c>
      <c r="AR869" t="s">
        <v>229</v>
      </c>
    </row>
    <row r="870" ht="15.75" customHeight="1">
      <c r="A870" t="s">
        <v>380</v>
      </c>
      <c r="C870" s="11" t="s">
        <v>660</v>
      </c>
      <c r="D870" s="11" t="s">
        <v>661</v>
      </c>
      <c r="E870" s="11" t="s">
        <v>662</v>
      </c>
      <c r="F870" s="12" t="str">
        <f t="shared" si="1"/>
        <v>2011</v>
      </c>
      <c r="G870" s="13">
        <v>40684.0</v>
      </c>
      <c r="H870" s="14">
        <v>0.3159722222222222</v>
      </c>
      <c r="I870" t="s">
        <v>48</v>
      </c>
      <c r="J870" s="15"/>
      <c r="L870" t="s">
        <v>58</v>
      </c>
      <c r="M870" s="15"/>
      <c r="N870" s="16">
        <v>9.4</v>
      </c>
      <c r="O870" s="16"/>
      <c r="P870" s="17"/>
      <c r="Q870" s="18"/>
      <c r="S870" s="17"/>
      <c r="V870" s="19"/>
      <c r="W870" s="19">
        <v>56.5</v>
      </c>
      <c r="AF870" t="s">
        <v>392</v>
      </c>
      <c r="AG870" t="s">
        <v>393</v>
      </c>
      <c r="AH870" t="s">
        <v>394</v>
      </c>
      <c r="AI870">
        <v>12.78</v>
      </c>
      <c r="AJ870" t="s">
        <v>61</v>
      </c>
      <c r="AK870" t="s">
        <v>53</v>
      </c>
      <c r="AM870" t="s">
        <v>62</v>
      </c>
      <c r="AN870" t="s">
        <v>55</v>
      </c>
      <c r="AQ870" t="s">
        <v>171</v>
      </c>
      <c r="AR870" t="s">
        <v>668</v>
      </c>
    </row>
    <row r="871" ht="15.75" customHeight="1">
      <c r="A871" t="s">
        <v>380</v>
      </c>
      <c r="C871" s="11" t="s">
        <v>660</v>
      </c>
      <c r="D871" s="11" t="s">
        <v>661</v>
      </c>
      <c r="E871" s="11" t="s">
        <v>662</v>
      </c>
      <c r="F871" s="12" t="str">
        <f t="shared" si="1"/>
        <v>2011</v>
      </c>
      <c r="G871" s="13">
        <v>40698.0</v>
      </c>
      <c r="H871" s="14">
        <v>0.3055555555555556</v>
      </c>
      <c r="I871" t="s">
        <v>48</v>
      </c>
      <c r="J871" s="15"/>
      <c r="L871" t="s">
        <v>49</v>
      </c>
      <c r="M871" s="15"/>
      <c r="N871" s="16">
        <v>8.5</v>
      </c>
      <c r="O871" s="16"/>
      <c r="P871" s="17"/>
      <c r="Q871" s="18"/>
      <c r="S871" s="17"/>
      <c r="V871" s="19"/>
      <c r="W871" s="19">
        <v>155.3</v>
      </c>
      <c r="AF871" t="s">
        <v>392</v>
      </c>
      <c r="AG871" t="s">
        <v>51</v>
      </c>
      <c r="AH871" t="s">
        <v>115</v>
      </c>
      <c r="AI871">
        <v>10.56</v>
      </c>
      <c r="AJ871" t="s">
        <v>61</v>
      </c>
      <c r="AK871" t="s">
        <v>53</v>
      </c>
      <c r="AM871" t="s">
        <v>54</v>
      </c>
      <c r="AN871" t="s">
        <v>55</v>
      </c>
      <c r="AQ871" t="s">
        <v>51</v>
      </c>
      <c r="AR871" t="s">
        <v>226</v>
      </c>
    </row>
    <row r="872" ht="15.75" customHeight="1">
      <c r="A872" t="s">
        <v>380</v>
      </c>
      <c r="C872" s="11" t="s">
        <v>660</v>
      </c>
      <c r="D872" s="11" t="s">
        <v>661</v>
      </c>
      <c r="E872" s="11" t="s">
        <v>662</v>
      </c>
      <c r="F872" s="12" t="str">
        <f t="shared" si="1"/>
        <v>2011</v>
      </c>
      <c r="G872" s="13">
        <v>40712.0</v>
      </c>
      <c r="H872" s="14">
        <v>0.3229166666666667</v>
      </c>
      <c r="I872" t="s">
        <v>48</v>
      </c>
      <c r="J872" s="15"/>
      <c r="L872" t="s">
        <v>58</v>
      </c>
      <c r="M872" s="15"/>
      <c r="N872" s="16">
        <v>7.9</v>
      </c>
      <c r="O872" s="16"/>
      <c r="P872" s="17"/>
      <c r="Q872" s="18"/>
      <c r="S872" s="17"/>
      <c r="V872" s="19"/>
      <c r="W872" s="19">
        <v>93.2</v>
      </c>
      <c r="AF872" t="s">
        <v>392</v>
      </c>
      <c r="AG872" t="s">
        <v>59</v>
      </c>
      <c r="AH872" t="s">
        <v>315</v>
      </c>
      <c r="AI872">
        <v>17.78</v>
      </c>
      <c r="AJ872" t="s">
        <v>61</v>
      </c>
      <c r="AK872" t="s">
        <v>53</v>
      </c>
      <c r="AM872" t="s">
        <v>54</v>
      </c>
      <c r="AN872" t="s">
        <v>55</v>
      </c>
      <c r="AQ872" t="s">
        <v>51</v>
      </c>
      <c r="AR872" t="s">
        <v>218</v>
      </c>
    </row>
    <row r="873" ht="15.75" customHeight="1">
      <c r="A873" t="s">
        <v>380</v>
      </c>
      <c r="C873" s="11" t="s">
        <v>660</v>
      </c>
      <c r="D873" s="11" t="s">
        <v>661</v>
      </c>
      <c r="E873" s="11" t="s">
        <v>662</v>
      </c>
      <c r="F873" s="12" t="str">
        <f t="shared" si="1"/>
        <v>2011</v>
      </c>
      <c r="G873" s="13">
        <v>40726.0</v>
      </c>
      <c r="H873" s="14">
        <v>0.2916666666666667</v>
      </c>
      <c r="I873" t="s">
        <v>48</v>
      </c>
      <c r="J873" s="15"/>
      <c r="L873" t="s">
        <v>49</v>
      </c>
      <c r="M873" s="15"/>
      <c r="N873" s="16">
        <v>7.1</v>
      </c>
      <c r="O873" s="16"/>
      <c r="P873" s="17"/>
      <c r="Q873" s="18"/>
      <c r="S873" s="17"/>
      <c r="V873" s="19"/>
      <c r="W873" s="19">
        <v>63.3</v>
      </c>
      <c r="AF873" t="s">
        <v>396</v>
      </c>
      <c r="AG873" t="s">
        <v>51</v>
      </c>
      <c r="AH873" t="s">
        <v>273</v>
      </c>
      <c r="AI873">
        <v>17.78</v>
      </c>
      <c r="AJ873" t="s">
        <v>61</v>
      </c>
      <c r="AK873" t="s">
        <v>53</v>
      </c>
      <c r="AM873" t="s">
        <v>54</v>
      </c>
      <c r="AN873" t="s">
        <v>55</v>
      </c>
      <c r="AQ873" t="s">
        <v>51</v>
      </c>
      <c r="AR873" t="s">
        <v>218</v>
      </c>
    </row>
    <row r="874" ht="15.75" customHeight="1">
      <c r="A874" t="s">
        <v>380</v>
      </c>
      <c r="C874" s="11" t="s">
        <v>660</v>
      </c>
      <c r="D874" s="11" t="s">
        <v>661</v>
      </c>
      <c r="E874" s="11" t="s">
        <v>662</v>
      </c>
      <c r="F874" s="12" t="str">
        <f t="shared" si="1"/>
        <v>2011</v>
      </c>
      <c r="G874" s="13">
        <v>40740.0</v>
      </c>
      <c r="H874" s="14">
        <v>0.3020833333333333</v>
      </c>
      <c r="I874" t="s">
        <v>48</v>
      </c>
      <c r="J874" s="15"/>
      <c r="L874" t="s">
        <v>49</v>
      </c>
      <c r="M874" s="15"/>
      <c r="N874" s="16">
        <v>7.2</v>
      </c>
      <c r="O874" s="16"/>
      <c r="P874" s="17"/>
      <c r="Q874" s="18"/>
      <c r="S874" s="17"/>
      <c r="V874" s="19"/>
      <c r="W874" s="19"/>
      <c r="AF874" t="s">
        <v>397</v>
      </c>
      <c r="AG874" t="s">
        <v>51</v>
      </c>
      <c r="AH874" t="s">
        <v>51</v>
      </c>
      <c r="AI874">
        <v>18.33</v>
      </c>
      <c r="AJ874" t="s">
        <v>61</v>
      </c>
      <c r="AK874" t="s">
        <v>53</v>
      </c>
      <c r="AM874" t="s">
        <v>88</v>
      </c>
      <c r="AN874" t="s">
        <v>55</v>
      </c>
      <c r="AQ874" t="s">
        <v>51</v>
      </c>
      <c r="AR874" t="s">
        <v>229</v>
      </c>
    </row>
    <row r="875" ht="15.75" customHeight="1">
      <c r="A875" t="s">
        <v>380</v>
      </c>
      <c r="C875" s="11" t="s">
        <v>660</v>
      </c>
      <c r="D875" s="11" t="s">
        <v>661</v>
      </c>
      <c r="E875" s="11" t="s">
        <v>662</v>
      </c>
      <c r="F875" s="12" t="str">
        <f t="shared" si="1"/>
        <v>2011</v>
      </c>
      <c r="G875" s="13">
        <v>40754.0</v>
      </c>
      <c r="H875" s="14">
        <v>0.2673611111111111</v>
      </c>
      <c r="I875" t="s">
        <v>48</v>
      </c>
      <c r="J875" s="15"/>
      <c r="L875" t="s">
        <v>58</v>
      </c>
      <c r="M875" s="15"/>
      <c r="N875" s="16">
        <v>7.1</v>
      </c>
      <c r="O875" s="16"/>
      <c r="P875" s="17"/>
      <c r="Q875" s="18"/>
      <c r="S875" s="17"/>
      <c r="V875" s="19"/>
      <c r="W875" s="19"/>
      <c r="AF875" t="s">
        <v>279</v>
      </c>
      <c r="AG875" t="s">
        <v>86</v>
      </c>
      <c r="AH875" t="s">
        <v>281</v>
      </c>
      <c r="AI875">
        <v>21.11</v>
      </c>
      <c r="AJ875" t="s">
        <v>61</v>
      </c>
      <c r="AK875" t="s">
        <v>53</v>
      </c>
      <c r="AM875" t="s">
        <v>62</v>
      </c>
      <c r="AN875" t="s">
        <v>55</v>
      </c>
      <c r="AQ875" t="s">
        <v>171</v>
      </c>
      <c r="AR875" t="s">
        <v>229</v>
      </c>
    </row>
    <row r="876" ht="15.75" customHeight="1">
      <c r="A876" t="s">
        <v>380</v>
      </c>
      <c r="C876" s="11" t="s">
        <v>660</v>
      </c>
      <c r="D876" s="11" t="s">
        <v>661</v>
      </c>
      <c r="E876" s="11" t="s">
        <v>662</v>
      </c>
      <c r="F876" s="12" t="str">
        <f t="shared" si="1"/>
        <v>2011</v>
      </c>
      <c r="G876" s="13">
        <v>40768.0</v>
      </c>
      <c r="H876" s="14">
        <v>0.3194444444444444</v>
      </c>
      <c r="I876" t="s">
        <v>48</v>
      </c>
      <c r="J876" s="15"/>
      <c r="L876" t="s">
        <v>49</v>
      </c>
      <c r="M876" s="15"/>
      <c r="N876" s="16">
        <v>6.8</v>
      </c>
      <c r="O876" s="16"/>
      <c r="P876" s="17"/>
      <c r="Q876" s="18"/>
      <c r="S876" s="17"/>
      <c r="V876" s="19"/>
      <c r="W876" s="19">
        <v>54.5</v>
      </c>
      <c r="AF876" t="s">
        <v>399</v>
      </c>
      <c r="AG876" t="s">
        <v>51</v>
      </c>
      <c r="AH876" t="s">
        <v>51</v>
      </c>
      <c r="AI876">
        <v>16.11</v>
      </c>
      <c r="AJ876" t="s">
        <v>61</v>
      </c>
      <c r="AK876" t="s">
        <v>53</v>
      </c>
      <c r="AN876" t="s">
        <v>55</v>
      </c>
      <c r="AQ876" t="s">
        <v>171</v>
      </c>
      <c r="AR876" t="s">
        <v>669</v>
      </c>
    </row>
    <row r="877" ht="15.75" customHeight="1">
      <c r="A877" t="s">
        <v>380</v>
      </c>
      <c r="C877" s="11" t="s">
        <v>660</v>
      </c>
      <c r="D877" s="11" t="s">
        <v>661</v>
      </c>
      <c r="E877" s="11" t="s">
        <v>662</v>
      </c>
      <c r="F877" s="12" t="str">
        <f t="shared" si="1"/>
        <v>2012</v>
      </c>
      <c r="G877" s="13">
        <v>41048.0</v>
      </c>
      <c r="H877" s="14">
        <v>0.3020833333333333</v>
      </c>
      <c r="I877" t="s">
        <v>48</v>
      </c>
      <c r="J877" s="15"/>
      <c r="L877" t="s">
        <v>49</v>
      </c>
      <c r="M877" s="15">
        <v>13.0</v>
      </c>
      <c r="N877" s="16">
        <v>10.38</v>
      </c>
      <c r="O877" s="16">
        <v>98.5</v>
      </c>
      <c r="P877" s="17"/>
      <c r="Q877" s="18"/>
      <c r="S877" s="17"/>
      <c r="V877" s="19"/>
      <c r="W877" s="19">
        <v>43.2</v>
      </c>
      <c r="AF877" t="s">
        <v>400</v>
      </c>
      <c r="AG877" t="s">
        <v>51</v>
      </c>
      <c r="AH877" t="s">
        <v>51</v>
      </c>
      <c r="AI877">
        <v>12.78</v>
      </c>
      <c r="AJ877" t="s">
        <v>61</v>
      </c>
      <c r="AK877" t="s">
        <v>53</v>
      </c>
      <c r="AM877" t="s">
        <v>54</v>
      </c>
      <c r="AN877" t="s">
        <v>55</v>
      </c>
      <c r="AQ877" t="s">
        <v>401</v>
      </c>
      <c r="AR877" t="s">
        <v>226</v>
      </c>
    </row>
    <row r="878" ht="15.75" customHeight="1">
      <c r="A878" t="s">
        <v>380</v>
      </c>
      <c r="C878" s="11" t="s">
        <v>660</v>
      </c>
      <c r="D878" s="11" t="s">
        <v>661</v>
      </c>
      <c r="E878" s="11" t="s">
        <v>662</v>
      </c>
      <c r="F878" s="12" t="str">
        <f t="shared" si="1"/>
        <v>2012</v>
      </c>
      <c r="G878" s="13">
        <v>41062.0</v>
      </c>
      <c r="H878" s="14">
        <v>0.3034722222222222</v>
      </c>
      <c r="I878" t="s">
        <v>48</v>
      </c>
      <c r="J878" s="15"/>
      <c r="L878" t="s">
        <v>49</v>
      </c>
      <c r="M878" s="15">
        <v>15.4</v>
      </c>
      <c r="N878" s="16">
        <v>9.38</v>
      </c>
      <c r="O878" s="16">
        <v>94.3</v>
      </c>
      <c r="P878" s="17"/>
      <c r="Q878" s="18"/>
      <c r="S878" s="17"/>
      <c r="V878" s="19"/>
      <c r="W878" s="19">
        <v>238.2</v>
      </c>
      <c r="AF878" t="s">
        <v>403</v>
      </c>
      <c r="AG878" t="s">
        <v>404</v>
      </c>
      <c r="AH878" t="s">
        <v>405</v>
      </c>
      <c r="AI878">
        <v>13.33</v>
      </c>
      <c r="AJ878" t="s">
        <v>52</v>
      </c>
      <c r="AK878" t="s">
        <v>53</v>
      </c>
      <c r="AM878" t="s">
        <v>54</v>
      </c>
      <c r="AN878" t="s">
        <v>65</v>
      </c>
      <c r="AQ878" t="s">
        <v>401</v>
      </c>
      <c r="AR878" t="s">
        <v>670</v>
      </c>
    </row>
    <row r="879" ht="15.75" customHeight="1">
      <c r="A879" t="s">
        <v>380</v>
      </c>
      <c r="C879" s="11" t="s">
        <v>660</v>
      </c>
      <c r="D879" s="11" t="s">
        <v>661</v>
      </c>
      <c r="E879" s="11" t="s">
        <v>662</v>
      </c>
      <c r="F879" s="12" t="str">
        <f t="shared" si="1"/>
        <v>2012</v>
      </c>
      <c r="G879" s="13">
        <v>41076.0</v>
      </c>
      <c r="H879" s="14">
        <v>0.2708333333333333</v>
      </c>
      <c r="I879" t="s">
        <v>48</v>
      </c>
      <c r="J879" s="15"/>
      <c r="L879" t="s">
        <v>49</v>
      </c>
      <c r="M879" s="15">
        <v>15.5</v>
      </c>
      <c r="N879" s="16">
        <v>10.3</v>
      </c>
      <c r="O879" s="16">
        <v>103.1</v>
      </c>
      <c r="P879" s="17"/>
      <c r="Q879" s="18"/>
      <c r="S879" s="17"/>
      <c r="V879" s="19"/>
      <c r="W879" s="19">
        <v>118.7</v>
      </c>
      <c r="AF879" t="s">
        <v>346</v>
      </c>
      <c r="AG879" t="s">
        <v>51</v>
      </c>
      <c r="AH879" t="s">
        <v>51</v>
      </c>
      <c r="AJ879" t="s">
        <v>61</v>
      </c>
      <c r="AK879" t="s">
        <v>119</v>
      </c>
      <c r="AM879" t="s">
        <v>54</v>
      </c>
      <c r="AN879" t="s">
        <v>55</v>
      </c>
      <c r="AQ879" t="s">
        <v>171</v>
      </c>
      <c r="AR879" t="s">
        <v>671</v>
      </c>
    </row>
    <row r="880" ht="15.75" customHeight="1">
      <c r="A880" t="s">
        <v>380</v>
      </c>
      <c r="C880" s="11" t="s">
        <v>660</v>
      </c>
      <c r="D880" s="11" t="s">
        <v>661</v>
      </c>
      <c r="E880" s="11" t="s">
        <v>662</v>
      </c>
      <c r="F880" s="12" t="str">
        <f t="shared" si="1"/>
        <v>2012</v>
      </c>
      <c r="G880" s="13">
        <v>41090.0</v>
      </c>
      <c r="H880" s="14">
        <v>0.30694444444444446</v>
      </c>
      <c r="I880" t="s">
        <v>48</v>
      </c>
      <c r="J880" s="15"/>
      <c r="L880" t="s">
        <v>49</v>
      </c>
      <c r="M880" s="15">
        <v>18.8</v>
      </c>
      <c r="N880" s="16">
        <v>8.67</v>
      </c>
      <c r="O880" s="16">
        <v>93.2</v>
      </c>
      <c r="P880" s="17"/>
      <c r="Q880" s="18"/>
      <c r="S880" s="17"/>
      <c r="V880" s="19"/>
      <c r="W880" s="19">
        <v>231.0</v>
      </c>
      <c r="AF880" t="s">
        <v>407</v>
      </c>
      <c r="AG880" t="s">
        <v>51</v>
      </c>
      <c r="AH880" t="s">
        <v>352</v>
      </c>
      <c r="AJ880" t="s">
        <v>61</v>
      </c>
      <c r="AK880" t="s">
        <v>53</v>
      </c>
      <c r="AM880" t="s">
        <v>54</v>
      </c>
      <c r="AN880" t="s">
        <v>55</v>
      </c>
      <c r="AQ880" t="s">
        <v>56</v>
      </c>
      <c r="AR880" t="s">
        <v>672</v>
      </c>
    </row>
    <row r="881" ht="15.75" customHeight="1">
      <c r="A881" t="s">
        <v>380</v>
      </c>
      <c r="C881" s="11" t="s">
        <v>660</v>
      </c>
      <c r="D881" s="11" t="s">
        <v>661</v>
      </c>
      <c r="E881" s="11" t="s">
        <v>662</v>
      </c>
      <c r="F881" s="12" t="str">
        <f t="shared" si="1"/>
        <v>2012</v>
      </c>
      <c r="G881" s="13">
        <v>41104.0</v>
      </c>
      <c r="H881" s="14">
        <v>0.31319444444444444</v>
      </c>
      <c r="I881" t="s">
        <v>48</v>
      </c>
      <c r="J881" s="15"/>
      <c r="L881" t="s">
        <v>49</v>
      </c>
      <c r="M881" s="15">
        <v>19.3</v>
      </c>
      <c r="N881" s="16">
        <v>8.89</v>
      </c>
      <c r="O881" s="16">
        <v>96.2</v>
      </c>
      <c r="P881" s="17"/>
      <c r="Q881" s="18"/>
      <c r="S881" s="17"/>
      <c r="V881" s="19"/>
      <c r="W881" s="19">
        <v>101.7</v>
      </c>
      <c r="AF881" t="s">
        <v>408</v>
      </c>
      <c r="AG881" t="s">
        <v>51</v>
      </c>
      <c r="AH881" t="s">
        <v>115</v>
      </c>
      <c r="AI881">
        <v>22.78</v>
      </c>
      <c r="AJ881" t="s">
        <v>52</v>
      </c>
      <c r="AK881" t="s">
        <v>53</v>
      </c>
      <c r="AM881" t="s">
        <v>88</v>
      </c>
      <c r="AN881" t="s">
        <v>55</v>
      </c>
      <c r="AQ881" t="s">
        <v>51</v>
      </c>
      <c r="AR881" t="s">
        <v>673</v>
      </c>
    </row>
    <row r="882" ht="15.75" customHeight="1">
      <c r="A882" t="s">
        <v>380</v>
      </c>
      <c r="C882" s="11" t="s">
        <v>660</v>
      </c>
      <c r="D882" s="11" t="s">
        <v>661</v>
      </c>
      <c r="E882" s="11" t="s">
        <v>662</v>
      </c>
      <c r="F882" s="12" t="str">
        <f t="shared" si="1"/>
        <v>2012</v>
      </c>
      <c r="G882" s="13">
        <v>41104.0</v>
      </c>
      <c r="H882" s="14">
        <v>0.31319444444444444</v>
      </c>
      <c r="I882" t="s">
        <v>95</v>
      </c>
      <c r="J882" s="15"/>
      <c r="M882" s="15"/>
      <c r="N882" s="16"/>
      <c r="O882" s="16"/>
      <c r="P882" s="17"/>
      <c r="Q882" s="18"/>
      <c r="S882" s="17"/>
      <c r="V882" s="19"/>
      <c r="W882" s="19">
        <v>193.5</v>
      </c>
      <c r="AF882" t="s">
        <v>408</v>
      </c>
      <c r="AK882" t="s">
        <v>53</v>
      </c>
      <c r="AR882" t="s">
        <v>673</v>
      </c>
    </row>
    <row r="883" ht="15.75" customHeight="1">
      <c r="A883" t="s">
        <v>380</v>
      </c>
      <c r="C883" s="11" t="s">
        <v>660</v>
      </c>
      <c r="D883" s="11" t="s">
        <v>661</v>
      </c>
      <c r="E883" s="11" t="s">
        <v>662</v>
      </c>
      <c r="F883" s="12" t="str">
        <f t="shared" si="1"/>
        <v>2012</v>
      </c>
      <c r="G883" s="13">
        <v>41132.0</v>
      </c>
      <c r="H883" s="14">
        <v>0.2916666666666667</v>
      </c>
      <c r="I883" t="s">
        <v>48</v>
      </c>
      <c r="J883" s="15"/>
      <c r="L883" t="s">
        <v>58</v>
      </c>
      <c r="M883" s="15">
        <v>19.6</v>
      </c>
      <c r="N883" s="16">
        <v>8.38</v>
      </c>
      <c r="O883" s="16">
        <v>91.4</v>
      </c>
      <c r="P883" s="17"/>
      <c r="Q883" s="18"/>
      <c r="S883" s="17"/>
      <c r="V883" s="19"/>
      <c r="W883" s="19">
        <v>1986.3</v>
      </c>
      <c r="AF883" t="s">
        <v>403</v>
      </c>
      <c r="AG883" t="s">
        <v>59</v>
      </c>
      <c r="AH883" t="s">
        <v>345</v>
      </c>
      <c r="AI883">
        <v>20.0</v>
      </c>
      <c r="AK883" t="s">
        <v>53</v>
      </c>
      <c r="AM883" t="s">
        <v>62</v>
      </c>
      <c r="AN883" t="s">
        <v>55</v>
      </c>
      <c r="AQ883" t="s">
        <v>171</v>
      </c>
      <c r="AR883" t="s">
        <v>218</v>
      </c>
    </row>
    <row r="884" ht="15.75" customHeight="1">
      <c r="A884" t="s">
        <v>380</v>
      </c>
      <c r="C884" s="11" t="s">
        <v>660</v>
      </c>
      <c r="D884" s="11" t="s">
        <v>661</v>
      </c>
      <c r="E884" s="11" t="s">
        <v>662</v>
      </c>
      <c r="F884" s="12" t="str">
        <f t="shared" si="1"/>
        <v>2012</v>
      </c>
      <c r="G884" s="13">
        <v>41146.0</v>
      </c>
      <c r="H884" s="14">
        <v>0.3236111111111111</v>
      </c>
      <c r="I884" t="s">
        <v>48</v>
      </c>
      <c r="J884" s="15"/>
      <c r="L884" t="s">
        <v>49</v>
      </c>
      <c r="M884" s="15">
        <v>18.3</v>
      </c>
      <c r="N884" s="16">
        <v>8.17</v>
      </c>
      <c r="O884" s="16">
        <v>85.8</v>
      </c>
      <c r="P884" s="17"/>
      <c r="Q884" s="18"/>
      <c r="S884" s="17"/>
      <c r="V884" s="19"/>
      <c r="W884" s="19">
        <v>178.5</v>
      </c>
      <c r="AF884" t="s">
        <v>408</v>
      </c>
      <c r="AG884" t="s">
        <v>259</v>
      </c>
      <c r="AH884" t="s">
        <v>224</v>
      </c>
      <c r="AI884">
        <v>17.78</v>
      </c>
      <c r="AJ884" t="s">
        <v>61</v>
      </c>
      <c r="AK884" t="s">
        <v>53</v>
      </c>
      <c r="AM884" t="s">
        <v>88</v>
      </c>
      <c r="AN884" t="s">
        <v>55</v>
      </c>
      <c r="AQ884" t="s">
        <v>51</v>
      </c>
      <c r="AR884" t="s">
        <v>218</v>
      </c>
    </row>
    <row r="885" ht="15.75" customHeight="1">
      <c r="A885" t="s">
        <v>380</v>
      </c>
      <c r="C885" s="11" t="s">
        <v>660</v>
      </c>
      <c r="D885" s="11" t="s">
        <v>661</v>
      </c>
      <c r="E885" s="11" t="s">
        <v>662</v>
      </c>
      <c r="F885" s="12" t="str">
        <f t="shared" si="1"/>
        <v>2013</v>
      </c>
      <c r="G885" s="13">
        <v>41412.0</v>
      </c>
      <c r="H885" s="14">
        <v>0.28125</v>
      </c>
      <c r="I885" t="s">
        <v>48</v>
      </c>
      <c r="J885" s="15"/>
      <c r="L885" t="s">
        <v>49</v>
      </c>
      <c r="M885" s="15">
        <v>12.6</v>
      </c>
      <c r="N885" s="16">
        <v>9.85</v>
      </c>
      <c r="O885" s="16">
        <v>92.7</v>
      </c>
      <c r="P885" s="17">
        <v>147.8</v>
      </c>
      <c r="Q885" s="18"/>
      <c r="S885" s="17"/>
      <c r="V885" s="19"/>
      <c r="W885" s="19">
        <v>110.0</v>
      </c>
      <c r="AF885" t="s">
        <v>674</v>
      </c>
      <c r="AG885" t="s">
        <v>51</v>
      </c>
      <c r="AH885" t="s">
        <v>86</v>
      </c>
      <c r="AI885">
        <v>12.7777777777778</v>
      </c>
      <c r="AK885" t="s">
        <v>53</v>
      </c>
      <c r="AM885" t="s">
        <v>88</v>
      </c>
      <c r="AN885" t="s">
        <v>65</v>
      </c>
      <c r="AQ885" t="s">
        <v>51</v>
      </c>
      <c r="AR885" t="s">
        <v>638</v>
      </c>
    </row>
    <row r="886" ht="15.75" customHeight="1">
      <c r="A886" t="s">
        <v>380</v>
      </c>
      <c r="C886" s="11" t="s">
        <v>660</v>
      </c>
      <c r="D886" s="11" t="s">
        <v>661</v>
      </c>
      <c r="E886" s="11" t="s">
        <v>662</v>
      </c>
      <c r="F886" s="12" t="str">
        <f t="shared" si="1"/>
        <v>2013</v>
      </c>
      <c r="G886" s="13">
        <v>41412.0</v>
      </c>
      <c r="H886" s="14">
        <v>0.28125</v>
      </c>
      <c r="I886" t="s">
        <v>95</v>
      </c>
      <c r="J886" s="15"/>
      <c r="M886" s="15"/>
      <c r="N886" s="16"/>
      <c r="O886" s="16"/>
      <c r="P886" s="17"/>
      <c r="Q886" s="18"/>
      <c r="S886" s="17"/>
      <c r="V886" s="19"/>
      <c r="W886" s="19">
        <v>104.3</v>
      </c>
      <c r="AF886" t="s">
        <v>674</v>
      </c>
      <c r="AK886" t="s">
        <v>53</v>
      </c>
      <c r="AR886" t="s">
        <v>638</v>
      </c>
    </row>
    <row r="887" ht="15.75" customHeight="1">
      <c r="A887" t="s">
        <v>380</v>
      </c>
      <c r="C887" s="11" t="s">
        <v>660</v>
      </c>
      <c r="D887" s="11" t="s">
        <v>661</v>
      </c>
      <c r="E887" s="11" t="s">
        <v>662</v>
      </c>
      <c r="F887" s="12" t="str">
        <f t="shared" si="1"/>
        <v>2013</v>
      </c>
      <c r="G887" s="13">
        <v>41426.0</v>
      </c>
      <c r="H887" s="14">
        <v>0.28125</v>
      </c>
      <c r="I887" t="s">
        <v>48</v>
      </c>
      <c r="J887" s="15"/>
      <c r="L887" t="s">
        <v>49</v>
      </c>
      <c r="M887" s="15">
        <v>18.2</v>
      </c>
      <c r="N887" s="16">
        <v>8.79</v>
      </c>
      <c r="O887" s="16">
        <v>93.3</v>
      </c>
      <c r="P887" s="17">
        <v>114.4</v>
      </c>
      <c r="Q887" s="18"/>
      <c r="S887" s="17"/>
      <c r="V887" s="19"/>
      <c r="W887" s="19">
        <v>272.3</v>
      </c>
      <c r="AF887" t="s">
        <v>411</v>
      </c>
      <c r="AG887" t="s">
        <v>51</v>
      </c>
      <c r="AH887" t="s">
        <v>51</v>
      </c>
      <c r="AI887">
        <v>19.4444444444444</v>
      </c>
      <c r="AJ887" t="s">
        <v>61</v>
      </c>
      <c r="AK887" t="s">
        <v>53</v>
      </c>
      <c r="AM887" t="s">
        <v>54</v>
      </c>
      <c r="AN887" t="s">
        <v>65</v>
      </c>
      <c r="AQ887" t="s">
        <v>51</v>
      </c>
      <c r="AR887" t="s">
        <v>675</v>
      </c>
    </row>
    <row r="888" ht="15.75" customHeight="1">
      <c r="A888" t="s">
        <v>380</v>
      </c>
      <c r="C888" s="11" t="s">
        <v>660</v>
      </c>
      <c r="D888" s="11" t="s">
        <v>661</v>
      </c>
      <c r="E888" s="11" t="s">
        <v>662</v>
      </c>
      <c r="F888" s="12" t="str">
        <f t="shared" si="1"/>
        <v>2013</v>
      </c>
      <c r="G888" s="13">
        <v>41426.0</v>
      </c>
      <c r="H888" s="14">
        <v>0.28125</v>
      </c>
      <c r="I888" t="s">
        <v>95</v>
      </c>
      <c r="J888" s="15"/>
      <c r="M888" s="15"/>
      <c r="N888" s="16"/>
      <c r="O888" s="16"/>
      <c r="P888" s="17"/>
      <c r="Q888" s="18"/>
      <c r="S888" s="17"/>
      <c r="V888" s="19"/>
      <c r="W888" s="19">
        <v>290.9</v>
      </c>
      <c r="AF888" t="s">
        <v>411</v>
      </c>
      <c r="AK888" t="s">
        <v>53</v>
      </c>
      <c r="AR888" t="s">
        <v>675</v>
      </c>
    </row>
    <row r="889" ht="15.75" customHeight="1">
      <c r="A889" t="s">
        <v>380</v>
      </c>
      <c r="C889" s="11" t="s">
        <v>660</v>
      </c>
      <c r="D889" s="11" t="s">
        <v>661</v>
      </c>
      <c r="E889" s="11" t="s">
        <v>662</v>
      </c>
      <c r="F889" s="12" t="str">
        <f t="shared" si="1"/>
        <v>2013</v>
      </c>
      <c r="G889" s="13">
        <v>41440.0</v>
      </c>
      <c r="H889" s="14">
        <v>0.28125</v>
      </c>
      <c r="I889" t="s">
        <v>48</v>
      </c>
      <c r="J889" s="15"/>
      <c r="L889" t="s">
        <v>49</v>
      </c>
      <c r="M889" s="15">
        <v>15.1</v>
      </c>
      <c r="N889" s="16">
        <v>9.63</v>
      </c>
      <c r="O889" s="16">
        <v>95.8</v>
      </c>
      <c r="P889" s="17"/>
      <c r="Q889" s="18"/>
      <c r="S889" s="17"/>
      <c r="V889" s="19"/>
      <c r="W889" s="19">
        <v>150.0</v>
      </c>
      <c r="AF889" t="s">
        <v>413</v>
      </c>
      <c r="AG889" t="s">
        <v>51</v>
      </c>
      <c r="AH889" t="s">
        <v>414</v>
      </c>
      <c r="AI889">
        <v>12.7777777777778</v>
      </c>
      <c r="AJ889" t="s">
        <v>52</v>
      </c>
      <c r="AK889" t="s">
        <v>53</v>
      </c>
      <c r="AM889" t="s">
        <v>54</v>
      </c>
      <c r="AN889" t="s">
        <v>65</v>
      </c>
      <c r="AQ889" t="s">
        <v>51</v>
      </c>
      <c r="AR889" t="s">
        <v>676</v>
      </c>
    </row>
    <row r="890" ht="15.75" customHeight="1">
      <c r="A890" t="s">
        <v>380</v>
      </c>
      <c r="C890" s="11" t="s">
        <v>660</v>
      </c>
      <c r="D890" s="11" t="s">
        <v>661</v>
      </c>
      <c r="E890" s="11" t="s">
        <v>662</v>
      </c>
      <c r="F890" s="12" t="str">
        <f t="shared" si="1"/>
        <v>2013</v>
      </c>
      <c r="G890" s="13">
        <v>41440.0</v>
      </c>
      <c r="H890" s="14">
        <v>0.28125</v>
      </c>
      <c r="I890" t="s">
        <v>95</v>
      </c>
      <c r="J890" s="15"/>
      <c r="M890" s="15"/>
      <c r="N890" s="16"/>
      <c r="O890" s="16"/>
      <c r="P890" s="17"/>
      <c r="Q890" s="18"/>
      <c r="S890" s="17"/>
      <c r="V890" s="19"/>
      <c r="W890" s="19">
        <v>166.9</v>
      </c>
      <c r="AF890" t="s">
        <v>413</v>
      </c>
      <c r="AK890" t="s">
        <v>53</v>
      </c>
      <c r="AR890" t="s">
        <v>676</v>
      </c>
    </row>
    <row r="891" ht="15.75" customHeight="1">
      <c r="A891" t="s">
        <v>380</v>
      </c>
      <c r="C891" s="11" t="s">
        <v>660</v>
      </c>
      <c r="D891" s="11" t="s">
        <v>661</v>
      </c>
      <c r="E891" s="11" t="s">
        <v>662</v>
      </c>
      <c r="F891" s="12" t="str">
        <f t="shared" si="1"/>
        <v>2013</v>
      </c>
      <c r="G891" s="13">
        <v>41454.0</v>
      </c>
      <c r="H891" s="14">
        <v>0.2743055555555556</v>
      </c>
      <c r="I891" t="s">
        <v>48</v>
      </c>
      <c r="J891" s="15"/>
      <c r="L891" t="s">
        <v>58</v>
      </c>
      <c r="M891" s="15">
        <v>16.2</v>
      </c>
      <c r="N891" s="16">
        <v>9.46</v>
      </c>
      <c r="O891" s="16">
        <v>96.5</v>
      </c>
      <c r="P891" s="17">
        <v>110.0</v>
      </c>
      <c r="Q891" s="18"/>
      <c r="S891" s="17"/>
      <c r="V891" s="19"/>
      <c r="W891" s="19">
        <v>1299.65</v>
      </c>
      <c r="AF891" t="s">
        <v>411</v>
      </c>
      <c r="AG891" t="s">
        <v>59</v>
      </c>
      <c r="AH891" t="s">
        <v>85</v>
      </c>
      <c r="AK891" t="s">
        <v>53</v>
      </c>
      <c r="AM891" t="s">
        <v>62</v>
      </c>
      <c r="AN891" t="s">
        <v>55</v>
      </c>
      <c r="AQ891" t="s">
        <v>70</v>
      </c>
      <c r="AR891" t="s">
        <v>412</v>
      </c>
    </row>
    <row r="892" ht="15.75" customHeight="1">
      <c r="A892" t="s">
        <v>380</v>
      </c>
      <c r="C892" s="11" t="s">
        <v>660</v>
      </c>
      <c r="D892" s="11" t="s">
        <v>661</v>
      </c>
      <c r="E892" s="11" t="s">
        <v>662</v>
      </c>
      <c r="F892" s="12" t="str">
        <f t="shared" si="1"/>
        <v>2013</v>
      </c>
      <c r="G892" s="13">
        <v>41468.0</v>
      </c>
      <c r="H892" s="14">
        <v>0.28125</v>
      </c>
      <c r="I892" t="s">
        <v>48</v>
      </c>
      <c r="J892" s="15"/>
      <c r="L892" t="s">
        <v>49</v>
      </c>
      <c r="M892" s="15">
        <v>18.7</v>
      </c>
      <c r="N892" s="16">
        <v>8.35</v>
      </c>
      <c r="O892" s="16">
        <v>89.4</v>
      </c>
      <c r="P892" s="17">
        <v>220.0</v>
      </c>
      <c r="Q892" s="18"/>
      <c r="S892" s="17"/>
      <c r="V892" s="19"/>
      <c r="W892" s="19">
        <v>313.0</v>
      </c>
      <c r="AF892" t="s">
        <v>422</v>
      </c>
      <c r="AG892" t="s">
        <v>51</v>
      </c>
      <c r="AH892" t="s">
        <v>51</v>
      </c>
      <c r="AK892" t="s">
        <v>53</v>
      </c>
      <c r="AM892" t="s">
        <v>88</v>
      </c>
      <c r="AN892" t="s">
        <v>65</v>
      </c>
      <c r="AQ892" t="s">
        <v>51</v>
      </c>
      <c r="AR892" t="s">
        <v>416</v>
      </c>
    </row>
    <row r="893" ht="15.75" customHeight="1">
      <c r="A893" t="s">
        <v>380</v>
      </c>
      <c r="C893" s="11" t="s">
        <v>660</v>
      </c>
      <c r="D893" s="11" t="s">
        <v>661</v>
      </c>
      <c r="E893" s="11" t="s">
        <v>662</v>
      </c>
      <c r="F893" s="12" t="str">
        <f t="shared" si="1"/>
        <v>2013</v>
      </c>
      <c r="G893" s="13">
        <v>41482.0</v>
      </c>
      <c r="H893" s="14">
        <v>0.2708333333333333</v>
      </c>
      <c r="I893" t="s">
        <v>48</v>
      </c>
      <c r="J893" s="15"/>
      <c r="L893" t="s">
        <v>49</v>
      </c>
      <c r="M893" s="15">
        <v>17.6</v>
      </c>
      <c r="N893" s="16">
        <v>8.94</v>
      </c>
      <c r="O893" s="16">
        <v>93.7</v>
      </c>
      <c r="P893" s="17">
        <v>240.0</v>
      </c>
      <c r="Q893" s="18"/>
      <c r="S893" s="17"/>
      <c r="V893" s="19"/>
      <c r="W893" s="19">
        <v>142.1</v>
      </c>
      <c r="AF893" t="s">
        <v>411</v>
      </c>
      <c r="AG893" t="s">
        <v>115</v>
      </c>
      <c r="AH893" t="s">
        <v>231</v>
      </c>
      <c r="AK893" t="s">
        <v>53</v>
      </c>
      <c r="AM893" t="s">
        <v>88</v>
      </c>
      <c r="AN893" t="s">
        <v>65</v>
      </c>
      <c r="AQ893" t="s">
        <v>51</v>
      </c>
      <c r="AR893" t="s">
        <v>677</v>
      </c>
    </row>
    <row r="894" ht="15.75" customHeight="1">
      <c r="A894" t="s">
        <v>380</v>
      </c>
      <c r="C894" s="11" t="s">
        <v>660</v>
      </c>
      <c r="D894" s="11" t="s">
        <v>661</v>
      </c>
      <c r="E894" s="11" t="s">
        <v>662</v>
      </c>
      <c r="F894" s="12" t="str">
        <f t="shared" si="1"/>
        <v>2013</v>
      </c>
      <c r="G894" s="13">
        <v>41496.0</v>
      </c>
      <c r="H894" s="14">
        <v>0.2951388888888889</v>
      </c>
      <c r="I894" t="s">
        <v>48</v>
      </c>
      <c r="J894" s="15"/>
      <c r="L894" t="s">
        <v>58</v>
      </c>
      <c r="M894" s="15">
        <v>18.0</v>
      </c>
      <c r="N894" s="16">
        <v>9.15</v>
      </c>
      <c r="O894" s="16">
        <v>96.7</v>
      </c>
      <c r="P894" s="17">
        <v>160.0</v>
      </c>
      <c r="Q894" s="18"/>
      <c r="S894" s="17"/>
      <c r="V894" s="19"/>
      <c r="W894" s="19" t="s">
        <v>149</v>
      </c>
      <c r="AF894" t="s">
        <v>413</v>
      </c>
      <c r="AG894" t="s">
        <v>51</v>
      </c>
      <c r="AH894" t="s">
        <v>419</v>
      </c>
      <c r="AI894">
        <v>17.2222222222222</v>
      </c>
      <c r="AJ894" t="s">
        <v>61</v>
      </c>
      <c r="AK894" t="s">
        <v>53</v>
      </c>
      <c r="AM894" t="s">
        <v>62</v>
      </c>
      <c r="AN894" t="s">
        <v>65</v>
      </c>
      <c r="AQ894" t="s">
        <v>171</v>
      </c>
      <c r="AR894" t="s">
        <v>678</v>
      </c>
    </row>
    <row r="895" ht="15.75" customHeight="1">
      <c r="A895" t="s">
        <v>380</v>
      </c>
      <c r="C895" s="11" t="s">
        <v>660</v>
      </c>
      <c r="D895" s="11" t="s">
        <v>661</v>
      </c>
      <c r="E895" s="11" t="s">
        <v>662</v>
      </c>
      <c r="F895" s="12" t="str">
        <f t="shared" si="1"/>
        <v>2013</v>
      </c>
      <c r="G895" s="13">
        <v>41510.0</v>
      </c>
      <c r="H895" s="14">
        <v>0.2743055555555556</v>
      </c>
      <c r="I895" t="s">
        <v>48</v>
      </c>
      <c r="J895" s="15"/>
      <c r="L895" t="s">
        <v>49</v>
      </c>
      <c r="M895" s="15"/>
      <c r="N895" s="16"/>
      <c r="O895" s="16"/>
      <c r="P895" s="17">
        <v>330.0</v>
      </c>
      <c r="Q895" s="18"/>
      <c r="S895" s="17"/>
      <c r="V895" s="19"/>
      <c r="W895" s="19">
        <v>178.9</v>
      </c>
      <c r="AF895" t="s">
        <v>422</v>
      </c>
      <c r="AG895" t="s">
        <v>51</v>
      </c>
      <c r="AH895" t="s">
        <v>51</v>
      </c>
      <c r="AJ895" t="s">
        <v>61</v>
      </c>
      <c r="AK895" t="s">
        <v>53</v>
      </c>
      <c r="AM895" t="s">
        <v>88</v>
      </c>
      <c r="AN895" t="s">
        <v>65</v>
      </c>
      <c r="AQ895" t="s">
        <v>51</v>
      </c>
      <c r="AR895" t="s">
        <v>423</v>
      </c>
    </row>
    <row r="896" ht="15.75" customHeight="1">
      <c r="A896" t="s">
        <v>380</v>
      </c>
      <c r="C896" s="11" t="s">
        <v>660</v>
      </c>
      <c r="D896" s="11" t="s">
        <v>661</v>
      </c>
      <c r="E896" s="11" t="s">
        <v>662</v>
      </c>
      <c r="F896" s="12" t="str">
        <f t="shared" si="1"/>
        <v>2014</v>
      </c>
      <c r="G896" s="13">
        <v>41776.0</v>
      </c>
      <c r="H896" s="14">
        <v>0.34375</v>
      </c>
      <c r="I896" t="s">
        <v>48</v>
      </c>
      <c r="J896" s="15"/>
      <c r="L896" t="s">
        <v>58</v>
      </c>
      <c r="M896" s="15">
        <v>13.8</v>
      </c>
      <c r="N896" s="16"/>
      <c r="O896" s="16">
        <v>97.2</v>
      </c>
      <c r="P896" s="17"/>
      <c r="Q896" s="18"/>
      <c r="S896" s="17"/>
      <c r="V896" s="19"/>
      <c r="W896" s="19">
        <v>1732.9</v>
      </c>
      <c r="AF896" t="s">
        <v>424</v>
      </c>
      <c r="AG896" t="s">
        <v>85</v>
      </c>
      <c r="AH896" t="s">
        <v>273</v>
      </c>
      <c r="AI896">
        <v>13.33</v>
      </c>
      <c r="AJ896" t="s">
        <v>52</v>
      </c>
      <c r="AK896" t="s">
        <v>119</v>
      </c>
      <c r="AM896" t="s">
        <v>62</v>
      </c>
      <c r="AN896" t="s">
        <v>55</v>
      </c>
      <c r="AQ896" t="s">
        <v>171</v>
      </c>
      <c r="AR896" t="s">
        <v>425</v>
      </c>
    </row>
    <row r="897" ht="15.75" customHeight="1">
      <c r="A897" t="s">
        <v>380</v>
      </c>
      <c r="C897" s="11" t="s">
        <v>660</v>
      </c>
      <c r="D897" s="11" t="s">
        <v>661</v>
      </c>
      <c r="E897" s="11" t="s">
        <v>662</v>
      </c>
      <c r="F897" s="12" t="str">
        <f t="shared" si="1"/>
        <v>2014</v>
      </c>
      <c r="G897" s="13">
        <v>41790.0</v>
      </c>
      <c r="H897" s="14">
        <v>0.3263888888888889</v>
      </c>
      <c r="I897" t="s">
        <v>48</v>
      </c>
      <c r="J897" s="15"/>
      <c r="L897" t="s">
        <v>49</v>
      </c>
      <c r="M897" s="15">
        <v>13.0</v>
      </c>
      <c r="N897" s="16">
        <v>10.4</v>
      </c>
      <c r="O897" s="16">
        <v>98.7</v>
      </c>
      <c r="P897" s="17">
        <v>191.2</v>
      </c>
      <c r="Q897" s="18"/>
      <c r="S897" s="17"/>
      <c r="V897" s="19"/>
      <c r="W897" s="19">
        <v>146.7</v>
      </c>
      <c r="AF897" t="s">
        <v>424</v>
      </c>
      <c r="AG897" t="s">
        <v>59</v>
      </c>
      <c r="AH897" t="s">
        <v>254</v>
      </c>
      <c r="AI897">
        <v>11.67</v>
      </c>
      <c r="AK897" t="s">
        <v>119</v>
      </c>
      <c r="AM897" t="s">
        <v>54</v>
      </c>
      <c r="AN897" t="s">
        <v>65</v>
      </c>
      <c r="AQ897" t="s">
        <v>51</v>
      </c>
      <c r="AR897" t="s">
        <v>229</v>
      </c>
    </row>
    <row r="898" ht="15.75" customHeight="1">
      <c r="A898" t="s">
        <v>380</v>
      </c>
      <c r="C898" s="11" t="s">
        <v>660</v>
      </c>
      <c r="D898" s="11" t="s">
        <v>661</v>
      </c>
      <c r="E898" s="11" t="s">
        <v>662</v>
      </c>
      <c r="F898" s="12" t="str">
        <f t="shared" si="1"/>
        <v>2014</v>
      </c>
      <c r="G898" s="13">
        <v>41804.0</v>
      </c>
      <c r="H898" s="14">
        <v>0.3194444444444444</v>
      </c>
      <c r="I898" t="s">
        <v>48</v>
      </c>
      <c r="J898" s="15"/>
      <c r="L898" t="s">
        <v>58</v>
      </c>
      <c r="M898" s="15">
        <v>14.0</v>
      </c>
      <c r="N898" s="16">
        <v>10.04</v>
      </c>
      <c r="O898" s="16">
        <v>97.4</v>
      </c>
      <c r="P898" s="17">
        <v>105.9</v>
      </c>
      <c r="Q898" s="18"/>
      <c r="S898" s="17"/>
      <c r="V898" s="19"/>
      <c r="W898" s="19">
        <v>2419.6</v>
      </c>
      <c r="AF898" t="s">
        <v>424</v>
      </c>
      <c r="AG898" t="s">
        <v>59</v>
      </c>
      <c r="AH898" t="s">
        <v>85</v>
      </c>
      <c r="AI898">
        <v>15.0</v>
      </c>
      <c r="AK898" t="s">
        <v>119</v>
      </c>
      <c r="AM898" t="s">
        <v>62</v>
      </c>
      <c r="AN898" t="s">
        <v>65</v>
      </c>
      <c r="AQ898" t="s">
        <v>171</v>
      </c>
      <c r="AR898" t="s">
        <v>427</v>
      </c>
    </row>
    <row r="899" ht="15.75" customHeight="1">
      <c r="A899" t="s">
        <v>380</v>
      </c>
      <c r="C899" s="11" t="s">
        <v>660</v>
      </c>
      <c r="D899" s="11" t="s">
        <v>661</v>
      </c>
      <c r="E899" s="11" t="s">
        <v>662</v>
      </c>
      <c r="F899" s="12" t="str">
        <f t="shared" si="1"/>
        <v>2014</v>
      </c>
      <c r="G899" s="13">
        <v>41818.0</v>
      </c>
      <c r="H899" s="14">
        <v>0.3472222222222222</v>
      </c>
      <c r="I899" t="s">
        <v>48</v>
      </c>
      <c r="J899" s="15"/>
      <c r="L899" t="s">
        <v>49</v>
      </c>
      <c r="M899" s="15">
        <v>16.2</v>
      </c>
      <c r="N899" s="16">
        <v>11.26</v>
      </c>
      <c r="O899" s="16">
        <v>114.8</v>
      </c>
      <c r="P899" s="17"/>
      <c r="Q899" s="18"/>
      <c r="S899" s="17"/>
      <c r="V899" s="19"/>
      <c r="W899" s="19">
        <v>517.2</v>
      </c>
      <c r="AF899" t="s">
        <v>424</v>
      </c>
      <c r="AG899" t="s">
        <v>51</v>
      </c>
      <c r="AH899" t="s">
        <v>51</v>
      </c>
      <c r="AI899">
        <v>20.56</v>
      </c>
      <c r="AJ899" t="s">
        <v>61</v>
      </c>
      <c r="AK899" t="s">
        <v>119</v>
      </c>
      <c r="AM899" t="s">
        <v>54</v>
      </c>
      <c r="AN899" t="s">
        <v>55</v>
      </c>
      <c r="AQ899" t="s">
        <v>51</v>
      </c>
      <c r="AR899" t="s">
        <v>229</v>
      </c>
    </row>
    <row r="900" ht="15.75" customHeight="1">
      <c r="A900" t="s">
        <v>380</v>
      </c>
      <c r="C900" s="11" t="s">
        <v>660</v>
      </c>
      <c r="D900" s="11" t="s">
        <v>661</v>
      </c>
      <c r="E900" s="11" t="s">
        <v>662</v>
      </c>
      <c r="F900" s="12" t="str">
        <f t="shared" si="1"/>
        <v>2014</v>
      </c>
      <c r="G900" s="13">
        <v>41832.0</v>
      </c>
      <c r="H900" s="14">
        <v>0.3298611111111111</v>
      </c>
      <c r="I900" t="s">
        <v>48</v>
      </c>
      <c r="J900" s="15"/>
      <c r="L900" t="s">
        <v>49</v>
      </c>
      <c r="M900" s="15">
        <v>18.2</v>
      </c>
      <c r="N900" s="16">
        <v>12.04</v>
      </c>
      <c r="O900" s="16">
        <v>127.7</v>
      </c>
      <c r="P900" s="17">
        <v>267.0</v>
      </c>
      <c r="Q900" s="18"/>
      <c r="S900" s="17"/>
      <c r="V900" s="19"/>
      <c r="W900" s="19">
        <v>101.7</v>
      </c>
      <c r="AF900" t="s">
        <v>424</v>
      </c>
      <c r="AG900" t="s">
        <v>51</v>
      </c>
      <c r="AH900" t="s">
        <v>51</v>
      </c>
      <c r="AI900">
        <v>21.11</v>
      </c>
      <c r="AJ900" t="s">
        <v>61</v>
      </c>
      <c r="AK900" t="s">
        <v>119</v>
      </c>
      <c r="AM900" t="s">
        <v>54</v>
      </c>
      <c r="AN900" t="s">
        <v>55</v>
      </c>
      <c r="AQ900" t="s">
        <v>51</v>
      </c>
      <c r="AR900" t="s">
        <v>229</v>
      </c>
    </row>
    <row r="901" ht="15.75" customHeight="1">
      <c r="A901" t="s">
        <v>380</v>
      </c>
      <c r="C901" s="11" t="s">
        <v>660</v>
      </c>
      <c r="D901" s="11" t="s">
        <v>661</v>
      </c>
      <c r="E901" s="11" t="s">
        <v>662</v>
      </c>
      <c r="F901" s="12" t="str">
        <f t="shared" si="1"/>
        <v>2014</v>
      </c>
      <c r="G901" s="13">
        <v>41846.0</v>
      </c>
      <c r="H901" s="14">
        <v>0.3263888888888889</v>
      </c>
      <c r="I901" t="s">
        <v>48</v>
      </c>
      <c r="J901" s="15"/>
      <c r="L901" t="s">
        <v>49</v>
      </c>
      <c r="M901" s="15">
        <v>18.3</v>
      </c>
      <c r="N901" s="16">
        <v>9.92</v>
      </c>
      <c r="O901" s="16">
        <v>105.6</v>
      </c>
      <c r="P901" s="17">
        <v>292.8</v>
      </c>
      <c r="Q901" s="18"/>
      <c r="S901" s="17"/>
      <c r="V901" s="19"/>
      <c r="W901" s="19">
        <v>101.4</v>
      </c>
      <c r="AF901" t="s">
        <v>424</v>
      </c>
      <c r="AG901" t="s">
        <v>86</v>
      </c>
      <c r="AH901" t="s">
        <v>86</v>
      </c>
      <c r="AI901">
        <v>18.89</v>
      </c>
      <c r="AK901" t="s">
        <v>119</v>
      </c>
      <c r="AM901" t="s">
        <v>54</v>
      </c>
      <c r="AN901" t="s">
        <v>55</v>
      </c>
      <c r="AQ901" t="s">
        <v>51</v>
      </c>
      <c r="AR901" t="s">
        <v>229</v>
      </c>
    </row>
    <row r="902" ht="15.75" customHeight="1">
      <c r="A902" t="s">
        <v>380</v>
      </c>
      <c r="C902" s="11" t="s">
        <v>660</v>
      </c>
      <c r="D902" s="11" t="s">
        <v>661</v>
      </c>
      <c r="E902" s="11" t="s">
        <v>662</v>
      </c>
      <c r="F902" s="12" t="str">
        <f t="shared" si="1"/>
        <v>2014</v>
      </c>
      <c r="G902" s="13">
        <v>41860.0</v>
      </c>
      <c r="H902" s="14">
        <v>0.3472222222222222</v>
      </c>
      <c r="I902" t="s">
        <v>48</v>
      </c>
      <c r="J902" s="15"/>
      <c r="L902" t="s">
        <v>49</v>
      </c>
      <c r="M902" s="15">
        <v>17.8</v>
      </c>
      <c r="N902" s="16">
        <v>9.73</v>
      </c>
      <c r="O902" s="16">
        <v>102.4</v>
      </c>
      <c r="P902" s="17">
        <v>261.7</v>
      </c>
      <c r="Q902" s="18"/>
      <c r="S902" s="17"/>
      <c r="V902" s="19"/>
      <c r="W902" s="19">
        <v>185.0</v>
      </c>
      <c r="AF902" t="s">
        <v>424</v>
      </c>
      <c r="AG902" t="s">
        <v>51</v>
      </c>
      <c r="AH902" t="s">
        <v>51</v>
      </c>
      <c r="AI902">
        <v>22.22</v>
      </c>
      <c r="AJ902" t="s">
        <v>61</v>
      </c>
      <c r="AK902" t="s">
        <v>119</v>
      </c>
      <c r="AM902" t="s">
        <v>54</v>
      </c>
      <c r="AN902" t="s">
        <v>55</v>
      </c>
      <c r="AQ902" t="s">
        <v>51</v>
      </c>
      <c r="AR902" t="s">
        <v>229</v>
      </c>
    </row>
    <row r="903" ht="15.75" customHeight="1">
      <c r="A903" t="s">
        <v>380</v>
      </c>
      <c r="C903" s="11" t="s">
        <v>660</v>
      </c>
      <c r="D903" s="11" t="s">
        <v>661</v>
      </c>
      <c r="E903" s="11" t="s">
        <v>662</v>
      </c>
      <c r="F903" s="12" t="str">
        <f t="shared" si="1"/>
        <v>2014</v>
      </c>
      <c r="G903" s="13">
        <v>41874.0</v>
      </c>
      <c r="H903" s="14">
        <v>0.3194444444444444</v>
      </c>
      <c r="I903" t="s">
        <v>48</v>
      </c>
      <c r="J903" s="15"/>
      <c r="L903" t="s">
        <v>49</v>
      </c>
      <c r="M903" s="15">
        <v>16.3</v>
      </c>
      <c r="N903" s="16">
        <v>9.12</v>
      </c>
      <c r="O903" s="16">
        <v>93.1</v>
      </c>
      <c r="P903" s="17">
        <v>234.6</v>
      </c>
      <c r="Q903" s="18"/>
      <c r="S903" s="17"/>
      <c r="V903" s="19"/>
      <c r="W903" s="19">
        <v>172.2</v>
      </c>
      <c r="AF903" t="s">
        <v>424</v>
      </c>
      <c r="AG903" t="s">
        <v>59</v>
      </c>
      <c r="AH903" t="s">
        <v>86</v>
      </c>
      <c r="AI903">
        <v>17.78</v>
      </c>
      <c r="AJ903" t="s">
        <v>61</v>
      </c>
      <c r="AK903" t="s">
        <v>119</v>
      </c>
      <c r="AM903" t="s">
        <v>54</v>
      </c>
      <c r="AN903" t="s">
        <v>55</v>
      </c>
      <c r="AQ903" t="s">
        <v>51</v>
      </c>
      <c r="AR903" t="s">
        <v>218</v>
      </c>
    </row>
    <row r="904" ht="15.75" customHeight="1">
      <c r="A904" t="s">
        <v>380</v>
      </c>
      <c r="C904" s="11" t="s">
        <v>660</v>
      </c>
      <c r="D904" s="11" t="s">
        <v>661</v>
      </c>
      <c r="E904" s="11" t="s">
        <v>662</v>
      </c>
      <c r="F904" s="12" t="str">
        <f t="shared" si="1"/>
        <v>2015</v>
      </c>
      <c r="G904" s="13">
        <v>42155.0</v>
      </c>
      <c r="H904" s="14">
        <v>0.33125</v>
      </c>
      <c r="I904" t="s">
        <v>48</v>
      </c>
      <c r="J904" s="15"/>
      <c r="L904" t="s">
        <v>49</v>
      </c>
      <c r="M904" s="15">
        <v>17.9</v>
      </c>
      <c r="N904" s="16">
        <v>8.1</v>
      </c>
      <c r="O904" s="16">
        <v>85.5</v>
      </c>
      <c r="P904" s="17">
        <v>273.5</v>
      </c>
      <c r="Q904" s="18"/>
      <c r="S904" s="17"/>
      <c r="V904" s="19"/>
      <c r="W904" s="19">
        <v>260.2</v>
      </c>
      <c r="AF904" t="s">
        <v>424</v>
      </c>
      <c r="AG904" t="s">
        <v>284</v>
      </c>
      <c r="AH904" t="s">
        <v>259</v>
      </c>
      <c r="AI904">
        <v>14.44</v>
      </c>
      <c r="AK904" t="s">
        <v>119</v>
      </c>
      <c r="AM904" t="s">
        <v>54</v>
      </c>
      <c r="AN904" t="s">
        <v>55</v>
      </c>
      <c r="AQ904" t="s">
        <v>94</v>
      </c>
      <c r="AR904" t="s">
        <v>229</v>
      </c>
    </row>
    <row r="905" ht="15.75" customHeight="1">
      <c r="A905" t="s">
        <v>380</v>
      </c>
      <c r="C905" s="11" t="s">
        <v>660</v>
      </c>
      <c r="D905" s="11" t="s">
        <v>661</v>
      </c>
      <c r="E905" s="11" t="s">
        <v>662</v>
      </c>
      <c r="F905" s="12" t="str">
        <f t="shared" si="1"/>
        <v>2015</v>
      </c>
      <c r="G905" s="13">
        <v>42168.0</v>
      </c>
      <c r="H905" s="14">
        <v>0.3194444444444444</v>
      </c>
      <c r="I905" t="s">
        <v>48</v>
      </c>
      <c r="J905" s="15"/>
      <c r="L905" t="s">
        <v>49</v>
      </c>
      <c r="M905" s="15"/>
      <c r="N905" s="16"/>
      <c r="O905" s="16"/>
      <c r="P905" s="17"/>
      <c r="Q905" s="18"/>
      <c r="S905" s="17"/>
      <c r="V905" s="19"/>
      <c r="W905" s="19">
        <v>517.2</v>
      </c>
      <c r="AF905" t="s">
        <v>424</v>
      </c>
      <c r="AG905" t="s">
        <v>51</v>
      </c>
      <c r="AH905" t="s">
        <v>352</v>
      </c>
      <c r="AI905">
        <v>20.56</v>
      </c>
      <c r="AK905" t="s">
        <v>119</v>
      </c>
      <c r="AM905" t="s">
        <v>54</v>
      </c>
      <c r="AN905" t="s">
        <v>55</v>
      </c>
      <c r="AQ905" t="s">
        <v>56</v>
      </c>
      <c r="AR905" t="s">
        <v>579</v>
      </c>
    </row>
    <row r="906" ht="15.75" customHeight="1">
      <c r="A906" t="s">
        <v>380</v>
      </c>
      <c r="C906" s="11" t="s">
        <v>660</v>
      </c>
      <c r="D906" s="11" t="s">
        <v>661</v>
      </c>
      <c r="E906" s="11" t="s">
        <v>662</v>
      </c>
      <c r="F906" s="12" t="str">
        <f t="shared" si="1"/>
        <v>2015</v>
      </c>
      <c r="G906" s="13">
        <v>42182.0</v>
      </c>
      <c r="H906" s="14">
        <v>0.32430555555555557</v>
      </c>
      <c r="I906" t="s">
        <v>48</v>
      </c>
      <c r="J906" s="15"/>
      <c r="L906" t="s">
        <v>49</v>
      </c>
      <c r="M906" s="15">
        <v>17.4</v>
      </c>
      <c r="N906" s="16">
        <v>8.62</v>
      </c>
      <c r="O906" s="16">
        <v>90.1</v>
      </c>
      <c r="P906" s="17">
        <v>294.8</v>
      </c>
      <c r="Q906" s="18"/>
      <c r="S906" s="17"/>
      <c r="V906" s="19"/>
      <c r="W906" s="19">
        <v>235.9</v>
      </c>
      <c r="AF906" t="s">
        <v>424</v>
      </c>
      <c r="AG906" t="s">
        <v>51</v>
      </c>
      <c r="AH906" t="s">
        <v>51</v>
      </c>
      <c r="AI906">
        <v>15.56</v>
      </c>
      <c r="AJ906" t="s">
        <v>61</v>
      </c>
      <c r="AK906" t="s">
        <v>119</v>
      </c>
      <c r="AM906" t="s">
        <v>54</v>
      </c>
      <c r="AN906" t="s">
        <v>55</v>
      </c>
      <c r="AQ906" t="s">
        <v>51</v>
      </c>
      <c r="AR906" t="s">
        <v>229</v>
      </c>
    </row>
    <row r="907" ht="15.75" customHeight="1">
      <c r="A907" t="s">
        <v>380</v>
      </c>
      <c r="C907" s="11" t="s">
        <v>660</v>
      </c>
      <c r="D907" s="11" t="s">
        <v>661</v>
      </c>
      <c r="E907" s="11" t="s">
        <v>662</v>
      </c>
      <c r="F907" s="12" t="str">
        <f t="shared" si="1"/>
        <v>2015</v>
      </c>
      <c r="G907" s="13">
        <v>42196.0</v>
      </c>
      <c r="H907" s="14">
        <v>0.3159722222222222</v>
      </c>
      <c r="I907" t="s">
        <v>48</v>
      </c>
      <c r="J907" s="15"/>
      <c r="L907" t="s">
        <v>49</v>
      </c>
      <c r="M907" s="15">
        <v>18.1</v>
      </c>
      <c r="N907" s="16">
        <v>8.77</v>
      </c>
      <c r="O907" s="16">
        <v>92.9</v>
      </c>
      <c r="P907" s="17">
        <v>298.7</v>
      </c>
      <c r="Q907" s="18"/>
      <c r="S907" s="17"/>
      <c r="V907" s="19"/>
      <c r="W907" s="19">
        <v>166.4</v>
      </c>
      <c r="AF907" t="s">
        <v>424</v>
      </c>
      <c r="AG907" t="s">
        <v>51</v>
      </c>
      <c r="AH907" t="s">
        <v>51</v>
      </c>
      <c r="AI907">
        <v>20.56</v>
      </c>
      <c r="AJ907" t="s">
        <v>61</v>
      </c>
      <c r="AK907" t="s">
        <v>119</v>
      </c>
      <c r="AM907" t="s">
        <v>54</v>
      </c>
      <c r="AN907" t="s">
        <v>55</v>
      </c>
      <c r="AQ907" t="s">
        <v>51</v>
      </c>
      <c r="AR907" t="s">
        <v>429</v>
      </c>
    </row>
    <row r="908" ht="15.75" customHeight="1">
      <c r="A908" t="s">
        <v>380</v>
      </c>
      <c r="C908" s="11" t="s">
        <v>660</v>
      </c>
      <c r="D908" s="11" t="s">
        <v>661</v>
      </c>
      <c r="E908" s="11" t="s">
        <v>662</v>
      </c>
      <c r="F908" s="12" t="str">
        <f t="shared" si="1"/>
        <v>2015</v>
      </c>
      <c r="G908" s="13">
        <v>42196.0</v>
      </c>
      <c r="H908" s="14">
        <v>0.3159722222222222</v>
      </c>
      <c r="I908" t="s">
        <v>95</v>
      </c>
      <c r="J908" s="15"/>
      <c r="M908" s="15">
        <v>18.1</v>
      </c>
      <c r="N908" s="16">
        <v>8.73</v>
      </c>
      <c r="O908" s="16">
        <v>92.4</v>
      </c>
      <c r="P908" s="17">
        <v>307.1</v>
      </c>
      <c r="Q908" s="18"/>
      <c r="S908" s="17"/>
      <c r="V908" s="19"/>
      <c r="W908" s="19">
        <v>98.7</v>
      </c>
      <c r="AF908" t="s">
        <v>424</v>
      </c>
      <c r="AK908" t="s">
        <v>119</v>
      </c>
      <c r="AR908" t="s">
        <v>429</v>
      </c>
    </row>
    <row r="909" ht="15.75" customHeight="1">
      <c r="A909" t="s">
        <v>380</v>
      </c>
      <c r="C909" s="11" t="s">
        <v>660</v>
      </c>
      <c r="D909" s="11" t="s">
        <v>661</v>
      </c>
      <c r="E909" s="11" t="s">
        <v>662</v>
      </c>
      <c r="F909" s="12" t="str">
        <f t="shared" si="1"/>
        <v>2015</v>
      </c>
      <c r="G909" s="13">
        <v>42210.0</v>
      </c>
      <c r="H909" s="14">
        <v>0.3159722222222222</v>
      </c>
      <c r="I909" t="s">
        <v>48</v>
      </c>
      <c r="J909" s="15"/>
      <c r="L909" t="s">
        <v>49</v>
      </c>
      <c r="M909" s="15">
        <v>16.8</v>
      </c>
      <c r="N909" s="16">
        <v>8.78</v>
      </c>
      <c r="O909" s="16">
        <v>90.5</v>
      </c>
      <c r="P909" s="17">
        <v>343.6</v>
      </c>
      <c r="Q909" s="18"/>
      <c r="S909" s="17"/>
      <c r="V909" s="19"/>
      <c r="W909" s="19">
        <v>275.5</v>
      </c>
      <c r="AF909" t="s">
        <v>424</v>
      </c>
      <c r="AG909" t="s">
        <v>231</v>
      </c>
      <c r="AH909" t="s">
        <v>64</v>
      </c>
      <c r="AI909">
        <v>18.33</v>
      </c>
      <c r="AJ909" t="s">
        <v>61</v>
      </c>
      <c r="AK909" t="s">
        <v>119</v>
      </c>
      <c r="AM909" t="s">
        <v>88</v>
      </c>
      <c r="AN909" t="s">
        <v>55</v>
      </c>
      <c r="AQ909" t="s">
        <v>51</v>
      </c>
      <c r="AR909" t="s">
        <v>218</v>
      </c>
    </row>
    <row r="910" ht="15.75" customHeight="1">
      <c r="A910" t="s">
        <v>380</v>
      </c>
      <c r="C910" s="11" t="s">
        <v>660</v>
      </c>
      <c r="D910" s="11" t="s">
        <v>661</v>
      </c>
      <c r="E910" s="11" t="s">
        <v>662</v>
      </c>
      <c r="F910" s="12" t="str">
        <f t="shared" si="1"/>
        <v>2015</v>
      </c>
      <c r="G910" s="13">
        <v>42224.0</v>
      </c>
      <c r="H910" s="14">
        <v>0.32083333333333336</v>
      </c>
      <c r="I910" t="s">
        <v>48</v>
      </c>
      <c r="J910" s="15"/>
      <c r="L910" t="s">
        <v>49</v>
      </c>
      <c r="M910" s="15">
        <v>16.4</v>
      </c>
      <c r="N910" s="16">
        <v>8.56</v>
      </c>
      <c r="O910" s="16">
        <v>87.6</v>
      </c>
      <c r="P910" s="17">
        <v>350.7</v>
      </c>
      <c r="Q910" s="18"/>
      <c r="S910" s="17"/>
      <c r="V910" s="19"/>
      <c r="W910" s="19">
        <v>153.9</v>
      </c>
      <c r="AF910" t="s">
        <v>424</v>
      </c>
      <c r="AG910" t="s">
        <v>51</v>
      </c>
      <c r="AH910" t="s">
        <v>115</v>
      </c>
      <c r="AI910">
        <v>15.56</v>
      </c>
      <c r="AJ910" t="s">
        <v>61</v>
      </c>
      <c r="AK910" t="s">
        <v>119</v>
      </c>
      <c r="AM910" t="s">
        <v>54</v>
      </c>
      <c r="AN910" t="s">
        <v>55</v>
      </c>
      <c r="AQ910" t="s">
        <v>94</v>
      </c>
      <c r="AR910" t="s">
        <v>229</v>
      </c>
    </row>
    <row r="911" ht="15.75" customHeight="1">
      <c r="A911" t="s">
        <v>380</v>
      </c>
      <c r="C911" s="11" t="s">
        <v>660</v>
      </c>
      <c r="D911" s="11" t="s">
        <v>661</v>
      </c>
      <c r="E911" s="11" t="s">
        <v>662</v>
      </c>
      <c r="F911" s="12" t="str">
        <f t="shared" si="1"/>
        <v>2015</v>
      </c>
      <c r="G911" s="13">
        <v>42238.0</v>
      </c>
      <c r="H911" s="14">
        <v>0.3298611111111111</v>
      </c>
      <c r="I911" t="s">
        <v>48</v>
      </c>
      <c r="J911" s="15"/>
      <c r="L911" t="s">
        <v>58</v>
      </c>
      <c r="M911" s="15">
        <v>19.3</v>
      </c>
      <c r="N911" s="16">
        <v>8.94</v>
      </c>
      <c r="O911" s="16">
        <v>97.0</v>
      </c>
      <c r="P911" s="17">
        <v>294.1</v>
      </c>
      <c r="Q911" s="18"/>
      <c r="S911" s="17"/>
      <c r="V911" s="19"/>
      <c r="W911" s="19" t="s">
        <v>149</v>
      </c>
      <c r="AF911" t="s">
        <v>424</v>
      </c>
      <c r="AG911" t="s">
        <v>59</v>
      </c>
      <c r="AH911" t="s">
        <v>260</v>
      </c>
      <c r="AI911">
        <v>20.0</v>
      </c>
      <c r="AK911" t="s">
        <v>119</v>
      </c>
      <c r="AM911" t="s">
        <v>62</v>
      </c>
      <c r="AN911" t="s">
        <v>55</v>
      </c>
      <c r="AQ911" t="s">
        <v>51</v>
      </c>
      <c r="AR911" t="s">
        <v>427</v>
      </c>
    </row>
    <row r="912" ht="15.75" customHeight="1">
      <c r="A912" t="s">
        <v>380</v>
      </c>
      <c r="C912" s="11" t="s">
        <v>660</v>
      </c>
      <c r="D912" s="11" t="s">
        <v>661</v>
      </c>
      <c r="E912" s="11" t="s">
        <v>662</v>
      </c>
      <c r="F912" s="12" t="str">
        <f t="shared" si="1"/>
        <v>2016</v>
      </c>
      <c r="G912" s="13">
        <v>42511.0</v>
      </c>
      <c r="H912" s="14">
        <v>0.3298611111111111</v>
      </c>
      <c r="I912" t="s">
        <v>48</v>
      </c>
      <c r="J912" s="15"/>
      <c r="L912" t="s">
        <v>49</v>
      </c>
      <c r="M912" s="15">
        <v>14.0</v>
      </c>
      <c r="N912" s="16"/>
      <c r="O912" s="16">
        <v>97.2</v>
      </c>
      <c r="P912" s="17">
        <v>320.0</v>
      </c>
      <c r="Q912" s="18"/>
      <c r="S912" s="17"/>
      <c r="V912" s="19"/>
      <c r="W912" s="19">
        <v>52.1</v>
      </c>
      <c r="AF912" t="s">
        <v>424</v>
      </c>
      <c r="AG912" t="s">
        <v>51</v>
      </c>
      <c r="AH912" t="s">
        <v>86</v>
      </c>
      <c r="AI912">
        <v>15.56</v>
      </c>
      <c r="AJ912" t="s">
        <v>61</v>
      </c>
      <c r="AK912" t="s">
        <v>119</v>
      </c>
      <c r="AM912" t="s">
        <v>54</v>
      </c>
      <c r="AN912" t="s">
        <v>55</v>
      </c>
      <c r="AQ912" t="s">
        <v>51</v>
      </c>
      <c r="AR912" t="s">
        <v>679</v>
      </c>
    </row>
    <row r="913" ht="15.75" customHeight="1">
      <c r="A913" t="s">
        <v>380</v>
      </c>
      <c r="C913" s="11" t="s">
        <v>660</v>
      </c>
      <c r="D913" s="11" t="s">
        <v>661</v>
      </c>
      <c r="E913" s="11" t="s">
        <v>662</v>
      </c>
      <c r="F913" s="12" t="str">
        <f t="shared" si="1"/>
        <v>2016</v>
      </c>
      <c r="G913" s="13">
        <v>42525.0</v>
      </c>
      <c r="H913" s="14">
        <v>0.3333333333333333</v>
      </c>
      <c r="I913" t="s">
        <v>48</v>
      </c>
      <c r="J913" s="15"/>
      <c r="L913" t="s">
        <v>49</v>
      </c>
      <c r="M913" s="15">
        <v>14.5</v>
      </c>
      <c r="N913" s="16">
        <v>9.7</v>
      </c>
      <c r="O913" s="16">
        <v>95.2</v>
      </c>
      <c r="P913" s="17">
        <v>360.0</v>
      </c>
      <c r="Q913" s="18"/>
      <c r="S913" s="17"/>
      <c r="V913" s="19"/>
      <c r="W913" s="19">
        <v>1413.6</v>
      </c>
      <c r="AF913" t="s">
        <v>424</v>
      </c>
      <c r="AG913" t="s">
        <v>280</v>
      </c>
      <c r="AH913" t="s">
        <v>287</v>
      </c>
      <c r="AI913">
        <v>17.22</v>
      </c>
      <c r="AJ913" t="s">
        <v>61</v>
      </c>
      <c r="AK913" t="s">
        <v>119</v>
      </c>
      <c r="AM913" t="s">
        <v>54</v>
      </c>
      <c r="AN913" t="s">
        <v>55</v>
      </c>
      <c r="AQ913" t="s">
        <v>401</v>
      </c>
      <c r="AR913" t="s">
        <v>229</v>
      </c>
    </row>
    <row r="914" ht="15.75" customHeight="1">
      <c r="A914" t="s">
        <v>380</v>
      </c>
      <c r="C914" s="11" t="s">
        <v>660</v>
      </c>
      <c r="D914" s="11" t="s">
        <v>661</v>
      </c>
      <c r="E914" s="11" t="s">
        <v>662</v>
      </c>
      <c r="F914" s="12" t="str">
        <f t="shared" si="1"/>
        <v>2016</v>
      </c>
      <c r="G914" s="13">
        <v>42539.0</v>
      </c>
      <c r="H914" s="14">
        <v>0.325</v>
      </c>
      <c r="I914" t="s">
        <v>48</v>
      </c>
      <c r="J914" s="15"/>
      <c r="L914" t="s">
        <v>49</v>
      </c>
      <c r="M914" s="15">
        <v>14.6</v>
      </c>
      <c r="N914" s="16">
        <v>9.47</v>
      </c>
      <c r="O914" s="16">
        <v>93.2</v>
      </c>
      <c r="P914" s="17">
        <v>274.8</v>
      </c>
      <c r="Q914" s="18"/>
      <c r="S914" s="17"/>
      <c r="V914" s="19"/>
      <c r="W914" s="19">
        <v>70.3</v>
      </c>
      <c r="AF914" t="s">
        <v>424</v>
      </c>
      <c r="AG914" t="s">
        <v>51</v>
      </c>
      <c r="AH914" t="s">
        <v>51</v>
      </c>
      <c r="AI914">
        <v>17.22</v>
      </c>
      <c r="AK914" t="s">
        <v>119</v>
      </c>
      <c r="AM914" t="s">
        <v>54</v>
      </c>
      <c r="AN914" t="s">
        <v>55</v>
      </c>
      <c r="AQ914" t="s">
        <v>51</v>
      </c>
      <c r="AR914" t="s">
        <v>229</v>
      </c>
    </row>
    <row r="915" ht="15.75" customHeight="1">
      <c r="A915" t="s">
        <v>380</v>
      </c>
      <c r="C915" s="11" t="s">
        <v>660</v>
      </c>
      <c r="D915" s="11" t="s">
        <v>661</v>
      </c>
      <c r="E915" s="11" t="s">
        <v>662</v>
      </c>
      <c r="F915" s="12" t="str">
        <f t="shared" si="1"/>
        <v>2016</v>
      </c>
      <c r="G915" s="13">
        <v>42553.0</v>
      </c>
      <c r="H915" s="14">
        <v>0.3263888888888889</v>
      </c>
      <c r="I915" t="s">
        <v>48</v>
      </c>
      <c r="J915" s="15"/>
      <c r="L915" t="s">
        <v>49</v>
      </c>
      <c r="M915" s="15">
        <v>18.3</v>
      </c>
      <c r="N915" s="16">
        <v>8.75</v>
      </c>
      <c r="O915" s="16">
        <v>93.1</v>
      </c>
      <c r="P915" s="17">
        <v>265.6</v>
      </c>
      <c r="Q915" s="18"/>
      <c r="S915" s="17"/>
      <c r="V915" s="19"/>
      <c r="W915" s="19">
        <v>488.4</v>
      </c>
      <c r="AF915" t="s">
        <v>424</v>
      </c>
      <c r="AG915" t="s">
        <v>51</v>
      </c>
      <c r="AH915" t="s">
        <v>254</v>
      </c>
      <c r="AI915">
        <v>19.44</v>
      </c>
      <c r="AJ915" t="s">
        <v>61</v>
      </c>
      <c r="AK915" t="s">
        <v>119</v>
      </c>
      <c r="AM915" t="s">
        <v>54</v>
      </c>
      <c r="AN915" t="s">
        <v>55</v>
      </c>
      <c r="AQ915" t="s">
        <v>292</v>
      </c>
      <c r="AR915" t="s">
        <v>229</v>
      </c>
    </row>
    <row r="916" ht="15.75" customHeight="1">
      <c r="A916" t="s">
        <v>380</v>
      </c>
      <c r="C916" s="11" t="s">
        <v>660</v>
      </c>
      <c r="D916" s="11" t="s">
        <v>661</v>
      </c>
      <c r="E916" s="11" t="s">
        <v>662</v>
      </c>
      <c r="F916" s="12" t="str">
        <f t="shared" si="1"/>
        <v>2016</v>
      </c>
      <c r="G916" s="13">
        <v>42567.0</v>
      </c>
      <c r="H916" s="14">
        <v>0.3263888888888889</v>
      </c>
      <c r="I916" t="s">
        <v>48</v>
      </c>
      <c r="J916" s="15"/>
      <c r="L916" t="s">
        <v>49</v>
      </c>
      <c r="M916" s="15">
        <v>20.6</v>
      </c>
      <c r="N916" s="16">
        <v>7.74</v>
      </c>
      <c r="O916" s="16">
        <v>86.2</v>
      </c>
      <c r="P916" s="17">
        <v>362.5</v>
      </c>
      <c r="Q916" s="18"/>
      <c r="S916" s="17"/>
      <c r="V916" s="19"/>
      <c r="W916" s="19">
        <v>461.1</v>
      </c>
      <c r="AF916" t="s">
        <v>424</v>
      </c>
      <c r="AG916" t="s">
        <v>51</v>
      </c>
      <c r="AH916" t="s">
        <v>51</v>
      </c>
      <c r="AI916">
        <v>23.89</v>
      </c>
      <c r="AK916" t="s">
        <v>119</v>
      </c>
      <c r="AM916" t="s">
        <v>88</v>
      </c>
      <c r="AN916" t="s">
        <v>55</v>
      </c>
      <c r="AQ916" t="s">
        <v>51</v>
      </c>
      <c r="AR916" t="s">
        <v>229</v>
      </c>
    </row>
    <row r="917" ht="15.75" customHeight="1">
      <c r="A917" t="s">
        <v>380</v>
      </c>
      <c r="C917" s="11" t="s">
        <v>660</v>
      </c>
      <c r="D917" s="11" t="s">
        <v>661</v>
      </c>
      <c r="E917" s="11" t="s">
        <v>662</v>
      </c>
      <c r="F917" s="12" t="str">
        <f t="shared" si="1"/>
        <v>2016</v>
      </c>
      <c r="G917" s="13">
        <v>42581.0</v>
      </c>
      <c r="H917" s="14">
        <v>0.3145833333333333</v>
      </c>
      <c r="I917" t="s">
        <v>48</v>
      </c>
      <c r="J917" s="15"/>
      <c r="L917" t="s">
        <v>49</v>
      </c>
      <c r="M917" s="15">
        <v>19.5</v>
      </c>
      <c r="N917" s="16">
        <v>8.02</v>
      </c>
      <c r="O917" s="16">
        <v>87.4</v>
      </c>
      <c r="P917" s="17">
        <v>374.1</v>
      </c>
      <c r="Q917" s="18"/>
      <c r="S917" s="17"/>
      <c r="V917" s="19"/>
      <c r="W917" s="19">
        <v>307.6</v>
      </c>
      <c r="AF917" t="s">
        <v>424</v>
      </c>
      <c r="AI917">
        <v>22.22</v>
      </c>
      <c r="AK917" t="s">
        <v>119</v>
      </c>
      <c r="AM917" t="s">
        <v>54</v>
      </c>
      <c r="AN917" t="s">
        <v>55</v>
      </c>
      <c r="AQ917" t="s">
        <v>51</v>
      </c>
      <c r="AR917" t="s">
        <v>218</v>
      </c>
    </row>
    <row r="918" ht="15.75" customHeight="1">
      <c r="A918" t="s">
        <v>380</v>
      </c>
      <c r="C918" s="11" t="s">
        <v>660</v>
      </c>
      <c r="D918" s="11" t="s">
        <v>661</v>
      </c>
      <c r="E918" s="11" t="s">
        <v>662</v>
      </c>
      <c r="F918" s="12" t="str">
        <f t="shared" si="1"/>
        <v>2016</v>
      </c>
      <c r="G918" s="13">
        <v>42595.0</v>
      </c>
      <c r="H918" s="14">
        <v>0.3472222222222222</v>
      </c>
      <c r="I918" t="s">
        <v>48</v>
      </c>
      <c r="J918" s="15"/>
      <c r="L918" t="s">
        <v>49</v>
      </c>
      <c r="M918" s="15">
        <v>19.9</v>
      </c>
      <c r="N918" s="16">
        <v>7.9</v>
      </c>
      <c r="O918" s="16">
        <v>86.7</v>
      </c>
      <c r="P918" s="17">
        <v>389.5</v>
      </c>
      <c r="Q918" s="18"/>
      <c r="S918" s="17"/>
      <c r="V918" s="19"/>
      <c r="W918" s="19">
        <v>1413.6</v>
      </c>
      <c r="AF918" t="s">
        <v>424</v>
      </c>
      <c r="AG918" t="s">
        <v>273</v>
      </c>
      <c r="AH918" t="s">
        <v>85</v>
      </c>
      <c r="AI918">
        <v>18.33</v>
      </c>
      <c r="AJ918" t="s">
        <v>61</v>
      </c>
      <c r="AK918" t="s">
        <v>119</v>
      </c>
      <c r="AM918" t="s">
        <v>54</v>
      </c>
      <c r="AN918" t="s">
        <v>55</v>
      </c>
      <c r="AQ918" t="s">
        <v>51</v>
      </c>
      <c r="AR918" t="s">
        <v>218</v>
      </c>
    </row>
    <row r="919" ht="15.75" customHeight="1">
      <c r="A919" t="s">
        <v>380</v>
      </c>
      <c r="C919" s="11" t="s">
        <v>660</v>
      </c>
      <c r="D919" s="11" t="s">
        <v>661</v>
      </c>
      <c r="E919" s="11" t="s">
        <v>662</v>
      </c>
      <c r="F919" s="12" t="str">
        <f t="shared" si="1"/>
        <v>2016</v>
      </c>
      <c r="G919" s="13">
        <v>42609.0</v>
      </c>
      <c r="H919" s="14">
        <v>0.3263888888888889</v>
      </c>
      <c r="I919" t="s">
        <v>48</v>
      </c>
      <c r="J919" s="15"/>
      <c r="L919" t="s">
        <v>49</v>
      </c>
      <c r="M919" s="15">
        <v>18.7</v>
      </c>
      <c r="N919" s="16">
        <v>8.35</v>
      </c>
      <c r="O919" s="16">
        <v>89.6</v>
      </c>
      <c r="P919" s="17">
        <v>382.8</v>
      </c>
      <c r="Q919" s="18"/>
      <c r="S919" s="17"/>
      <c r="V919" s="19"/>
      <c r="W919" s="19">
        <v>214.3</v>
      </c>
      <c r="AF919" t="s">
        <v>424</v>
      </c>
      <c r="AG919" t="s">
        <v>51</v>
      </c>
      <c r="AH919" t="s">
        <v>64</v>
      </c>
      <c r="AI919">
        <v>21.11</v>
      </c>
      <c r="AJ919" t="s">
        <v>61</v>
      </c>
      <c r="AK919" t="s">
        <v>119</v>
      </c>
      <c r="AM919" t="s">
        <v>54</v>
      </c>
      <c r="AN919" t="s">
        <v>55</v>
      </c>
      <c r="AQ919" t="s">
        <v>51</v>
      </c>
      <c r="AR919" t="s">
        <v>218</v>
      </c>
    </row>
    <row r="920" ht="15.75" customHeight="1">
      <c r="A920" t="s">
        <v>380</v>
      </c>
      <c r="C920" s="11" t="s">
        <v>660</v>
      </c>
      <c r="D920" s="11" t="s">
        <v>661</v>
      </c>
      <c r="E920" s="11" t="s">
        <v>662</v>
      </c>
      <c r="F920" s="12" t="str">
        <f t="shared" si="1"/>
        <v>2017</v>
      </c>
      <c r="G920" s="13">
        <v>42875.0</v>
      </c>
      <c r="H920" s="14">
        <v>0.3229166666666667</v>
      </c>
      <c r="I920" t="s">
        <v>48</v>
      </c>
      <c r="J920" s="15"/>
      <c r="L920" t="s">
        <v>49</v>
      </c>
      <c r="M920" s="15">
        <v>15.1</v>
      </c>
      <c r="N920" s="16">
        <v>9.42</v>
      </c>
      <c r="O920" s="16">
        <v>93.7</v>
      </c>
      <c r="P920" s="17">
        <v>59.3</v>
      </c>
      <c r="Q920" s="18"/>
      <c r="S920" s="17"/>
      <c r="V920" s="19"/>
      <c r="W920" s="19">
        <v>290.9</v>
      </c>
      <c r="AF920" t="s">
        <v>433</v>
      </c>
      <c r="AH920" t="s">
        <v>115</v>
      </c>
      <c r="AI920">
        <v>12.78</v>
      </c>
      <c r="AJ920" t="s">
        <v>61</v>
      </c>
      <c r="AK920" t="s">
        <v>119</v>
      </c>
      <c r="AM920" t="s">
        <v>54</v>
      </c>
      <c r="AN920" t="s">
        <v>55</v>
      </c>
      <c r="AQ920" t="s">
        <v>51</v>
      </c>
      <c r="AR920" t="s">
        <v>229</v>
      </c>
    </row>
    <row r="921" ht="15.75" customHeight="1">
      <c r="A921" t="s">
        <v>380</v>
      </c>
      <c r="C921" s="11" t="s">
        <v>660</v>
      </c>
      <c r="D921" s="11" t="s">
        <v>661</v>
      </c>
      <c r="E921" s="11" t="s">
        <v>662</v>
      </c>
      <c r="F921" s="12" t="str">
        <f t="shared" si="1"/>
        <v>2017</v>
      </c>
      <c r="G921" s="13">
        <v>42889.0</v>
      </c>
      <c r="H921" s="14">
        <v>0.3125</v>
      </c>
      <c r="I921" t="s">
        <v>48</v>
      </c>
      <c r="J921" s="15"/>
      <c r="L921" t="s">
        <v>49</v>
      </c>
      <c r="M921" s="15">
        <v>13.2</v>
      </c>
      <c r="N921" s="16">
        <v>10.3</v>
      </c>
      <c r="O921" s="16">
        <v>98.2</v>
      </c>
      <c r="P921" s="17">
        <v>166.3</v>
      </c>
      <c r="Q921" s="18"/>
      <c r="S921" s="17"/>
      <c r="V921" s="19"/>
      <c r="W921" s="19">
        <v>81.3</v>
      </c>
      <c r="AF921" t="s">
        <v>434</v>
      </c>
      <c r="AG921" t="s">
        <v>86</v>
      </c>
      <c r="AH921" t="s">
        <v>254</v>
      </c>
      <c r="AI921">
        <v>12.78</v>
      </c>
      <c r="AJ921" t="s">
        <v>61</v>
      </c>
      <c r="AK921" t="s">
        <v>119</v>
      </c>
      <c r="AM921" t="s">
        <v>62</v>
      </c>
      <c r="AN921" t="s">
        <v>55</v>
      </c>
      <c r="AQ921" t="s">
        <v>51</v>
      </c>
      <c r="AR921" t="s">
        <v>229</v>
      </c>
    </row>
    <row r="922" ht="15.75" customHeight="1">
      <c r="A922" t="s">
        <v>380</v>
      </c>
      <c r="C922" s="11" t="s">
        <v>660</v>
      </c>
      <c r="D922" s="11" t="s">
        <v>661</v>
      </c>
      <c r="E922" s="11" t="s">
        <v>662</v>
      </c>
      <c r="F922" s="12" t="str">
        <f t="shared" si="1"/>
        <v>2017</v>
      </c>
      <c r="G922" s="13">
        <v>42903.0</v>
      </c>
      <c r="H922" s="14">
        <v>0.3263888888888889</v>
      </c>
      <c r="I922" t="s">
        <v>48</v>
      </c>
      <c r="J922" s="15"/>
      <c r="L922" t="s">
        <v>58</v>
      </c>
      <c r="M922" s="15">
        <v>15.0</v>
      </c>
      <c r="N922" s="16">
        <v>9.6</v>
      </c>
      <c r="O922" s="16">
        <v>95.3</v>
      </c>
      <c r="P922" s="17">
        <v>274.7</v>
      </c>
      <c r="Q922" s="18"/>
      <c r="S922" s="17"/>
      <c r="V922" s="19"/>
      <c r="W922" s="19">
        <v>435.2</v>
      </c>
      <c r="AF922" t="s">
        <v>424</v>
      </c>
      <c r="AG922" t="s">
        <v>59</v>
      </c>
      <c r="AH922" t="s">
        <v>84</v>
      </c>
      <c r="AI922">
        <v>16.11</v>
      </c>
      <c r="AJ922" t="s">
        <v>61</v>
      </c>
      <c r="AK922" t="s">
        <v>119</v>
      </c>
      <c r="AM922" t="s">
        <v>62</v>
      </c>
      <c r="AN922" t="s">
        <v>55</v>
      </c>
      <c r="AQ922" t="s">
        <v>51</v>
      </c>
      <c r="AR922" t="s">
        <v>229</v>
      </c>
    </row>
    <row r="923" ht="15.75" customHeight="1">
      <c r="A923" t="s">
        <v>380</v>
      </c>
      <c r="C923" s="11" t="s">
        <v>660</v>
      </c>
      <c r="D923" s="11" t="s">
        <v>661</v>
      </c>
      <c r="E923" s="11" t="s">
        <v>662</v>
      </c>
      <c r="F923" s="12" t="str">
        <f t="shared" si="1"/>
        <v>2017</v>
      </c>
      <c r="G923" s="13">
        <v>42917.0</v>
      </c>
      <c r="H923" s="14">
        <v>0.3215277777777778</v>
      </c>
      <c r="I923" t="s">
        <v>48</v>
      </c>
      <c r="J923" s="15"/>
      <c r="L923" t="s">
        <v>58</v>
      </c>
      <c r="M923" s="15">
        <v>17.5</v>
      </c>
      <c r="N923" s="16">
        <v>9.2</v>
      </c>
      <c r="O923" s="16">
        <v>96.2</v>
      </c>
      <c r="P923" s="17">
        <v>217.4</v>
      </c>
      <c r="Q923" s="18"/>
      <c r="S923" s="17"/>
      <c r="V923" s="19"/>
      <c r="W923" s="19"/>
      <c r="AF923" t="s">
        <v>434</v>
      </c>
      <c r="AG923" t="s">
        <v>59</v>
      </c>
      <c r="AH923" t="s">
        <v>254</v>
      </c>
      <c r="AI923">
        <v>20.56</v>
      </c>
      <c r="AJ923" t="s">
        <v>61</v>
      </c>
      <c r="AK923" t="s">
        <v>119</v>
      </c>
      <c r="AM923" t="s">
        <v>54</v>
      </c>
      <c r="AN923" t="s">
        <v>55</v>
      </c>
      <c r="AQ923" t="s">
        <v>171</v>
      </c>
      <c r="AR923" t="s">
        <v>229</v>
      </c>
    </row>
    <row r="924" ht="15.75" customHeight="1">
      <c r="A924" t="s">
        <v>380</v>
      </c>
      <c r="C924" s="11" t="s">
        <v>660</v>
      </c>
      <c r="D924" s="11" t="s">
        <v>661</v>
      </c>
      <c r="E924" s="11" t="s">
        <v>662</v>
      </c>
      <c r="F924" s="12" t="str">
        <f t="shared" si="1"/>
        <v>2017</v>
      </c>
      <c r="G924" s="13">
        <v>42931.0</v>
      </c>
      <c r="H924" s="14">
        <v>0.3229166666666667</v>
      </c>
      <c r="I924" t="s">
        <v>48</v>
      </c>
      <c r="J924" s="15"/>
      <c r="L924" t="s">
        <v>49</v>
      </c>
      <c r="M924" s="15">
        <v>16.5</v>
      </c>
      <c r="N924" s="16">
        <v>8.98</v>
      </c>
      <c r="O924" s="16">
        <v>92.1</v>
      </c>
      <c r="P924" s="17">
        <v>316.1</v>
      </c>
      <c r="Q924" s="18"/>
      <c r="S924" s="17"/>
      <c r="V924" s="19"/>
      <c r="W924" s="19">
        <v>238.2</v>
      </c>
      <c r="AF924" t="s">
        <v>424</v>
      </c>
      <c r="AG924" t="s">
        <v>59</v>
      </c>
      <c r="AH924" t="s">
        <v>315</v>
      </c>
      <c r="AI924">
        <v>18.33</v>
      </c>
      <c r="AJ924" t="s">
        <v>61</v>
      </c>
      <c r="AK924" t="s">
        <v>119</v>
      </c>
      <c r="AM924" t="s">
        <v>54</v>
      </c>
      <c r="AN924" t="s">
        <v>55</v>
      </c>
      <c r="AQ924" t="s">
        <v>51</v>
      </c>
      <c r="AR924" t="s">
        <v>229</v>
      </c>
    </row>
    <row r="925" ht="15.75" customHeight="1">
      <c r="A925" t="s">
        <v>380</v>
      </c>
      <c r="C925" s="11" t="s">
        <v>660</v>
      </c>
      <c r="D925" s="11" t="s">
        <v>661</v>
      </c>
      <c r="E925" s="11" t="s">
        <v>662</v>
      </c>
      <c r="F925" s="12" t="str">
        <f t="shared" si="1"/>
        <v>2017</v>
      </c>
      <c r="G925" s="13">
        <v>42945.0</v>
      </c>
      <c r="H925" s="14">
        <v>0.3347222222222222</v>
      </c>
      <c r="I925" t="s">
        <v>48</v>
      </c>
      <c r="J925" s="15"/>
      <c r="L925" t="s">
        <v>49</v>
      </c>
      <c r="M925" s="15">
        <v>17.0</v>
      </c>
      <c r="N925" s="16">
        <v>8.79</v>
      </c>
      <c r="O925" s="16">
        <v>91.1</v>
      </c>
      <c r="P925" s="17">
        <v>331.2</v>
      </c>
      <c r="Q925" s="18"/>
      <c r="S925" s="17"/>
      <c r="V925" s="19"/>
      <c r="W925" s="19">
        <v>547.5</v>
      </c>
      <c r="AF925" t="s">
        <v>434</v>
      </c>
      <c r="AG925" t="s">
        <v>224</v>
      </c>
      <c r="AH925" t="s">
        <v>435</v>
      </c>
      <c r="AI925">
        <v>16.67</v>
      </c>
      <c r="AJ925" t="s">
        <v>61</v>
      </c>
      <c r="AK925" t="s">
        <v>119</v>
      </c>
      <c r="AM925" t="s">
        <v>88</v>
      </c>
      <c r="AN925" t="s">
        <v>55</v>
      </c>
      <c r="AQ925" t="s">
        <v>51</v>
      </c>
      <c r="AR925" t="s">
        <v>680</v>
      </c>
    </row>
    <row r="926" ht="15.75" customHeight="1">
      <c r="A926" t="s">
        <v>380</v>
      </c>
      <c r="C926" s="11" t="s">
        <v>660</v>
      </c>
      <c r="D926" s="11" t="s">
        <v>661</v>
      </c>
      <c r="E926" s="11" t="s">
        <v>662</v>
      </c>
      <c r="F926" s="12" t="str">
        <f t="shared" si="1"/>
        <v>2017</v>
      </c>
      <c r="G926" s="13">
        <v>42959.0</v>
      </c>
      <c r="H926" s="14">
        <v>0.3229166666666667</v>
      </c>
      <c r="I926" t="s">
        <v>48</v>
      </c>
      <c r="J926" s="15"/>
      <c r="L926" t="s">
        <v>58</v>
      </c>
      <c r="M926" s="15">
        <v>19.1</v>
      </c>
      <c r="N926" s="16">
        <v>8.31</v>
      </c>
      <c r="O926" s="16">
        <v>89.8</v>
      </c>
      <c r="P926" s="17">
        <v>355.9</v>
      </c>
      <c r="Q926" s="18"/>
      <c r="S926" s="17"/>
      <c r="V926" s="19"/>
      <c r="W926" s="19">
        <v>365.4</v>
      </c>
      <c r="AF926" t="s">
        <v>424</v>
      </c>
      <c r="AG926" t="s">
        <v>84</v>
      </c>
      <c r="AH926" t="s">
        <v>84</v>
      </c>
      <c r="AI926">
        <v>18.33</v>
      </c>
      <c r="AJ926" t="s">
        <v>61</v>
      </c>
      <c r="AK926" t="s">
        <v>119</v>
      </c>
      <c r="AM926" t="s">
        <v>62</v>
      </c>
      <c r="AN926" t="s">
        <v>55</v>
      </c>
      <c r="AQ926" t="s">
        <v>51</v>
      </c>
      <c r="AR926" t="s">
        <v>229</v>
      </c>
    </row>
    <row r="927" ht="15.75" customHeight="1">
      <c r="A927" t="s">
        <v>380</v>
      </c>
      <c r="C927" s="11" t="s">
        <v>660</v>
      </c>
      <c r="D927" s="11" t="s">
        <v>661</v>
      </c>
      <c r="E927" s="11" t="s">
        <v>662</v>
      </c>
      <c r="F927" s="12" t="str">
        <f t="shared" si="1"/>
        <v>2017</v>
      </c>
      <c r="G927" s="13">
        <v>42973.0</v>
      </c>
      <c r="H927" s="14">
        <v>0.3125</v>
      </c>
      <c r="I927" t="s">
        <v>48</v>
      </c>
      <c r="J927" s="15"/>
      <c r="L927" t="s">
        <v>49</v>
      </c>
      <c r="M927" s="15">
        <v>15.1</v>
      </c>
      <c r="N927" s="16">
        <v>8.77</v>
      </c>
      <c r="O927" s="16">
        <v>87.3</v>
      </c>
      <c r="P927" s="17">
        <v>343.9</v>
      </c>
      <c r="Q927" s="18"/>
      <c r="S927" s="17"/>
      <c r="V927" s="19"/>
      <c r="W927" s="19">
        <v>154.1</v>
      </c>
      <c r="AF927" t="s">
        <v>433</v>
      </c>
      <c r="AG927" t="s">
        <v>51</v>
      </c>
      <c r="AH927" t="s">
        <v>115</v>
      </c>
      <c r="AI927">
        <v>14.44</v>
      </c>
      <c r="AK927" t="s">
        <v>119</v>
      </c>
      <c r="AM927" t="s">
        <v>54</v>
      </c>
      <c r="AN927" t="s">
        <v>55</v>
      </c>
      <c r="AQ927" t="s">
        <v>292</v>
      </c>
      <c r="AR927" t="s">
        <v>229</v>
      </c>
    </row>
    <row r="928" ht="15.75" customHeight="1">
      <c r="A928" t="s">
        <v>380</v>
      </c>
      <c r="C928" s="11" t="s">
        <v>660</v>
      </c>
      <c r="D928" s="11" t="s">
        <v>661</v>
      </c>
      <c r="E928" s="11" t="s">
        <v>662</v>
      </c>
      <c r="F928" s="12" t="str">
        <f t="shared" si="1"/>
        <v>2017</v>
      </c>
      <c r="G928" s="13">
        <v>42987.0</v>
      </c>
      <c r="H928" s="14">
        <v>0.3402777777777778</v>
      </c>
      <c r="I928" t="s">
        <v>48</v>
      </c>
      <c r="J928" s="15"/>
      <c r="L928" t="s">
        <v>49</v>
      </c>
      <c r="M928" s="15">
        <v>14.7</v>
      </c>
      <c r="N928" s="16">
        <v>9.5</v>
      </c>
      <c r="O928" s="16">
        <v>93.7</v>
      </c>
      <c r="P928" s="17">
        <v>266.7</v>
      </c>
      <c r="Q928" s="18"/>
      <c r="S928" s="17"/>
      <c r="V928" s="19"/>
      <c r="W928" s="19">
        <v>248.1</v>
      </c>
      <c r="AF928" t="s">
        <v>424</v>
      </c>
      <c r="AG928" t="s">
        <v>51</v>
      </c>
      <c r="AH928" t="s">
        <v>254</v>
      </c>
      <c r="AI928">
        <v>13.33</v>
      </c>
      <c r="AJ928" t="s">
        <v>61</v>
      </c>
      <c r="AK928" t="s">
        <v>119</v>
      </c>
      <c r="AM928" t="s">
        <v>54</v>
      </c>
      <c r="AN928" t="s">
        <v>55</v>
      </c>
      <c r="AQ928" t="s">
        <v>51</v>
      </c>
      <c r="AR928" t="s">
        <v>229</v>
      </c>
    </row>
    <row r="929" ht="15.75" customHeight="1">
      <c r="A929" t="s">
        <v>380</v>
      </c>
      <c r="C929" s="11" t="s">
        <v>660</v>
      </c>
      <c r="D929" s="11" t="s">
        <v>661</v>
      </c>
      <c r="E929" s="11" t="s">
        <v>662</v>
      </c>
      <c r="F929" s="12" t="str">
        <f t="shared" si="1"/>
        <v>2017</v>
      </c>
      <c r="G929" s="13">
        <v>43001.0</v>
      </c>
      <c r="H929" s="14">
        <v>0.3215277777777778</v>
      </c>
      <c r="I929" t="s">
        <v>48</v>
      </c>
      <c r="J929" s="15"/>
      <c r="L929" t="s">
        <v>49</v>
      </c>
      <c r="M929" s="15">
        <v>15.6</v>
      </c>
      <c r="N929" s="16">
        <v>8.68</v>
      </c>
      <c r="O929" s="16">
        <v>87.3</v>
      </c>
      <c r="P929" s="17">
        <v>360.1</v>
      </c>
      <c r="Q929" s="18"/>
      <c r="S929" s="17"/>
      <c r="V929" s="19"/>
      <c r="W929" s="19">
        <v>157.6</v>
      </c>
      <c r="AF929" t="s">
        <v>434</v>
      </c>
      <c r="AG929" t="s">
        <v>51</v>
      </c>
      <c r="AH929" t="s">
        <v>86</v>
      </c>
      <c r="AI929">
        <v>15.56</v>
      </c>
      <c r="AJ929" t="s">
        <v>61</v>
      </c>
      <c r="AK929" t="s">
        <v>119</v>
      </c>
      <c r="AM929" t="s">
        <v>88</v>
      </c>
      <c r="AN929" t="s">
        <v>55</v>
      </c>
      <c r="AQ929" t="s">
        <v>51</v>
      </c>
      <c r="AR929" t="s">
        <v>229</v>
      </c>
    </row>
    <row r="930" ht="15.75" customHeight="1">
      <c r="A930" t="s">
        <v>44</v>
      </c>
      <c r="C930" s="11" t="s">
        <v>91</v>
      </c>
      <c r="D930" s="11" t="s">
        <v>92</v>
      </c>
      <c r="E930" s="11" t="s">
        <v>93</v>
      </c>
      <c r="F930" s="12" t="str">
        <f t="shared" si="1"/>
        <v>2013</v>
      </c>
      <c r="G930" s="13">
        <v>41440.0</v>
      </c>
      <c r="H930" s="14">
        <v>0.21875</v>
      </c>
      <c r="I930" t="s">
        <v>48</v>
      </c>
      <c r="J930" s="15"/>
      <c r="L930" t="s">
        <v>49</v>
      </c>
      <c r="M930" s="15">
        <v>13.6</v>
      </c>
      <c r="N930" s="16">
        <v>6.1</v>
      </c>
      <c r="O930" s="16">
        <v>58.9</v>
      </c>
      <c r="P930" s="17"/>
      <c r="Q930" s="18"/>
      <c r="S930" s="17"/>
      <c r="V930" s="19"/>
      <c r="W930" s="19">
        <v>209.8</v>
      </c>
      <c r="AF930" t="s">
        <v>598</v>
      </c>
      <c r="AG930" t="s">
        <v>223</v>
      </c>
      <c r="AH930" t="s">
        <v>115</v>
      </c>
      <c r="AI930">
        <v>11.6666666666667</v>
      </c>
      <c r="AJ930" t="s">
        <v>61</v>
      </c>
      <c r="AK930" t="s">
        <v>100</v>
      </c>
      <c r="AM930" t="s">
        <v>62</v>
      </c>
      <c r="AN930" t="s">
        <v>55</v>
      </c>
      <c r="AQ930" t="s">
        <v>51</v>
      </c>
      <c r="AR930" t="s">
        <v>640</v>
      </c>
    </row>
    <row r="931" ht="15.75" customHeight="1">
      <c r="A931" t="s">
        <v>44</v>
      </c>
      <c r="C931" s="11" t="s">
        <v>91</v>
      </c>
      <c r="D931" s="11" t="s">
        <v>92</v>
      </c>
      <c r="E931" s="11" t="s">
        <v>93</v>
      </c>
      <c r="F931" s="12" t="str">
        <f t="shared" si="1"/>
        <v>2013</v>
      </c>
      <c r="G931" s="13">
        <v>41454.0</v>
      </c>
      <c r="H931" s="14">
        <v>0.21736111111111112</v>
      </c>
      <c r="I931" t="s">
        <v>48</v>
      </c>
      <c r="J931" s="15"/>
      <c r="L931" t="s">
        <v>49</v>
      </c>
      <c r="M931" s="15">
        <v>16.4</v>
      </c>
      <c r="N931" s="16">
        <v>4.1</v>
      </c>
      <c r="O931" s="16">
        <v>39.0</v>
      </c>
      <c r="P931" s="17">
        <v>130.0</v>
      </c>
      <c r="Q931" s="18"/>
      <c r="S931" s="17"/>
      <c r="V931" s="19"/>
      <c r="W931" s="19">
        <v>275.5</v>
      </c>
      <c r="AF931" t="s">
        <v>598</v>
      </c>
      <c r="AG931" t="s">
        <v>259</v>
      </c>
      <c r="AH931" t="s">
        <v>72</v>
      </c>
      <c r="AI931">
        <v>17.2222222222222</v>
      </c>
      <c r="AJ931" t="s">
        <v>61</v>
      </c>
      <c r="AK931" t="s">
        <v>100</v>
      </c>
      <c r="AM931" t="s">
        <v>62</v>
      </c>
      <c r="AN931" t="s">
        <v>55</v>
      </c>
      <c r="AQ931" t="s">
        <v>56</v>
      </c>
      <c r="AR931" t="s">
        <v>218</v>
      </c>
    </row>
    <row r="932" ht="15.75" customHeight="1">
      <c r="A932" t="s">
        <v>44</v>
      </c>
      <c r="C932" s="11" t="s">
        <v>91</v>
      </c>
      <c r="D932" s="11" t="s">
        <v>92</v>
      </c>
      <c r="E932" s="11" t="s">
        <v>93</v>
      </c>
      <c r="F932" s="12" t="str">
        <f t="shared" si="1"/>
        <v>2013</v>
      </c>
      <c r="G932" s="13">
        <v>41468.0</v>
      </c>
      <c r="H932" s="14">
        <v>0.21944444444444444</v>
      </c>
      <c r="I932" t="s">
        <v>48</v>
      </c>
      <c r="J932" s="15"/>
      <c r="L932" t="s">
        <v>49</v>
      </c>
      <c r="M932" s="15">
        <v>16.7</v>
      </c>
      <c r="N932" s="16">
        <v>4.7</v>
      </c>
      <c r="O932" s="16">
        <v>49.0</v>
      </c>
      <c r="P932" s="17"/>
      <c r="Q932" s="18"/>
      <c r="S932" s="17"/>
      <c r="V932" s="19"/>
      <c r="W932" s="19">
        <v>387.3</v>
      </c>
      <c r="AF932" t="s">
        <v>76</v>
      </c>
      <c r="AG932" t="s">
        <v>115</v>
      </c>
      <c r="AH932" t="s">
        <v>115</v>
      </c>
      <c r="AI932">
        <v>16.6666666666667</v>
      </c>
      <c r="AK932" t="s">
        <v>100</v>
      </c>
      <c r="AM932" t="s">
        <v>54</v>
      </c>
      <c r="AN932" t="s">
        <v>55</v>
      </c>
      <c r="AQ932" t="s">
        <v>51</v>
      </c>
      <c r="AR932" t="s">
        <v>218</v>
      </c>
    </row>
    <row r="933" ht="15.75" customHeight="1">
      <c r="A933" t="s">
        <v>44</v>
      </c>
      <c r="C933" s="11" t="s">
        <v>91</v>
      </c>
      <c r="D933" s="11" t="s">
        <v>92</v>
      </c>
      <c r="E933" s="11" t="s">
        <v>93</v>
      </c>
      <c r="F933" s="12" t="str">
        <f t="shared" si="1"/>
        <v>2013</v>
      </c>
      <c r="G933" s="13">
        <v>41482.0</v>
      </c>
      <c r="H933" s="14">
        <v>0.23472222222222222</v>
      </c>
      <c r="I933" t="s">
        <v>48</v>
      </c>
      <c r="J933" s="15"/>
      <c r="L933" t="s">
        <v>49</v>
      </c>
      <c r="M933" s="15">
        <v>16.3</v>
      </c>
      <c r="N933" s="16">
        <v>5.9</v>
      </c>
      <c r="O933" s="16">
        <v>60.4</v>
      </c>
      <c r="P933" s="17"/>
      <c r="Q933" s="18"/>
      <c r="S933" s="17"/>
      <c r="V933" s="19"/>
      <c r="W933" s="19">
        <v>344.8</v>
      </c>
      <c r="AF933" t="s">
        <v>76</v>
      </c>
      <c r="AG933" t="s">
        <v>51</v>
      </c>
      <c r="AH933" t="s">
        <v>85</v>
      </c>
      <c r="AI933">
        <v>14.4444444444444</v>
      </c>
      <c r="AJ933" t="s">
        <v>61</v>
      </c>
      <c r="AK933" t="s">
        <v>100</v>
      </c>
      <c r="AM933" t="s">
        <v>54</v>
      </c>
      <c r="AN933" t="s">
        <v>55</v>
      </c>
      <c r="AQ933" t="s">
        <v>51</v>
      </c>
      <c r="AR933" t="s">
        <v>218</v>
      </c>
    </row>
    <row r="934" ht="15.75" customHeight="1">
      <c r="A934" t="s">
        <v>44</v>
      </c>
      <c r="C934" s="11" t="s">
        <v>91</v>
      </c>
      <c r="D934" s="11" t="s">
        <v>92</v>
      </c>
      <c r="E934" s="11" t="s">
        <v>93</v>
      </c>
      <c r="F934" s="12" t="str">
        <f t="shared" si="1"/>
        <v>2013</v>
      </c>
      <c r="G934" s="13">
        <v>41496.0</v>
      </c>
      <c r="H934" s="14">
        <v>0.24097222222222223</v>
      </c>
      <c r="I934" t="s">
        <v>48</v>
      </c>
      <c r="J934" s="15"/>
      <c r="L934" t="s">
        <v>49</v>
      </c>
      <c r="M934" s="15">
        <v>17.8</v>
      </c>
      <c r="N934" s="16">
        <v>2.8</v>
      </c>
      <c r="O934" s="16">
        <v>29.8</v>
      </c>
      <c r="P934" s="17"/>
      <c r="Q934" s="18"/>
      <c r="S934" s="17"/>
      <c r="V934" s="19"/>
      <c r="W934" s="19">
        <v>1553.07</v>
      </c>
      <c r="AF934" t="s">
        <v>600</v>
      </c>
      <c r="AG934" t="s">
        <v>51</v>
      </c>
      <c r="AH934" t="s">
        <v>457</v>
      </c>
      <c r="AI934">
        <v>17.2222222222222</v>
      </c>
      <c r="AJ934" t="s">
        <v>61</v>
      </c>
      <c r="AK934" t="s">
        <v>100</v>
      </c>
      <c r="AM934" t="s">
        <v>62</v>
      </c>
      <c r="AN934" t="s">
        <v>55</v>
      </c>
      <c r="AQ934" t="s">
        <v>51</v>
      </c>
      <c r="AR934" t="s">
        <v>218</v>
      </c>
    </row>
    <row r="935" ht="15.75" customHeight="1">
      <c r="A935" t="s">
        <v>44</v>
      </c>
      <c r="C935" s="11" t="s">
        <v>91</v>
      </c>
      <c r="D935" s="11" t="s">
        <v>92</v>
      </c>
      <c r="E935" s="11" t="s">
        <v>93</v>
      </c>
      <c r="F935" s="12" t="str">
        <f t="shared" si="1"/>
        <v>2013</v>
      </c>
      <c r="G935" s="13">
        <v>41510.0</v>
      </c>
      <c r="H935" s="14">
        <v>0.24583333333333332</v>
      </c>
      <c r="I935" t="s">
        <v>48</v>
      </c>
      <c r="J935" s="15"/>
      <c r="M935" s="15">
        <v>14.1</v>
      </c>
      <c r="N935" s="16">
        <v>6.6</v>
      </c>
      <c r="O935" s="16">
        <v>65.0</v>
      </c>
      <c r="P935" s="17"/>
      <c r="Q935" s="18"/>
      <c r="S935" s="17"/>
      <c r="V935" s="19"/>
      <c r="W935" s="19">
        <v>365.4</v>
      </c>
      <c r="AF935" t="s">
        <v>600</v>
      </c>
      <c r="AH935" t="s">
        <v>51</v>
      </c>
      <c r="AI935">
        <v>10.5555555555556</v>
      </c>
      <c r="AK935" t="s">
        <v>100</v>
      </c>
      <c r="AR935" t="s">
        <v>218</v>
      </c>
    </row>
    <row r="936" ht="15.75" customHeight="1">
      <c r="A936" t="s">
        <v>44</v>
      </c>
      <c r="C936" s="11" t="s">
        <v>91</v>
      </c>
      <c r="D936" s="11" t="s">
        <v>92</v>
      </c>
      <c r="E936" s="11" t="s">
        <v>93</v>
      </c>
      <c r="F936" s="12" t="str">
        <f t="shared" si="1"/>
        <v>2013</v>
      </c>
      <c r="G936" s="13">
        <v>41510.0</v>
      </c>
      <c r="H936" s="14">
        <v>0.24583333333333332</v>
      </c>
      <c r="I936" t="s">
        <v>95</v>
      </c>
      <c r="J936" s="15"/>
      <c r="M936" s="15"/>
      <c r="N936" s="16"/>
      <c r="O936" s="16"/>
      <c r="P936" s="17"/>
      <c r="Q936" s="18"/>
      <c r="S936" s="17"/>
      <c r="V936" s="19"/>
      <c r="W936" s="19">
        <v>275.5</v>
      </c>
      <c r="AF936" t="s">
        <v>600</v>
      </c>
      <c r="AK936" t="s">
        <v>100</v>
      </c>
      <c r="AR936" t="s">
        <v>218</v>
      </c>
    </row>
    <row r="937" ht="15.75" customHeight="1">
      <c r="A937" t="s">
        <v>44</v>
      </c>
      <c r="B937" s="20" t="s">
        <v>104</v>
      </c>
      <c r="C937" s="11" t="s">
        <v>105</v>
      </c>
      <c r="D937" s="11" t="s">
        <v>303</v>
      </c>
      <c r="E937" s="11" t="s">
        <v>304</v>
      </c>
      <c r="F937" s="12" t="str">
        <f t="shared" si="1"/>
        <v>2013</v>
      </c>
      <c r="G937" s="13">
        <v>41440.0</v>
      </c>
      <c r="H937" s="14">
        <v>0.28125</v>
      </c>
      <c r="I937" t="s">
        <v>48</v>
      </c>
      <c r="J937" s="15"/>
      <c r="L937" t="s">
        <v>49</v>
      </c>
      <c r="M937" s="15">
        <v>17.8</v>
      </c>
      <c r="N937" s="16">
        <v>8.9</v>
      </c>
      <c r="O937" s="16">
        <v>92.0</v>
      </c>
      <c r="P937" s="17"/>
      <c r="Q937" s="18"/>
      <c r="S937" s="17"/>
      <c r="V937" s="19"/>
      <c r="W937" s="19">
        <v>133.3</v>
      </c>
      <c r="AF937" t="s">
        <v>217</v>
      </c>
      <c r="AG937" t="s">
        <v>51</v>
      </c>
      <c r="AH937" t="s">
        <v>349</v>
      </c>
      <c r="AI937">
        <v>11.6666666666667</v>
      </c>
      <c r="AJ937" t="s">
        <v>61</v>
      </c>
      <c r="AK937" t="s">
        <v>97</v>
      </c>
      <c r="AM937" t="s">
        <v>62</v>
      </c>
      <c r="AN937" t="s">
        <v>55</v>
      </c>
      <c r="AQ937" t="s">
        <v>51</v>
      </c>
      <c r="AR937" t="s">
        <v>233</v>
      </c>
    </row>
    <row r="938" ht="15.75" customHeight="1">
      <c r="A938" t="s">
        <v>44</v>
      </c>
      <c r="B938" s="20" t="s">
        <v>104</v>
      </c>
      <c r="C938" s="11" t="s">
        <v>105</v>
      </c>
      <c r="D938" s="11" t="s">
        <v>303</v>
      </c>
      <c r="E938" s="11" t="s">
        <v>304</v>
      </c>
      <c r="F938" s="12" t="str">
        <f t="shared" si="1"/>
        <v>2013</v>
      </c>
      <c r="G938" s="13">
        <v>41454.0</v>
      </c>
      <c r="H938" s="14">
        <v>0.2916666666666667</v>
      </c>
      <c r="I938" t="s">
        <v>48</v>
      </c>
      <c r="J938" s="15"/>
      <c r="L938" t="s">
        <v>58</v>
      </c>
      <c r="M938" s="15">
        <v>18.0</v>
      </c>
      <c r="N938" s="16">
        <v>8.97</v>
      </c>
      <c r="O938" s="16">
        <v>95.0</v>
      </c>
      <c r="P938" s="17"/>
      <c r="Q938" s="18"/>
      <c r="S938" s="17"/>
      <c r="V938" s="19"/>
      <c r="W938" s="19">
        <v>1553.07</v>
      </c>
      <c r="AF938" t="s">
        <v>279</v>
      </c>
      <c r="AG938" t="s">
        <v>280</v>
      </c>
      <c r="AH938" t="s">
        <v>287</v>
      </c>
      <c r="AI938">
        <v>15.5555555555556</v>
      </c>
      <c r="AJ938" t="s">
        <v>61</v>
      </c>
      <c r="AK938" t="s">
        <v>97</v>
      </c>
      <c r="AM938" t="s">
        <v>54</v>
      </c>
      <c r="AN938" t="s">
        <v>55</v>
      </c>
      <c r="AQ938" t="s">
        <v>171</v>
      </c>
      <c r="AR938" t="s">
        <v>233</v>
      </c>
    </row>
    <row r="939" ht="15.75" customHeight="1">
      <c r="A939" t="s">
        <v>44</v>
      </c>
      <c r="B939" s="20" t="s">
        <v>104</v>
      </c>
      <c r="C939" s="11" t="s">
        <v>105</v>
      </c>
      <c r="D939" s="11" t="s">
        <v>303</v>
      </c>
      <c r="E939" s="11" t="s">
        <v>304</v>
      </c>
      <c r="F939" s="12" t="str">
        <f t="shared" si="1"/>
        <v>2013</v>
      </c>
      <c r="G939" s="13">
        <v>41468.0</v>
      </c>
      <c r="H939" s="14">
        <v>0.3159722222222222</v>
      </c>
      <c r="I939" t="s">
        <v>48</v>
      </c>
      <c r="J939" s="15"/>
      <c r="L939" t="s">
        <v>58</v>
      </c>
      <c r="M939" s="15">
        <v>20.7</v>
      </c>
      <c r="N939" s="16">
        <v>7.29</v>
      </c>
      <c r="O939" s="16">
        <v>82.3</v>
      </c>
      <c r="P939" s="17"/>
      <c r="Q939" s="18"/>
      <c r="S939" s="17"/>
      <c r="V939" s="19"/>
      <c r="W939" s="19">
        <v>461.1</v>
      </c>
      <c r="AF939" t="s">
        <v>217</v>
      </c>
      <c r="AG939" t="s">
        <v>51</v>
      </c>
      <c r="AH939" t="s">
        <v>51</v>
      </c>
      <c r="AJ939" t="s">
        <v>61</v>
      </c>
      <c r="AK939" t="s">
        <v>97</v>
      </c>
      <c r="AM939" t="s">
        <v>62</v>
      </c>
      <c r="AN939" t="s">
        <v>55</v>
      </c>
      <c r="AQ939" t="s">
        <v>51</v>
      </c>
      <c r="AR939" t="s">
        <v>233</v>
      </c>
    </row>
    <row r="940" ht="15.75" customHeight="1">
      <c r="A940" t="s">
        <v>44</v>
      </c>
      <c r="B940" s="20" t="s">
        <v>104</v>
      </c>
      <c r="C940" s="11" t="s">
        <v>105</v>
      </c>
      <c r="D940" s="11" t="s">
        <v>303</v>
      </c>
      <c r="E940" s="11" t="s">
        <v>304</v>
      </c>
      <c r="F940" s="12" t="str">
        <f t="shared" si="1"/>
        <v>2013</v>
      </c>
      <c r="G940" s="13">
        <v>41482.0</v>
      </c>
      <c r="H940" s="14">
        <v>0.2777777777777778</v>
      </c>
      <c r="I940" t="s">
        <v>48</v>
      </c>
      <c r="J940" s="15"/>
      <c r="L940" t="s">
        <v>49</v>
      </c>
      <c r="M940" s="15">
        <v>20.2</v>
      </c>
      <c r="N940" s="16">
        <v>7.98</v>
      </c>
      <c r="O940" s="16">
        <v>88.7</v>
      </c>
      <c r="P940" s="17"/>
      <c r="Q940" s="18"/>
      <c r="S940" s="17"/>
      <c r="V940" s="19"/>
      <c r="W940" s="19">
        <v>770.1</v>
      </c>
      <c r="AF940" t="s">
        <v>217</v>
      </c>
      <c r="AG940" t="s">
        <v>51</v>
      </c>
      <c r="AH940" t="s">
        <v>364</v>
      </c>
      <c r="AI940">
        <v>17.2222222222222</v>
      </c>
      <c r="AJ940" t="s">
        <v>61</v>
      </c>
      <c r="AK940" t="s">
        <v>97</v>
      </c>
      <c r="AM940" t="s">
        <v>54</v>
      </c>
      <c r="AN940" t="s">
        <v>55</v>
      </c>
      <c r="AQ940" t="s">
        <v>51</v>
      </c>
      <c r="AR940" t="s">
        <v>233</v>
      </c>
    </row>
    <row r="941" ht="15.75" customHeight="1">
      <c r="A941" t="s">
        <v>44</v>
      </c>
      <c r="B941" s="20" t="s">
        <v>104</v>
      </c>
      <c r="C941" s="11" t="s">
        <v>105</v>
      </c>
      <c r="D941" s="11" t="s">
        <v>303</v>
      </c>
      <c r="E941" s="11" t="s">
        <v>304</v>
      </c>
      <c r="F941" s="12" t="str">
        <f t="shared" si="1"/>
        <v>2013</v>
      </c>
      <c r="G941" s="13">
        <v>41496.0</v>
      </c>
      <c r="H941" s="14">
        <v>0.2916666666666667</v>
      </c>
      <c r="I941" t="s">
        <v>48</v>
      </c>
      <c r="J941" s="15"/>
      <c r="L941" t="s">
        <v>58</v>
      </c>
      <c r="M941" s="15">
        <v>20.2</v>
      </c>
      <c r="N941" s="16">
        <v>8.62</v>
      </c>
      <c r="O941" s="16">
        <v>95.2</v>
      </c>
      <c r="P941" s="17"/>
      <c r="Q941" s="18"/>
      <c r="S941" s="17"/>
      <c r="V941" s="19"/>
      <c r="W941" s="19" t="s">
        <v>149</v>
      </c>
      <c r="AF941" t="s">
        <v>279</v>
      </c>
      <c r="AG941" t="s">
        <v>51</v>
      </c>
      <c r="AH941" t="s">
        <v>85</v>
      </c>
      <c r="AI941">
        <v>15.5555555555556</v>
      </c>
      <c r="AJ941" t="s">
        <v>61</v>
      </c>
      <c r="AK941" t="s">
        <v>97</v>
      </c>
      <c r="AM941" t="s">
        <v>54</v>
      </c>
      <c r="AN941" t="s">
        <v>55</v>
      </c>
      <c r="AQ941" t="s">
        <v>171</v>
      </c>
      <c r="AR941" t="s">
        <v>300</v>
      </c>
    </row>
    <row r="942" ht="15.75" customHeight="1">
      <c r="A942" t="s">
        <v>44</v>
      </c>
      <c r="B942" s="20" t="s">
        <v>104</v>
      </c>
      <c r="C942" s="11" t="s">
        <v>121</v>
      </c>
      <c r="D942" s="11" t="s">
        <v>122</v>
      </c>
      <c r="E942" s="11" t="s">
        <v>123</v>
      </c>
      <c r="F942" s="12" t="str">
        <f t="shared" si="1"/>
        <v>2013</v>
      </c>
      <c r="G942" s="13">
        <v>41412.0</v>
      </c>
      <c r="H942" s="14">
        <v>0.2965277777777778</v>
      </c>
      <c r="I942" t="s">
        <v>48</v>
      </c>
      <c r="J942" s="15"/>
      <c r="L942" t="s">
        <v>49</v>
      </c>
      <c r="M942" s="15">
        <v>13.2</v>
      </c>
      <c r="N942" s="16">
        <v>9.48</v>
      </c>
      <c r="O942" s="16">
        <v>90.2</v>
      </c>
      <c r="P942" s="17">
        <v>190.0</v>
      </c>
      <c r="Q942" s="18"/>
      <c r="S942" s="17"/>
      <c r="V942" s="19"/>
      <c r="W942" s="19">
        <v>52.0</v>
      </c>
      <c r="AF942" t="s">
        <v>623</v>
      </c>
      <c r="AG942" t="s">
        <v>51</v>
      </c>
      <c r="AH942" t="s">
        <v>86</v>
      </c>
      <c r="AI942">
        <v>7.77777777777778</v>
      </c>
      <c r="AJ942" t="s">
        <v>61</v>
      </c>
      <c r="AK942" t="s">
        <v>53</v>
      </c>
      <c r="AM942" t="s">
        <v>54</v>
      </c>
      <c r="AN942" t="s">
        <v>65</v>
      </c>
      <c r="AQ942" t="s">
        <v>51</v>
      </c>
      <c r="AR942" t="s">
        <v>229</v>
      </c>
    </row>
    <row r="943" ht="15.75" customHeight="1">
      <c r="A943" t="s">
        <v>44</v>
      </c>
      <c r="B943" s="20" t="s">
        <v>104</v>
      </c>
      <c r="C943" s="11" t="s">
        <v>121</v>
      </c>
      <c r="D943" s="11" t="s">
        <v>122</v>
      </c>
      <c r="E943" s="11" t="s">
        <v>123</v>
      </c>
      <c r="F943" s="12" t="str">
        <f t="shared" si="1"/>
        <v>2013</v>
      </c>
      <c r="G943" s="13">
        <v>41426.0</v>
      </c>
      <c r="H943" s="14">
        <v>0.2847222222222222</v>
      </c>
      <c r="I943" t="s">
        <v>48</v>
      </c>
      <c r="J943" s="15"/>
      <c r="L943" t="s">
        <v>49</v>
      </c>
      <c r="M943" s="15">
        <v>18.9</v>
      </c>
      <c r="N943" s="16">
        <v>8.42</v>
      </c>
      <c r="O943" s="16">
        <v>91.0</v>
      </c>
      <c r="P943" s="17">
        <v>170.0</v>
      </c>
      <c r="Q943" s="18"/>
      <c r="S943" s="17"/>
      <c r="V943" s="19"/>
      <c r="W943" s="19">
        <v>435.2</v>
      </c>
      <c r="AF943" t="s">
        <v>624</v>
      </c>
      <c r="AG943" t="s">
        <v>51</v>
      </c>
      <c r="AH943" t="s">
        <v>51</v>
      </c>
      <c r="AJ943" t="s">
        <v>61</v>
      </c>
      <c r="AK943" t="s">
        <v>119</v>
      </c>
      <c r="AM943" t="s">
        <v>54</v>
      </c>
      <c r="AN943" t="s">
        <v>65</v>
      </c>
      <c r="AQ943" t="s">
        <v>51</v>
      </c>
      <c r="AR943" t="s">
        <v>681</v>
      </c>
    </row>
    <row r="944" ht="15.75" customHeight="1">
      <c r="A944" t="s">
        <v>44</v>
      </c>
      <c r="B944" s="20" t="s">
        <v>104</v>
      </c>
      <c r="C944" s="11" t="s">
        <v>121</v>
      </c>
      <c r="D944" s="11" t="s">
        <v>122</v>
      </c>
      <c r="E944" s="11" t="s">
        <v>123</v>
      </c>
      <c r="F944" s="12" t="str">
        <f t="shared" si="1"/>
        <v>2013</v>
      </c>
      <c r="G944" s="13">
        <v>41440.0</v>
      </c>
      <c r="H944" s="14">
        <v>0.2986111111111111</v>
      </c>
      <c r="I944" t="s">
        <v>48</v>
      </c>
      <c r="J944" s="15"/>
      <c r="L944" t="s">
        <v>49</v>
      </c>
      <c r="M944" s="15">
        <v>17.7</v>
      </c>
      <c r="N944" s="16">
        <v>9.14</v>
      </c>
      <c r="O944" s="16">
        <v>96.1</v>
      </c>
      <c r="P944" s="17">
        <v>110.0</v>
      </c>
      <c r="Q944" s="18"/>
      <c r="S944" s="17"/>
      <c r="V944" s="19"/>
      <c r="W944" s="19">
        <v>98.4</v>
      </c>
      <c r="AF944" t="s">
        <v>356</v>
      </c>
      <c r="AG944" t="s">
        <v>51</v>
      </c>
      <c r="AH944" t="s">
        <v>444</v>
      </c>
      <c r="AJ944" t="s">
        <v>61</v>
      </c>
      <c r="AK944" t="s">
        <v>119</v>
      </c>
      <c r="AM944" t="s">
        <v>54</v>
      </c>
      <c r="AN944" t="s">
        <v>55</v>
      </c>
      <c r="AQ944" t="s">
        <v>51</v>
      </c>
      <c r="AR944" t="s">
        <v>681</v>
      </c>
    </row>
    <row r="945" ht="15.75" customHeight="1">
      <c r="A945" t="s">
        <v>44</v>
      </c>
      <c r="B945" s="20" t="s">
        <v>104</v>
      </c>
      <c r="C945" s="11" t="s">
        <v>121</v>
      </c>
      <c r="D945" s="11" t="s">
        <v>122</v>
      </c>
      <c r="E945" s="11" t="s">
        <v>123</v>
      </c>
      <c r="F945" s="12" t="str">
        <f t="shared" si="1"/>
        <v>2013</v>
      </c>
      <c r="G945" s="13">
        <v>41454.0</v>
      </c>
      <c r="H945" s="14">
        <v>0.3194444444444444</v>
      </c>
      <c r="I945" t="s">
        <v>48</v>
      </c>
      <c r="J945" s="15"/>
      <c r="L945" t="s">
        <v>58</v>
      </c>
      <c r="M945" s="15">
        <v>18.1</v>
      </c>
      <c r="N945" s="16">
        <v>8.62</v>
      </c>
      <c r="O945" s="16">
        <v>91.2</v>
      </c>
      <c r="P945" s="17">
        <v>130.0</v>
      </c>
      <c r="Q945" s="18"/>
      <c r="S945" s="17"/>
      <c r="V945" s="19"/>
      <c r="W945" s="19">
        <v>1203.31</v>
      </c>
      <c r="AF945" t="s">
        <v>350</v>
      </c>
      <c r="AG945" t="s">
        <v>254</v>
      </c>
      <c r="AH945" t="s">
        <v>287</v>
      </c>
      <c r="AK945" t="s">
        <v>53</v>
      </c>
      <c r="AM945" t="s">
        <v>62</v>
      </c>
      <c r="AN945" t="s">
        <v>55</v>
      </c>
      <c r="AQ945" t="s">
        <v>51</v>
      </c>
      <c r="AR945" t="s">
        <v>638</v>
      </c>
    </row>
    <row r="946" ht="15.75" customHeight="1">
      <c r="A946" t="s">
        <v>44</v>
      </c>
      <c r="B946" s="20" t="s">
        <v>104</v>
      </c>
      <c r="C946" s="11" t="s">
        <v>121</v>
      </c>
      <c r="D946" s="11" t="s">
        <v>122</v>
      </c>
      <c r="E946" s="11" t="s">
        <v>123</v>
      </c>
      <c r="F946" s="12" t="str">
        <f t="shared" si="1"/>
        <v>2013</v>
      </c>
      <c r="G946" s="13">
        <v>41454.0</v>
      </c>
      <c r="H946" s="14">
        <v>0.3194444444444444</v>
      </c>
      <c r="I946" t="s">
        <v>95</v>
      </c>
      <c r="J946" s="15"/>
      <c r="M946" s="15">
        <v>18.1</v>
      </c>
      <c r="N946" s="16">
        <v>8.61</v>
      </c>
      <c r="O946" s="16">
        <v>91.2</v>
      </c>
      <c r="P946" s="17">
        <v>130.0</v>
      </c>
      <c r="Q946" s="18"/>
      <c r="S946" s="17"/>
      <c r="V946" s="19"/>
      <c r="W946" s="19">
        <v>1299.65</v>
      </c>
      <c r="AF946" t="s">
        <v>350</v>
      </c>
      <c r="AK946" t="s">
        <v>53</v>
      </c>
      <c r="AR946" t="s">
        <v>638</v>
      </c>
    </row>
    <row r="947" ht="15.75" customHeight="1">
      <c r="A947" t="s">
        <v>44</v>
      </c>
      <c r="B947" s="20" t="s">
        <v>104</v>
      </c>
      <c r="C947" s="11" t="s">
        <v>121</v>
      </c>
      <c r="D947" s="11" t="s">
        <v>122</v>
      </c>
      <c r="E947" s="11" t="s">
        <v>123</v>
      </c>
      <c r="F947" s="12" t="str">
        <f t="shared" si="1"/>
        <v>2013</v>
      </c>
      <c r="G947" s="13">
        <v>41468.0</v>
      </c>
      <c r="H947" s="14">
        <v>0.2777777777777778</v>
      </c>
      <c r="I947" t="s">
        <v>48</v>
      </c>
      <c r="J947" s="15"/>
      <c r="L947" t="s">
        <v>49</v>
      </c>
      <c r="M947" s="15">
        <v>20.1</v>
      </c>
      <c r="N947" s="16">
        <v>8.52</v>
      </c>
      <c r="O947" s="16">
        <v>94.1</v>
      </c>
      <c r="P947" s="17">
        <v>180.0</v>
      </c>
      <c r="Q947" s="18"/>
      <c r="S947" s="17"/>
      <c r="V947" s="19"/>
      <c r="W947" s="19">
        <v>344.8</v>
      </c>
      <c r="AF947" t="s">
        <v>350</v>
      </c>
      <c r="AG947" t="s">
        <v>51</v>
      </c>
      <c r="AH947" t="s">
        <v>115</v>
      </c>
      <c r="AK947" t="s">
        <v>53</v>
      </c>
      <c r="AM947" t="s">
        <v>54</v>
      </c>
      <c r="AN947" t="s">
        <v>55</v>
      </c>
      <c r="AQ947" t="s">
        <v>51</v>
      </c>
      <c r="AR947" t="s">
        <v>626</v>
      </c>
    </row>
    <row r="948" ht="15.75" customHeight="1">
      <c r="A948" t="s">
        <v>44</v>
      </c>
      <c r="B948" s="20" t="s">
        <v>104</v>
      </c>
      <c r="C948" s="11" t="s">
        <v>121</v>
      </c>
      <c r="D948" s="11" t="s">
        <v>122</v>
      </c>
      <c r="E948" s="11" t="s">
        <v>123</v>
      </c>
      <c r="F948" s="12" t="str">
        <f t="shared" si="1"/>
        <v>2013</v>
      </c>
      <c r="G948" s="13">
        <v>41468.0</v>
      </c>
      <c r="H948" s="14">
        <v>0.2777777777777778</v>
      </c>
      <c r="I948" t="s">
        <v>95</v>
      </c>
      <c r="J948" s="15"/>
      <c r="M948" s="15"/>
      <c r="N948" s="16"/>
      <c r="O948" s="16"/>
      <c r="P948" s="17"/>
      <c r="Q948" s="18"/>
      <c r="S948" s="17"/>
      <c r="V948" s="19"/>
      <c r="W948" s="19">
        <v>461.1</v>
      </c>
      <c r="AF948" t="s">
        <v>350</v>
      </c>
      <c r="AK948" t="s">
        <v>53</v>
      </c>
      <c r="AR948" t="s">
        <v>626</v>
      </c>
    </row>
    <row r="949" ht="15.75" customHeight="1">
      <c r="A949" t="s">
        <v>44</v>
      </c>
      <c r="B949" s="20" t="s">
        <v>104</v>
      </c>
      <c r="C949" s="11" t="s">
        <v>121</v>
      </c>
      <c r="D949" s="11" t="s">
        <v>122</v>
      </c>
      <c r="E949" s="11" t="s">
        <v>123</v>
      </c>
      <c r="F949" s="12" t="str">
        <f t="shared" si="1"/>
        <v>2013</v>
      </c>
      <c r="G949" s="13">
        <v>41482.0</v>
      </c>
      <c r="H949" s="14">
        <v>0.28125</v>
      </c>
      <c r="I949" t="s">
        <v>48</v>
      </c>
      <c r="J949" s="15"/>
      <c r="L949" t="s">
        <v>49</v>
      </c>
      <c r="M949" s="15">
        <v>20.1</v>
      </c>
      <c r="N949" s="16">
        <v>8.32</v>
      </c>
      <c r="O949" s="16">
        <v>91.9</v>
      </c>
      <c r="P949" s="17">
        <v>140.0</v>
      </c>
      <c r="Q949" s="18"/>
      <c r="S949" s="17"/>
      <c r="V949" s="19"/>
      <c r="W949" s="19">
        <v>579.4</v>
      </c>
      <c r="AF949" t="s">
        <v>350</v>
      </c>
      <c r="AG949" t="s">
        <v>51</v>
      </c>
      <c r="AH949" t="s">
        <v>364</v>
      </c>
      <c r="AK949" t="s">
        <v>53</v>
      </c>
      <c r="AM949" t="s">
        <v>54</v>
      </c>
      <c r="AN949" t="s">
        <v>55</v>
      </c>
      <c r="AQ949" t="s">
        <v>51</v>
      </c>
      <c r="AR949" t="s">
        <v>218</v>
      </c>
    </row>
    <row r="950" ht="15.75" customHeight="1">
      <c r="A950" t="s">
        <v>44</v>
      </c>
      <c r="B950" s="20" t="s">
        <v>104</v>
      </c>
      <c r="C950" s="11" t="s">
        <v>121</v>
      </c>
      <c r="D950" s="11" t="s">
        <v>122</v>
      </c>
      <c r="E950" s="11" t="s">
        <v>123</v>
      </c>
      <c r="F950" s="12" t="str">
        <f t="shared" si="1"/>
        <v>2013</v>
      </c>
      <c r="G950" s="13">
        <v>41496.0</v>
      </c>
      <c r="H950" s="14">
        <v>0.30625</v>
      </c>
      <c r="I950" t="s">
        <v>48</v>
      </c>
      <c r="J950" s="15"/>
      <c r="L950" t="s">
        <v>58</v>
      </c>
      <c r="M950" s="15">
        <v>20.0</v>
      </c>
      <c r="N950" s="16">
        <v>8.18</v>
      </c>
      <c r="O950" s="16">
        <v>91.2</v>
      </c>
      <c r="P950" s="17">
        <v>120.0</v>
      </c>
      <c r="Q950" s="18"/>
      <c r="S950" s="17"/>
      <c r="V950" s="19"/>
      <c r="W950" s="19" t="s">
        <v>149</v>
      </c>
      <c r="AF950" t="s">
        <v>350</v>
      </c>
      <c r="AG950" t="s">
        <v>223</v>
      </c>
      <c r="AH950" t="s">
        <v>269</v>
      </c>
      <c r="AJ950" t="s">
        <v>61</v>
      </c>
      <c r="AK950" t="s">
        <v>53</v>
      </c>
      <c r="AM950" t="s">
        <v>62</v>
      </c>
      <c r="AN950" t="s">
        <v>55</v>
      </c>
      <c r="AQ950" t="s">
        <v>171</v>
      </c>
      <c r="AR950" t="s">
        <v>409</v>
      </c>
    </row>
    <row r="951" ht="15.75" customHeight="1">
      <c r="A951" t="s">
        <v>44</v>
      </c>
      <c r="B951" s="20" t="s">
        <v>104</v>
      </c>
      <c r="C951" s="11" t="s">
        <v>121</v>
      </c>
      <c r="D951" s="11" t="s">
        <v>122</v>
      </c>
      <c r="E951" s="11" t="s">
        <v>123</v>
      </c>
      <c r="F951" s="12" t="str">
        <f t="shared" si="1"/>
        <v>2013</v>
      </c>
      <c r="G951" s="13">
        <v>41510.0</v>
      </c>
      <c r="H951" s="14">
        <v>0.30625</v>
      </c>
      <c r="I951" t="s">
        <v>48</v>
      </c>
      <c r="J951" s="15"/>
      <c r="L951" t="s">
        <v>49</v>
      </c>
      <c r="M951" s="15">
        <v>18.6</v>
      </c>
      <c r="N951" s="16">
        <v>8.74</v>
      </c>
      <c r="O951" s="16">
        <v>93.1</v>
      </c>
      <c r="P951" s="17">
        <v>180.0</v>
      </c>
      <c r="Q951" s="18"/>
      <c r="S951" s="17"/>
      <c r="V951" s="19"/>
      <c r="W951" s="19">
        <v>142.1</v>
      </c>
      <c r="AF951" t="s">
        <v>350</v>
      </c>
      <c r="AG951" t="s">
        <v>51</v>
      </c>
      <c r="AH951" t="s">
        <v>51</v>
      </c>
      <c r="AJ951" t="s">
        <v>61</v>
      </c>
      <c r="AK951" t="s">
        <v>53</v>
      </c>
      <c r="AM951" t="s">
        <v>88</v>
      </c>
      <c r="AN951" t="s">
        <v>55</v>
      </c>
      <c r="AQ951" t="s">
        <v>51</v>
      </c>
      <c r="AR951" t="s">
        <v>218</v>
      </c>
    </row>
    <row r="952" ht="15.75" customHeight="1">
      <c r="A952" t="s">
        <v>44</v>
      </c>
      <c r="B952" s="20" t="s">
        <v>104</v>
      </c>
      <c r="C952" s="11" t="s">
        <v>145</v>
      </c>
      <c r="D952" s="11" t="s">
        <v>146</v>
      </c>
      <c r="E952" s="11" t="s">
        <v>147</v>
      </c>
      <c r="F952" s="12" t="str">
        <f t="shared" si="1"/>
        <v>2013</v>
      </c>
      <c r="G952" s="13">
        <v>41412.0</v>
      </c>
      <c r="H952" s="14">
        <v>0.24097222222222223</v>
      </c>
      <c r="I952" t="s">
        <v>48</v>
      </c>
      <c r="J952" s="15"/>
      <c r="L952" t="s">
        <v>49</v>
      </c>
      <c r="M952" s="15">
        <v>13.3</v>
      </c>
      <c r="N952" s="16">
        <v>8.7</v>
      </c>
      <c r="O952" s="16">
        <v>83.6</v>
      </c>
      <c r="P952" s="17">
        <v>170.0</v>
      </c>
      <c r="Q952" s="18"/>
      <c r="S952" s="17"/>
      <c r="V952" s="19"/>
      <c r="W952" s="19">
        <v>88.2</v>
      </c>
      <c r="AF952" t="s">
        <v>598</v>
      </c>
      <c r="AG952" t="s">
        <v>223</v>
      </c>
      <c r="AH952" t="s">
        <v>51</v>
      </c>
      <c r="AI952">
        <v>4.44444444444444</v>
      </c>
      <c r="AJ952" t="s">
        <v>61</v>
      </c>
      <c r="AK952" t="s">
        <v>53</v>
      </c>
      <c r="AM952" t="s">
        <v>54</v>
      </c>
      <c r="AN952" t="s">
        <v>55</v>
      </c>
      <c r="AQ952" t="s">
        <v>171</v>
      </c>
      <c r="AR952" t="s">
        <v>218</v>
      </c>
    </row>
    <row r="953" ht="15.75" customHeight="1">
      <c r="A953" t="s">
        <v>44</v>
      </c>
      <c r="B953" s="20" t="s">
        <v>104</v>
      </c>
      <c r="C953" s="11" t="s">
        <v>145</v>
      </c>
      <c r="D953" s="11" t="s">
        <v>146</v>
      </c>
      <c r="E953" s="11" t="s">
        <v>147</v>
      </c>
      <c r="F953" s="12" t="str">
        <f t="shared" si="1"/>
        <v>2013</v>
      </c>
      <c r="G953" s="13">
        <v>41426.0</v>
      </c>
      <c r="H953" s="14">
        <v>0.24930555555555556</v>
      </c>
      <c r="I953" t="s">
        <v>48</v>
      </c>
      <c r="J953" s="15"/>
      <c r="L953" t="s">
        <v>49</v>
      </c>
      <c r="M953" s="15">
        <v>19.3</v>
      </c>
      <c r="N953" s="16">
        <v>7.4</v>
      </c>
      <c r="O953" s="16">
        <v>85.4</v>
      </c>
      <c r="P953" s="17"/>
      <c r="Q953" s="18"/>
      <c r="S953" s="17"/>
      <c r="V953" s="19"/>
      <c r="W953" s="19">
        <v>816.4</v>
      </c>
      <c r="AF953" t="s">
        <v>76</v>
      </c>
      <c r="AG953" t="s">
        <v>223</v>
      </c>
      <c r="AH953" t="s">
        <v>51</v>
      </c>
      <c r="AI953">
        <v>17.7777777777778</v>
      </c>
      <c r="AK953" t="s">
        <v>53</v>
      </c>
      <c r="AM953" t="s">
        <v>54</v>
      </c>
      <c r="AN953" t="s">
        <v>55</v>
      </c>
      <c r="AQ953" t="s">
        <v>171</v>
      </c>
      <c r="AR953" t="s">
        <v>218</v>
      </c>
    </row>
    <row r="954" ht="15.75" customHeight="1">
      <c r="A954" t="s">
        <v>44</v>
      </c>
      <c r="B954" s="20" t="s">
        <v>104</v>
      </c>
      <c r="C954" s="11" t="s">
        <v>145</v>
      </c>
      <c r="D954" s="11" t="s">
        <v>146</v>
      </c>
      <c r="E954" s="11" t="s">
        <v>147</v>
      </c>
      <c r="F954" s="12" t="str">
        <f t="shared" si="1"/>
        <v>2013</v>
      </c>
      <c r="G954" s="13">
        <v>41440.0</v>
      </c>
      <c r="H954" s="14">
        <v>0.23055555555555557</v>
      </c>
      <c r="I954" t="s">
        <v>48</v>
      </c>
      <c r="J954" s="15"/>
      <c r="L954" t="s">
        <v>49</v>
      </c>
      <c r="M954" s="15">
        <v>15.8</v>
      </c>
      <c r="N954" s="16">
        <v>8.1</v>
      </c>
      <c r="O954" s="16">
        <v>82.6</v>
      </c>
      <c r="P954" s="17">
        <v>170.0</v>
      </c>
      <c r="Q954" s="18"/>
      <c r="S954" s="17"/>
      <c r="V954" s="19"/>
      <c r="W954" s="19">
        <v>290.9</v>
      </c>
      <c r="AF954" t="s">
        <v>598</v>
      </c>
      <c r="AG954" t="s">
        <v>223</v>
      </c>
      <c r="AH954" t="s">
        <v>115</v>
      </c>
      <c r="AI954">
        <v>11.6666666666667</v>
      </c>
      <c r="AJ954" t="s">
        <v>61</v>
      </c>
      <c r="AK954" t="s">
        <v>119</v>
      </c>
      <c r="AM954" t="s">
        <v>62</v>
      </c>
      <c r="AN954" t="s">
        <v>55</v>
      </c>
      <c r="AQ954" t="s">
        <v>171</v>
      </c>
      <c r="AR954" t="s">
        <v>682</v>
      </c>
    </row>
    <row r="955" ht="15.75" customHeight="1">
      <c r="A955" t="s">
        <v>44</v>
      </c>
      <c r="B955" s="20" t="s">
        <v>104</v>
      </c>
      <c r="C955" s="11" t="s">
        <v>145</v>
      </c>
      <c r="D955" s="11" t="s">
        <v>146</v>
      </c>
      <c r="E955" s="11" t="s">
        <v>147</v>
      </c>
      <c r="F955" s="12" t="str">
        <f t="shared" si="1"/>
        <v>2013</v>
      </c>
      <c r="G955" s="13">
        <v>41454.0</v>
      </c>
      <c r="H955" s="14">
        <v>0.22916666666666666</v>
      </c>
      <c r="I955" t="s">
        <v>48</v>
      </c>
      <c r="J955" s="15"/>
      <c r="L955" t="s">
        <v>58</v>
      </c>
      <c r="M955" s="15">
        <v>16.8</v>
      </c>
      <c r="N955" s="16">
        <v>8.7</v>
      </c>
      <c r="O955" s="16">
        <v>89.8</v>
      </c>
      <c r="P955" s="17">
        <v>160.0</v>
      </c>
      <c r="Q955" s="18"/>
      <c r="S955" s="17"/>
      <c r="V955" s="19"/>
      <c r="W955" s="19">
        <v>1732.87</v>
      </c>
      <c r="AF955" t="s">
        <v>598</v>
      </c>
      <c r="AG955" t="s">
        <v>259</v>
      </c>
      <c r="AH955" t="s">
        <v>72</v>
      </c>
      <c r="AI955">
        <v>17.2222222222222</v>
      </c>
      <c r="AJ955" t="s">
        <v>61</v>
      </c>
      <c r="AK955" t="s">
        <v>119</v>
      </c>
      <c r="AM955" t="s">
        <v>62</v>
      </c>
      <c r="AN955" t="s">
        <v>55</v>
      </c>
      <c r="AQ955" t="s">
        <v>171</v>
      </c>
      <c r="AR955" t="s">
        <v>683</v>
      </c>
    </row>
    <row r="956" ht="15.75" customHeight="1">
      <c r="A956" t="s">
        <v>44</v>
      </c>
      <c r="B956" s="20" t="s">
        <v>104</v>
      </c>
      <c r="C956" s="11" t="s">
        <v>145</v>
      </c>
      <c r="D956" s="11" t="s">
        <v>146</v>
      </c>
      <c r="E956" s="11" t="s">
        <v>147</v>
      </c>
      <c r="F956" s="12" t="str">
        <f t="shared" si="1"/>
        <v>2013</v>
      </c>
      <c r="G956" s="13">
        <v>41468.0</v>
      </c>
      <c r="H956" s="14">
        <v>0.2326388888888889</v>
      </c>
      <c r="I956" t="s">
        <v>48</v>
      </c>
      <c r="J956" s="15"/>
      <c r="L956" t="s">
        <v>49</v>
      </c>
      <c r="M956" s="15">
        <v>19.7</v>
      </c>
      <c r="N956" s="16">
        <v>7.4</v>
      </c>
      <c r="O956" s="16">
        <v>82.3</v>
      </c>
      <c r="P956" s="17"/>
      <c r="Q956" s="18"/>
      <c r="S956" s="17"/>
      <c r="V956" s="19"/>
      <c r="W956" s="19">
        <v>461.1</v>
      </c>
      <c r="AF956" t="s">
        <v>76</v>
      </c>
      <c r="AG956" t="s">
        <v>115</v>
      </c>
      <c r="AH956" t="s">
        <v>115</v>
      </c>
      <c r="AI956">
        <v>16.6666666666667</v>
      </c>
      <c r="AK956" t="s">
        <v>119</v>
      </c>
      <c r="AM956" t="s">
        <v>88</v>
      </c>
      <c r="AN956" t="s">
        <v>55</v>
      </c>
      <c r="AQ956" t="s">
        <v>56</v>
      </c>
      <c r="AR956" t="s">
        <v>642</v>
      </c>
    </row>
    <row r="957" ht="15.75" customHeight="1">
      <c r="A957" t="s">
        <v>44</v>
      </c>
      <c r="B957" s="20" t="s">
        <v>104</v>
      </c>
      <c r="C957" s="11" t="s">
        <v>145</v>
      </c>
      <c r="D957" s="11" t="s">
        <v>146</v>
      </c>
      <c r="E957" s="11" t="s">
        <v>147</v>
      </c>
      <c r="F957" s="12" t="str">
        <f t="shared" si="1"/>
        <v>2013</v>
      </c>
      <c r="G957" s="13">
        <v>41482.0</v>
      </c>
      <c r="H957" s="14">
        <v>0.24861111111111112</v>
      </c>
      <c r="I957" t="s">
        <v>48</v>
      </c>
      <c r="J957" s="15"/>
      <c r="L957" t="s">
        <v>49</v>
      </c>
      <c r="M957" s="15">
        <v>18.8</v>
      </c>
      <c r="N957" s="16">
        <v>7.3</v>
      </c>
      <c r="O957" s="16">
        <v>81.0</v>
      </c>
      <c r="P957" s="17"/>
      <c r="Q957" s="18"/>
      <c r="S957" s="17"/>
      <c r="V957" s="19"/>
      <c r="W957" s="19">
        <v>1413.6</v>
      </c>
      <c r="AF957" t="s">
        <v>76</v>
      </c>
      <c r="AG957" t="s">
        <v>51</v>
      </c>
      <c r="AH957" t="s">
        <v>85</v>
      </c>
      <c r="AI957">
        <v>14.4444444444444</v>
      </c>
      <c r="AJ957" t="s">
        <v>61</v>
      </c>
      <c r="AK957" t="s">
        <v>119</v>
      </c>
      <c r="AM957" t="s">
        <v>54</v>
      </c>
      <c r="AN957" t="s">
        <v>55</v>
      </c>
      <c r="AQ957" t="s">
        <v>70</v>
      </c>
      <c r="AR957" t="s">
        <v>684</v>
      </c>
    </row>
    <row r="958" ht="15.75" customHeight="1">
      <c r="A958" t="s">
        <v>44</v>
      </c>
      <c r="B958" s="20" t="s">
        <v>104</v>
      </c>
      <c r="C958" s="11" t="s">
        <v>145</v>
      </c>
      <c r="D958" s="11" t="s">
        <v>146</v>
      </c>
      <c r="E958" s="11" t="s">
        <v>147</v>
      </c>
      <c r="F958" s="12" t="str">
        <f t="shared" si="1"/>
        <v>2013</v>
      </c>
      <c r="G958" s="13">
        <v>41496.0</v>
      </c>
      <c r="H958" s="14">
        <v>0.2534722222222222</v>
      </c>
      <c r="I958" t="s">
        <v>48</v>
      </c>
      <c r="J958" s="15"/>
      <c r="L958" t="s">
        <v>58</v>
      </c>
      <c r="M958" s="15">
        <v>18.7</v>
      </c>
      <c r="N958" s="16">
        <v>8.6</v>
      </c>
      <c r="O958" s="16">
        <v>93.4</v>
      </c>
      <c r="P958" s="17">
        <v>140.0</v>
      </c>
      <c r="Q958" s="18"/>
      <c r="S958" s="17"/>
      <c r="V958" s="19"/>
      <c r="W958" s="19" t="s">
        <v>149</v>
      </c>
      <c r="AF958" t="s">
        <v>598</v>
      </c>
      <c r="AG958" t="s">
        <v>51</v>
      </c>
      <c r="AH958" t="s">
        <v>457</v>
      </c>
      <c r="AI958">
        <v>17.2222222222222</v>
      </c>
      <c r="AJ958" t="s">
        <v>61</v>
      </c>
      <c r="AK958" t="s">
        <v>53</v>
      </c>
      <c r="AM958" t="s">
        <v>62</v>
      </c>
      <c r="AN958" t="s">
        <v>55</v>
      </c>
      <c r="AQ958" t="s">
        <v>171</v>
      </c>
      <c r="AR958" t="s">
        <v>409</v>
      </c>
    </row>
    <row r="959" ht="15.75" customHeight="1">
      <c r="A959" t="s">
        <v>44</v>
      </c>
      <c r="B959" s="20" t="s">
        <v>104</v>
      </c>
      <c r="C959" s="11" t="s">
        <v>145</v>
      </c>
      <c r="D959" s="11" t="s">
        <v>146</v>
      </c>
      <c r="E959" s="11" t="s">
        <v>147</v>
      </c>
      <c r="F959" s="12" t="str">
        <f t="shared" si="1"/>
        <v>2013</v>
      </c>
      <c r="G959" s="13">
        <v>41510.0</v>
      </c>
      <c r="H959" s="14">
        <v>0.25763888888888886</v>
      </c>
      <c r="I959" t="s">
        <v>48</v>
      </c>
      <c r="J959" s="15"/>
      <c r="L959" t="s">
        <v>49</v>
      </c>
      <c r="M959" s="15">
        <v>18.9</v>
      </c>
      <c r="N959" s="16">
        <v>6.5</v>
      </c>
      <c r="O959" s="16">
        <v>71.2</v>
      </c>
      <c r="P959" s="17">
        <v>250.0</v>
      </c>
      <c r="Q959" s="18"/>
      <c r="S959" s="17"/>
      <c r="V959" s="19"/>
      <c r="W959" s="19">
        <v>365.4</v>
      </c>
      <c r="AF959" t="s">
        <v>600</v>
      </c>
      <c r="AH959" t="s">
        <v>51</v>
      </c>
      <c r="AI959">
        <v>10.5555555555556</v>
      </c>
      <c r="AK959" t="s">
        <v>119</v>
      </c>
      <c r="AM959" t="s">
        <v>54</v>
      </c>
      <c r="AN959" t="s">
        <v>55</v>
      </c>
      <c r="AQ959" t="s">
        <v>171</v>
      </c>
      <c r="AR959" t="s">
        <v>218</v>
      </c>
    </row>
    <row r="960" ht="15.75" customHeight="1">
      <c r="A960" t="s">
        <v>44</v>
      </c>
      <c r="B960" s="20" t="s">
        <v>154</v>
      </c>
      <c r="C960" s="11" t="s">
        <v>208</v>
      </c>
      <c r="D960" s="11" t="s">
        <v>209</v>
      </c>
      <c r="E960" s="11" t="s">
        <v>210</v>
      </c>
      <c r="F960" s="12" t="str">
        <f t="shared" si="1"/>
        <v>2013</v>
      </c>
      <c r="G960" s="13">
        <v>41412.0</v>
      </c>
      <c r="H960" s="14">
        <v>0.3159722222222222</v>
      </c>
      <c r="I960" t="s">
        <v>48</v>
      </c>
      <c r="J960" s="15"/>
      <c r="L960" t="s">
        <v>49</v>
      </c>
      <c r="M960" s="15">
        <v>13.8</v>
      </c>
      <c r="N960" s="16">
        <v>10.15</v>
      </c>
      <c r="O960" s="16">
        <v>98.3</v>
      </c>
      <c r="P960" s="17">
        <v>60.0</v>
      </c>
      <c r="Q960" s="18"/>
      <c r="S960" s="17"/>
      <c r="V960" s="19"/>
      <c r="W960" s="19">
        <v>1.0</v>
      </c>
      <c r="AF960" t="s">
        <v>623</v>
      </c>
      <c r="AG960" t="s">
        <v>51</v>
      </c>
      <c r="AH960" t="s">
        <v>86</v>
      </c>
      <c r="AI960">
        <v>7.77777777777778</v>
      </c>
      <c r="AJ960" t="s">
        <v>61</v>
      </c>
      <c r="AK960" t="s">
        <v>53</v>
      </c>
      <c r="AM960" t="s">
        <v>54</v>
      </c>
      <c r="AN960" t="s">
        <v>65</v>
      </c>
      <c r="AQ960" t="s">
        <v>51</v>
      </c>
      <c r="AR960" t="s">
        <v>229</v>
      </c>
    </row>
    <row r="961" ht="15.75" customHeight="1">
      <c r="A961" t="s">
        <v>44</v>
      </c>
      <c r="B961" s="20" t="s">
        <v>154</v>
      </c>
      <c r="C961" s="11" t="s">
        <v>208</v>
      </c>
      <c r="D961" s="11" t="s">
        <v>209</v>
      </c>
      <c r="E961" s="11" t="s">
        <v>210</v>
      </c>
      <c r="F961" s="12" t="str">
        <f t="shared" si="1"/>
        <v>2013</v>
      </c>
      <c r="G961" s="13">
        <v>41426.0</v>
      </c>
      <c r="H961" s="14">
        <v>0.3020833333333333</v>
      </c>
      <c r="I961" t="s">
        <v>48</v>
      </c>
      <c r="J961" s="15"/>
      <c r="L961" t="s">
        <v>49</v>
      </c>
      <c r="M961" s="15">
        <v>16.5</v>
      </c>
      <c r="N961" s="16">
        <v>9.87</v>
      </c>
      <c r="O961" s="16">
        <v>101.4</v>
      </c>
      <c r="P961" s="17">
        <v>50.0</v>
      </c>
      <c r="Q961" s="18"/>
      <c r="S961" s="17"/>
      <c r="V961" s="19"/>
      <c r="W961" s="19">
        <v>7.4</v>
      </c>
      <c r="AF961" t="s">
        <v>624</v>
      </c>
      <c r="AG961" t="s">
        <v>51</v>
      </c>
      <c r="AH961" t="s">
        <v>51</v>
      </c>
      <c r="AJ961" t="s">
        <v>61</v>
      </c>
      <c r="AK961" t="s">
        <v>53</v>
      </c>
      <c r="AM961" t="s">
        <v>54</v>
      </c>
      <c r="AN961" t="s">
        <v>65</v>
      </c>
      <c r="AQ961" t="s">
        <v>51</v>
      </c>
      <c r="AR961" t="s">
        <v>229</v>
      </c>
    </row>
    <row r="962" ht="15.75" customHeight="1">
      <c r="A962" t="s">
        <v>44</v>
      </c>
      <c r="B962" s="20" t="s">
        <v>154</v>
      </c>
      <c r="C962" s="11" t="s">
        <v>208</v>
      </c>
      <c r="D962" s="11" t="s">
        <v>209</v>
      </c>
      <c r="E962" s="11" t="s">
        <v>210</v>
      </c>
      <c r="F962" s="12" t="str">
        <f t="shared" si="1"/>
        <v>2013</v>
      </c>
      <c r="G962" s="13">
        <v>41440.0</v>
      </c>
      <c r="H962" s="14">
        <v>0.3145833333333333</v>
      </c>
      <c r="I962" t="s">
        <v>48</v>
      </c>
      <c r="J962" s="15"/>
      <c r="L962" t="s">
        <v>49</v>
      </c>
      <c r="M962" s="15">
        <v>17.4</v>
      </c>
      <c r="N962" s="16">
        <v>9.14</v>
      </c>
      <c r="O962" s="16">
        <v>96.4</v>
      </c>
      <c r="P962" s="17">
        <v>50.0</v>
      </c>
      <c r="Q962" s="18"/>
      <c r="S962" s="17"/>
      <c r="V962" s="19"/>
      <c r="W962" s="19">
        <v>6.3</v>
      </c>
      <c r="AF962" t="s">
        <v>217</v>
      </c>
      <c r="AG962" t="s">
        <v>51</v>
      </c>
      <c r="AH962" t="s">
        <v>349</v>
      </c>
      <c r="AI962">
        <v>11.6666666666667</v>
      </c>
      <c r="AJ962" t="s">
        <v>61</v>
      </c>
      <c r="AK962" t="s">
        <v>53</v>
      </c>
      <c r="AM962" t="s">
        <v>54</v>
      </c>
      <c r="AN962" t="s">
        <v>65</v>
      </c>
      <c r="AQ962" t="s">
        <v>51</v>
      </c>
      <c r="AR962" t="s">
        <v>218</v>
      </c>
    </row>
    <row r="963" ht="15.75" customHeight="1">
      <c r="A963" t="s">
        <v>44</v>
      </c>
      <c r="B963" s="20" t="s">
        <v>154</v>
      </c>
      <c r="C963" s="11" t="s">
        <v>208</v>
      </c>
      <c r="D963" s="11" t="s">
        <v>209</v>
      </c>
      <c r="E963" s="11" t="s">
        <v>210</v>
      </c>
      <c r="F963" s="12" t="str">
        <f t="shared" si="1"/>
        <v>2013</v>
      </c>
      <c r="G963" s="13">
        <v>41454.0</v>
      </c>
      <c r="H963" s="14">
        <v>0.2951388888888889</v>
      </c>
      <c r="I963" t="s">
        <v>48</v>
      </c>
      <c r="J963" s="15"/>
      <c r="L963" t="s">
        <v>58</v>
      </c>
      <c r="M963" s="15">
        <v>18.4</v>
      </c>
      <c r="N963" s="16">
        <v>9.15</v>
      </c>
      <c r="O963" s="16">
        <v>96.8</v>
      </c>
      <c r="P963" s="17">
        <v>50.0</v>
      </c>
      <c r="Q963" s="18"/>
      <c r="S963" s="17"/>
      <c r="V963" s="19"/>
      <c r="W963" s="19">
        <v>7.4</v>
      </c>
      <c r="AF963" t="s">
        <v>350</v>
      </c>
      <c r="AG963" t="s">
        <v>280</v>
      </c>
      <c r="AH963" t="s">
        <v>287</v>
      </c>
      <c r="AK963" t="s">
        <v>119</v>
      </c>
      <c r="AM963" t="s">
        <v>62</v>
      </c>
      <c r="AN963" t="s">
        <v>55</v>
      </c>
      <c r="AQ963" t="s">
        <v>51</v>
      </c>
      <c r="AR963" t="s">
        <v>685</v>
      </c>
    </row>
    <row r="964" ht="15.75" customHeight="1">
      <c r="A964" t="s">
        <v>44</v>
      </c>
      <c r="B964" s="20" t="s">
        <v>154</v>
      </c>
      <c r="C964" s="11" t="s">
        <v>208</v>
      </c>
      <c r="D964" s="11" t="s">
        <v>209</v>
      </c>
      <c r="E964" s="11" t="s">
        <v>210</v>
      </c>
      <c r="F964" s="12" t="str">
        <f t="shared" si="1"/>
        <v>2013</v>
      </c>
      <c r="G964" s="13">
        <v>41468.0</v>
      </c>
      <c r="H964" s="14">
        <v>0.2986111111111111</v>
      </c>
      <c r="I964" t="s">
        <v>48</v>
      </c>
      <c r="J964" s="15"/>
      <c r="L964" t="s">
        <v>58</v>
      </c>
      <c r="M964" s="15">
        <v>23.5</v>
      </c>
      <c r="N964" s="16">
        <v>7.74</v>
      </c>
      <c r="O964" s="16">
        <v>94.4</v>
      </c>
      <c r="P964" s="17">
        <v>50.0</v>
      </c>
      <c r="Q964" s="18"/>
      <c r="S964" s="17"/>
      <c r="V964" s="19"/>
      <c r="W964" s="19">
        <v>24.6</v>
      </c>
      <c r="AF964" t="s">
        <v>217</v>
      </c>
      <c r="AG964" t="s">
        <v>51</v>
      </c>
      <c r="AH964" t="s">
        <v>51</v>
      </c>
      <c r="AJ964" t="s">
        <v>61</v>
      </c>
      <c r="AK964" t="s">
        <v>53</v>
      </c>
      <c r="AM964" t="s">
        <v>62</v>
      </c>
      <c r="AN964" t="s">
        <v>55</v>
      </c>
      <c r="AQ964" t="s">
        <v>51</v>
      </c>
      <c r="AR964" t="s">
        <v>218</v>
      </c>
    </row>
    <row r="965" ht="15.75" customHeight="1">
      <c r="A965" t="s">
        <v>44</v>
      </c>
      <c r="B965" s="20" t="s">
        <v>154</v>
      </c>
      <c r="C965" s="11" t="s">
        <v>208</v>
      </c>
      <c r="D965" s="11" t="s">
        <v>209</v>
      </c>
      <c r="E965" s="11" t="s">
        <v>210</v>
      </c>
      <c r="F965" s="12" t="str">
        <f t="shared" si="1"/>
        <v>2013</v>
      </c>
      <c r="G965" s="13">
        <v>41482.0</v>
      </c>
      <c r="H965" s="14">
        <v>0.2951388888888889</v>
      </c>
      <c r="I965" t="s">
        <v>48</v>
      </c>
      <c r="J965" s="15"/>
      <c r="L965" t="s">
        <v>49</v>
      </c>
      <c r="M965" s="15">
        <v>22.8</v>
      </c>
      <c r="N965" s="16">
        <v>8.55</v>
      </c>
      <c r="O965" s="16">
        <v>98.9</v>
      </c>
      <c r="P965" s="17">
        <v>60.0</v>
      </c>
      <c r="Q965" s="18"/>
      <c r="S965" s="17"/>
      <c r="V965" s="19"/>
      <c r="W965" s="19">
        <v>8.5</v>
      </c>
      <c r="AF965" t="s">
        <v>217</v>
      </c>
      <c r="AG965" t="s">
        <v>51</v>
      </c>
      <c r="AH965" t="s">
        <v>364</v>
      </c>
      <c r="AI965">
        <v>17.2222222222222</v>
      </c>
      <c r="AJ965" t="s">
        <v>61</v>
      </c>
      <c r="AK965" t="s">
        <v>53</v>
      </c>
      <c r="AM965" t="s">
        <v>62</v>
      </c>
      <c r="AN965" t="s">
        <v>65</v>
      </c>
      <c r="AQ965" t="s">
        <v>51</v>
      </c>
      <c r="AR965" t="s">
        <v>638</v>
      </c>
    </row>
    <row r="966" ht="15.75" customHeight="1">
      <c r="A966" t="s">
        <v>44</v>
      </c>
      <c r="B966" s="20" t="s">
        <v>154</v>
      </c>
      <c r="C966" s="11" t="s">
        <v>208</v>
      </c>
      <c r="D966" s="11" t="s">
        <v>209</v>
      </c>
      <c r="E966" s="11" t="s">
        <v>210</v>
      </c>
      <c r="F966" s="12" t="str">
        <f t="shared" si="1"/>
        <v>2013</v>
      </c>
      <c r="G966" s="13">
        <v>41482.0</v>
      </c>
      <c r="H966" s="14">
        <v>0.2951388888888889</v>
      </c>
      <c r="I966" t="s">
        <v>95</v>
      </c>
      <c r="J966" s="15"/>
      <c r="M966" s="15">
        <v>22.8</v>
      </c>
      <c r="N966" s="16">
        <v>8.56</v>
      </c>
      <c r="O966" s="16">
        <v>98.6</v>
      </c>
      <c r="P966" s="17">
        <v>60.0</v>
      </c>
      <c r="Q966" s="18"/>
      <c r="S966" s="17"/>
      <c r="V966" s="19"/>
      <c r="W966" s="19">
        <v>9.6</v>
      </c>
      <c r="AF966" t="s">
        <v>217</v>
      </c>
      <c r="AK966" t="s">
        <v>53</v>
      </c>
      <c r="AR966" t="s">
        <v>638</v>
      </c>
    </row>
    <row r="967" ht="15.75" customHeight="1">
      <c r="A967" t="s">
        <v>44</v>
      </c>
      <c r="B967" s="20" t="s">
        <v>154</v>
      </c>
      <c r="C967" s="11" t="s">
        <v>208</v>
      </c>
      <c r="D967" s="11" t="s">
        <v>209</v>
      </c>
      <c r="E967" s="11" t="s">
        <v>210</v>
      </c>
      <c r="F967" s="12" t="str">
        <f t="shared" si="1"/>
        <v>2013</v>
      </c>
      <c r="G967" s="13">
        <v>41496.0</v>
      </c>
      <c r="H967" s="14">
        <v>0.2916666666666667</v>
      </c>
      <c r="I967" t="s">
        <v>48</v>
      </c>
      <c r="J967" s="15"/>
      <c r="L967" t="s">
        <v>49</v>
      </c>
      <c r="M967" s="15">
        <v>21.9</v>
      </c>
      <c r="N967" s="16">
        <v>7.75</v>
      </c>
      <c r="O967" s="16">
        <v>88.2</v>
      </c>
      <c r="P967" s="17">
        <v>60.0</v>
      </c>
      <c r="Q967" s="18"/>
      <c r="S967" s="17"/>
      <c r="V967" s="19"/>
      <c r="W967" s="19">
        <v>23.8</v>
      </c>
      <c r="AF967" t="s">
        <v>350</v>
      </c>
      <c r="AG967" t="s">
        <v>223</v>
      </c>
      <c r="AH967" t="s">
        <v>269</v>
      </c>
      <c r="AJ967" t="s">
        <v>61</v>
      </c>
      <c r="AK967" t="s">
        <v>119</v>
      </c>
      <c r="AM967" t="s">
        <v>54</v>
      </c>
      <c r="AN967" t="s">
        <v>55</v>
      </c>
      <c r="AQ967" t="s">
        <v>51</v>
      </c>
      <c r="AR967" t="s">
        <v>686</v>
      </c>
    </row>
    <row r="968" ht="15.75" customHeight="1">
      <c r="A968" t="s">
        <v>44</v>
      </c>
      <c r="B968" s="20" t="s">
        <v>154</v>
      </c>
      <c r="C968" s="11" t="s">
        <v>208</v>
      </c>
      <c r="D968" s="11" t="s">
        <v>209</v>
      </c>
      <c r="E968" s="11" t="s">
        <v>210</v>
      </c>
      <c r="F968" s="12" t="str">
        <f t="shared" si="1"/>
        <v>2013</v>
      </c>
      <c r="G968" s="13">
        <v>41496.0</v>
      </c>
      <c r="H968" s="14">
        <v>0.2916666666666667</v>
      </c>
      <c r="I968" t="s">
        <v>95</v>
      </c>
      <c r="J968" s="15"/>
      <c r="M968" s="15"/>
      <c r="N968" s="16"/>
      <c r="O968" s="16"/>
      <c r="P968" s="17"/>
      <c r="Q968" s="18"/>
      <c r="S968" s="17"/>
      <c r="V968" s="19"/>
      <c r="W968" s="19">
        <v>17.3</v>
      </c>
      <c r="AF968" t="s">
        <v>350</v>
      </c>
      <c r="AK968" t="s">
        <v>119</v>
      </c>
      <c r="AR968" t="s">
        <v>686</v>
      </c>
    </row>
    <row r="969" ht="15.75" customHeight="1">
      <c r="A969" t="s">
        <v>44</v>
      </c>
      <c r="B969" s="20" t="s">
        <v>154</v>
      </c>
      <c r="C969" s="11" t="s">
        <v>208</v>
      </c>
      <c r="D969" s="11" t="s">
        <v>209</v>
      </c>
      <c r="E969" s="11" t="s">
        <v>210</v>
      </c>
      <c r="F969" s="12" t="str">
        <f t="shared" si="1"/>
        <v>2013</v>
      </c>
      <c r="G969" s="13">
        <v>41510.0</v>
      </c>
      <c r="H969" s="14">
        <v>0.2902777777777778</v>
      </c>
      <c r="I969" t="s">
        <v>48</v>
      </c>
      <c r="J969" s="15"/>
      <c r="L969" t="s">
        <v>49</v>
      </c>
      <c r="M969" s="15">
        <v>22.8</v>
      </c>
      <c r="N969" s="16">
        <v>7.89</v>
      </c>
      <c r="O969" s="16">
        <v>93.3</v>
      </c>
      <c r="P969" s="17">
        <v>50.0</v>
      </c>
      <c r="Q969" s="18"/>
      <c r="S969" s="17"/>
      <c r="V969" s="19"/>
      <c r="W969" s="19">
        <v>17.3</v>
      </c>
      <c r="AF969" t="s">
        <v>350</v>
      </c>
      <c r="AG969" t="s">
        <v>51</v>
      </c>
      <c r="AH969" t="s">
        <v>51</v>
      </c>
      <c r="AJ969" t="s">
        <v>61</v>
      </c>
      <c r="AK969" t="s">
        <v>119</v>
      </c>
      <c r="AM969" t="s">
        <v>54</v>
      </c>
      <c r="AN969" t="s">
        <v>55</v>
      </c>
      <c r="AQ969" t="s">
        <v>51</v>
      </c>
      <c r="AR969" t="s">
        <v>687</v>
      </c>
    </row>
    <row r="970" ht="15.75" customHeight="1">
      <c r="A970" t="s">
        <v>44</v>
      </c>
      <c r="C970" s="11" t="s">
        <v>45</v>
      </c>
      <c r="D970" s="11" t="s">
        <v>46</v>
      </c>
      <c r="E970" s="11" t="s">
        <v>47</v>
      </c>
      <c r="F970" s="12" t="str">
        <f t="shared" si="1"/>
        <v>2014</v>
      </c>
      <c r="G970" s="13">
        <v>41790.0</v>
      </c>
      <c r="H970" s="14">
        <v>0.3402777777777778</v>
      </c>
      <c r="I970" t="s">
        <v>48</v>
      </c>
      <c r="J970" s="15"/>
      <c r="L970" t="s">
        <v>49</v>
      </c>
      <c r="M970" s="15">
        <v>14.0</v>
      </c>
      <c r="N970" s="16">
        <v>8.79</v>
      </c>
      <c r="O970" s="16">
        <v>85.3</v>
      </c>
      <c r="P970" s="17">
        <v>30.0</v>
      </c>
      <c r="Q970" s="18"/>
      <c r="S970" s="17"/>
      <c r="V970" s="19"/>
      <c r="W970" s="19">
        <v>22.1</v>
      </c>
      <c r="AF970" t="s">
        <v>688</v>
      </c>
      <c r="AG970" t="s">
        <v>59</v>
      </c>
      <c r="AH970" t="s">
        <v>254</v>
      </c>
      <c r="AI970">
        <v>11.11</v>
      </c>
      <c r="AJ970" t="s">
        <v>61</v>
      </c>
      <c r="AK970" t="s">
        <v>53</v>
      </c>
      <c r="AM970" t="s">
        <v>54</v>
      </c>
      <c r="AN970" t="s">
        <v>55</v>
      </c>
      <c r="AQ970" t="s">
        <v>51</v>
      </c>
      <c r="AR970" t="s">
        <v>226</v>
      </c>
    </row>
    <row r="971" ht="15.75" customHeight="1">
      <c r="A971" t="s">
        <v>44</v>
      </c>
      <c r="C971" s="11" t="s">
        <v>45</v>
      </c>
      <c r="D971" s="11" t="s">
        <v>46</v>
      </c>
      <c r="E971" s="11" t="s">
        <v>47</v>
      </c>
      <c r="F971" s="12" t="str">
        <f t="shared" si="1"/>
        <v>2014</v>
      </c>
      <c r="G971" s="13">
        <v>41804.0</v>
      </c>
      <c r="H971" s="14">
        <v>0.29583333333333334</v>
      </c>
      <c r="I971" t="s">
        <v>48</v>
      </c>
      <c r="J971" s="15"/>
      <c r="L971" t="s">
        <v>58</v>
      </c>
      <c r="M971" s="15">
        <v>14.9</v>
      </c>
      <c r="N971" s="16">
        <v>8.63</v>
      </c>
      <c r="O971" s="16">
        <v>85.4</v>
      </c>
      <c r="P971" s="17"/>
      <c r="Q971" s="18"/>
      <c r="S971" s="17"/>
      <c r="V971" s="19"/>
      <c r="W971" s="19">
        <v>816.4</v>
      </c>
      <c r="AF971" t="s">
        <v>689</v>
      </c>
      <c r="AG971" t="s">
        <v>273</v>
      </c>
      <c r="AH971" t="s">
        <v>85</v>
      </c>
      <c r="AI971">
        <v>14.44</v>
      </c>
      <c r="AJ971" t="s">
        <v>61</v>
      </c>
      <c r="AK971" t="s">
        <v>53</v>
      </c>
      <c r="AM971" t="s">
        <v>54</v>
      </c>
      <c r="AN971" t="s">
        <v>55</v>
      </c>
      <c r="AQ971" t="s">
        <v>79</v>
      </c>
      <c r="AR971" t="s">
        <v>226</v>
      </c>
    </row>
    <row r="972" ht="15.75" customHeight="1">
      <c r="A972" t="s">
        <v>44</v>
      </c>
      <c r="C972" s="11" t="s">
        <v>45</v>
      </c>
      <c r="D972" s="11" t="s">
        <v>46</v>
      </c>
      <c r="E972" s="11" t="s">
        <v>47</v>
      </c>
      <c r="F972" s="12" t="str">
        <f t="shared" si="1"/>
        <v>2014</v>
      </c>
      <c r="G972" s="13">
        <v>41818.0</v>
      </c>
      <c r="H972" s="14">
        <v>0.2652777777777778</v>
      </c>
      <c r="I972" t="s">
        <v>48</v>
      </c>
      <c r="J972" s="15"/>
      <c r="L972" t="s">
        <v>49</v>
      </c>
      <c r="M972" s="15">
        <v>15.8</v>
      </c>
      <c r="N972" s="16">
        <v>8.66</v>
      </c>
      <c r="O972" s="16">
        <v>89.2</v>
      </c>
      <c r="P972" s="17"/>
      <c r="Q972" s="18"/>
      <c r="S972" s="17"/>
      <c r="V972" s="19"/>
      <c r="W972" s="19">
        <v>96.0</v>
      </c>
      <c r="AF972" t="s">
        <v>217</v>
      </c>
      <c r="AG972" t="s">
        <v>51</v>
      </c>
      <c r="AH972" t="s">
        <v>51</v>
      </c>
      <c r="AI972">
        <v>11.67</v>
      </c>
      <c r="AJ972" t="s">
        <v>61</v>
      </c>
      <c r="AK972" t="s">
        <v>53</v>
      </c>
      <c r="AM972" t="s">
        <v>54</v>
      </c>
      <c r="AN972" t="s">
        <v>55</v>
      </c>
      <c r="AQ972" t="s">
        <v>56</v>
      </c>
      <c r="AR972" t="s">
        <v>226</v>
      </c>
    </row>
    <row r="973" ht="15.75" customHeight="1">
      <c r="A973" t="s">
        <v>44</v>
      </c>
      <c r="C973" s="11" t="s">
        <v>45</v>
      </c>
      <c r="D973" s="11" t="s">
        <v>46</v>
      </c>
      <c r="E973" s="11" t="s">
        <v>47</v>
      </c>
      <c r="F973" s="12" t="str">
        <f t="shared" si="1"/>
        <v>2014</v>
      </c>
      <c r="G973" s="13">
        <v>41818.0</v>
      </c>
      <c r="H973" s="14">
        <v>0.2652777777777778</v>
      </c>
      <c r="I973" t="s">
        <v>95</v>
      </c>
      <c r="J973" s="15"/>
      <c r="M973" s="15"/>
      <c r="N973" s="16"/>
      <c r="O973" s="16"/>
      <c r="P973" s="17"/>
      <c r="Q973" s="18"/>
      <c r="S973" s="17"/>
      <c r="V973" s="19"/>
      <c r="W973" s="19">
        <v>69.5</v>
      </c>
      <c r="AF973" t="s">
        <v>217</v>
      </c>
      <c r="AK973" t="s">
        <v>53</v>
      </c>
      <c r="AR973" t="s">
        <v>226</v>
      </c>
    </row>
    <row r="974" ht="15.75" customHeight="1">
      <c r="A974" t="s">
        <v>44</v>
      </c>
      <c r="C974" s="11" t="s">
        <v>45</v>
      </c>
      <c r="D974" s="11" t="s">
        <v>46</v>
      </c>
      <c r="E974" s="11" t="s">
        <v>47</v>
      </c>
      <c r="F974" s="12" t="str">
        <f t="shared" si="1"/>
        <v>2014</v>
      </c>
      <c r="G974" s="13">
        <v>41832.0</v>
      </c>
      <c r="H974" s="14">
        <v>0.2604166666666667</v>
      </c>
      <c r="I974" t="s">
        <v>48</v>
      </c>
      <c r="J974" s="15"/>
      <c r="L974" t="s">
        <v>49</v>
      </c>
      <c r="M974" s="15">
        <v>17.4</v>
      </c>
      <c r="N974" s="16">
        <v>8.11</v>
      </c>
      <c r="O974" s="16">
        <v>85.2</v>
      </c>
      <c r="P974" s="17"/>
      <c r="Q974" s="18"/>
      <c r="S974" s="17"/>
      <c r="V974" s="19"/>
      <c r="W974" s="19">
        <v>33.5</v>
      </c>
      <c r="AF974" t="s">
        <v>217</v>
      </c>
      <c r="AG974" t="s">
        <v>51</v>
      </c>
      <c r="AH974" t="s">
        <v>51</v>
      </c>
      <c r="AI974">
        <v>13.89</v>
      </c>
      <c r="AK974" t="s">
        <v>53</v>
      </c>
      <c r="AM974" t="s">
        <v>54</v>
      </c>
      <c r="AN974" t="s">
        <v>55</v>
      </c>
      <c r="AQ974" t="s">
        <v>56</v>
      </c>
      <c r="AR974" t="s">
        <v>226</v>
      </c>
    </row>
    <row r="975" ht="15.75" customHeight="1">
      <c r="A975" t="s">
        <v>44</v>
      </c>
      <c r="C975" s="11" t="s">
        <v>45</v>
      </c>
      <c r="D975" s="11" t="s">
        <v>46</v>
      </c>
      <c r="E975" s="11" t="s">
        <v>47</v>
      </c>
      <c r="F975" s="12" t="str">
        <f t="shared" si="1"/>
        <v>2014</v>
      </c>
      <c r="G975" s="13">
        <v>41846.0</v>
      </c>
      <c r="H975" s="14">
        <v>0.26180555555555557</v>
      </c>
      <c r="I975" t="s">
        <v>48</v>
      </c>
      <c r="J975" s="15"/>
      <c r="L975" t="s">
        <v>49</v>
      </c>
      <c r="M975" s="15">
        <v>17.3</v>
      </c>
      <c r="N975" s="16">
        <v>8.08</v>
      </c>
      <c r="O975" s="16">
        <v>84.6</v>
      </c>
      <c r="P975" s="17"/>
      <c r="Q975" s="18"/>
      <c r="S975" s="17"/>
      <c r="V975" s="19"/>
      <c r="W975" s="19">
        <v>117.8</v>
      </c>
      <c r="AF975" t="s">
        <v>217</v>
      </c>
      <c r="AG975" t="s">
        <v>51</v>
      </c>
      <c r="AH975" t="s">
        <v>51</v>
      </c>
      <c r="AI975">
        <v>15.56</v>
      </c>
      <c r="AJ975" t="s">
        <v>61</v>
      </c>
      <c r="AK975" t="s">
        <v>53</v>
      </c>
      <c r="AM975" t="s">
        <v>54</v>
      </c>
      <c r="AN975" t="s">
        <v>55</v>
      </c>
      <c r="AQ975" t="s">
        <v>56</v>
      </c>
      <c r="AR975" t="s">
        <v>226</v>
      </c>
    </row>
    <row r="976" ht="15.75" customHeight="1">
      <c r="A976" t="s">
        <v>44</v>
      </c>
      <c r="C976" s="11" t="s">
        <v>45</v>
      </c>
      <c r="D976" s="11" t="s">
        <v>46</v>
      </c>
      <c r="E976" s="11" t="s">
        <v>47</v>
      </c>
      <c r="F976" s="12" t="str">
        <f t="shared" si="1"/>
        <v>2014</v>
      </c>
      <c r="G976" s="13">
        <v>41860.0</v>
      </c>
      <c r="H976" s="14">
        <v>0.2777777777777778</v>
      </c>
      <c r="I976" t="s">
        <v>48</v>
      </c>
      <c r="J976" s="15"/>
      <c r="L976" t="s">
        <v>49</v>
      </c>
      <c r="M976" s="15">
        <v>17.3</v>
      </c>
      <c r="N976" s="16">
        <v>8.15</v>
      </c>
      <c r="O976" s="16">
        <v>84.8</v>
      </c>
      <c r="P976" s="17"/>
      <c r="Q976" s="18"/>
      <c r="S976" s="17"/>
      <c r="V976" s="19"/>
      <c r="W976" s="19">
        <v>44.1</v>
      </c>
      <c r="AF976" t="s">
        <v>279</v>
      </c>
      <c r="AG976" t="s">
        <v>51</v>
      </c>
      <c r="AH976" t="s">
        <v>51</v>
      </c>
      <c r="AI976">
        <v>15.56</v>
      </c>
      <c r="AJ976" t="s">
        <v>61</v>
      </c>
      <c r="AK976" t="s">
        <v>53</v>
      </c>
      <c r="AM976" t="s">
        <v>88</v>
      </c>
      <c r="AN976" t="s">
        <v>65</v>
      </c>
      <c r="AQ976" t="s">
        <v>56</v>
      </c>
      <c r="AR976" t="s">
        <v>218</v>
      </c>
    </row>
    <row r="977" ht="15.75" customHeight="1">
      <c r="A977" t="s">
        <v>44</v>
      </c>
      <c r="C977" s="11" t="s">
        <v>45</v>
      </c>
      <c r="D977" s="11" t="s">
        <v>46</v>
      </c>
      <c r="E977" s="11" t="s">
        <v>47</v>
      </c>
      <c r="F977" s="12" t="str">
        <f t="shared" si="1"/>
        <v>2014</v>
      </c>
      <c r="G977" s="13">
        <v>41874.0</v>
      </c>
      <c r="H977" s="14">
        <v>0.2916666666666667</v>
      </c>
      <c r="I977" t="s">
        <v>48</v>
      </c>
      <c r="J977" s="15"/>
      <c r="L977" t="s">
        <v>49</v>
      </c>
      <c r="M977" s="15">
        <v>16.2</v>
      </c>
      <c r="N977" s="16">
        <v>8.56</v>
      </c>
      <c r="O977" s="16">
        <v>87.1</v>
      </c>
      <c r="P977" s="17"/>
      <c r="Q977" s="18"/>
      <c r="S977" s="17"/>
      <c r="V977" s="19"/>
      <c r="W977" s="19">
        <v>95.9</v>
      </c>
      <c r="AF977" t="s">
        <v>279</v>
      </c>
      <c r="AG977" t="s">
        <v>59</v>
      </c>
      <c r="AH977" t="s">
        <v>59</v>
      </c>
      <c r="AI977">
        <v>15.56</v>
      </c>
      <c r="AJ977" t="s">
        <v>61</v>
      </c>
      <c r="AK977" t="s">
        <v>119</v>
      </c>
      <c r="AM977" t="s">
        <v>88</v>
      </c>
      <c r="AN977" t="s">
        <v>65</v>
      </c>
      <c r="AQ977" t="s">
        <v>56</v>
      </c>
      <c r="AR977" t="s">
        <v>229</v>
      </c>
    </row>
    <row r="978" ht="15.75" customHeight="1">
      <c r="A978" t="s">
        <v>44</v>
      </c>
      <c r="C978" s="11" t="s">
        <v>45</v>
      </c>
      <c r="D978" s="11" t="s">
        <v>46</v>
      </c>
      <c r="E978" s="11" t="s">
        <v>47</v>
      </c>
      <c r="F978" s="12" t="str">
        <f t="shared" si="1"/>
        <v>2014</v>
      </c>
      <c r="G978" s="13">
        <v>41874.0</v>
      </c>
      <c r="H978" s="14">
        <v>0.2916666666666667</v>
      </c>
      <c r="I978" t="s">
        <v>95</v>
      </c>
      <c r="J978" s="15"/>
      <c r="M978" s="15">
        <v>16.2</v>
      </c>
      <c r="N978" s="16">
        <v>8.54</v>
      </c>
      <c r="O978" s="16">
        <v>86.8</v>
      </c>
      <c r="P978" s="17"/>
      <c r="Q978" s="18"/>
      <c r="S978" s="17"/>
      <c r="V978" s="19"/>
      <c r="W978" s="19">
        <v>85.7</v>
      </c>
      <c r="AF978" t="s">
        <v>279</v>
      </c>
      <c r="AK978" t="s">
        <v>119</v>
      </c>
      <c r="AR978" t="s">
        <v>229</v>
      </c>
    </row>
    <row r="979" ht="15.75" customHeight="1">
      <c r="A979" t="s">
        <v>44</v>
      </c>
      <c r="C979" s="11" t="s">
        <v>256</v>
      </c>
      <c r="D979" s="11" t="s">
        <v>257</v>
      </c>
      <c r="E979" s="11" t="s">
        <v>258</v>
      </c>
      <c r="F979" s="12" t="str">
        <f t="shared" si="1"/>
        <v>2014</v>
      </c>
      <c r="G979" s="13">
        <v>41776.0</v>
      </c>
      <c r="H979" s="14">
        <v>0.3194444444444444</v>
      </c>
      <c r="I979" t="s">
        <v>48</v>
      </c>
      <c r="J979" s="15"/>
      <c r="L979" t="s">
        <v>58</v>
      </c>
      <c r="M979" s="15">
        <v>14.8</v>
      </c>
      <c r="N979" s="16">
        <v>9.54</v>
      </c>
      <c r="O979" s="16">
        <v>94.3</v>
      </c>
      <c r="P979" s="17">
        <v>260.0</v>
      </c>
      <c r="Q979" s="18"/>
      <c r="S979" s="17"/>
      <c r="V979" s="19"/>
      <c r="W979" s="19">
        <v>866.4</v>
      </c>
      <c r="AF979" t="s">
        <v>690</v>
      </c>
      <c r="AG979" t="s">
        <v>254</v>
      </c>
      <c r="AH979" t="s">
        <v>691</v>
      </c>
      <c r="AI979">
        <v>13.89</v>
      </c>
      <c r="AJ979" t="s">
        <v>52</v>
      </c>
      <c r="AK979" t="s">
        <v>53</v>
      </c>
      <c r="AM979" t="s">
        <v>62</v>
      </c>
      <c r="AN979" t="s">
        <v>55</v>
      </c>
      <c r="AQ979" t="s">
        <v>171</v>
      </c>
      <c r="AR979" t="s">
        <v>218</v>
      </c>
    </row>
    <row r="980" ht="15.75" customHeight="1">
      <c r="A980" t="s">
        <v>44</v>
      </c>
      <c r="C980" s="11" t="s">
        <v>256</v>
      </c>
      <c r="D980" s="11" t="s">
        <v>257</v>
      </c>
      <c r="E980" s="11" t="s">
        <v>258</v>
      </c>
      <c r="F980" s="12" t="str">
        <f t="shared" si="1"/>
        <v>2014</v>
      </c>
      <c r="G980" s="13">
        <v>41790.0</v>
      </c>
      <c r="H980" s="14">
        <v>0.36944444444444446</v>
      </c>
      <c r="I980" t="s">
        <v>48</v>
      </c>
      <c r="J980" s="15"/>
      <c r="L980" t="s">
        <v>58</v>
      </c>
      <c r="M980" s="15">
        <v>12.5</v>
      </c>
      <c r="N980" s="16">
        <v>10.43</v>
      </c>
      <c r="O980" s="16">
        <v>98.4</v>
      </c>
      <c r="P980" s="17">
        <v>260.0</v>
      </c>
      <c r="Q980" s="18"/>
      <c r="S980" s="17"/>
      <c r="V980" s="19"/>
      <c r="W980" s="19">
        <v>193.5</v>
      </c>
      <c r="AF980" t="s">
        <v>692</v>
      </c>
      <c r="AG980" t="s">
        <v>59</v>
      </c>
      <c r="AH980" t="s">
        <v>273</v>
      </c>
      <c r="AI980">
        <v>12.78</v>
      </c>
      <c r="AJ980" t="s">
        <v>61</v>
      </c>
      <c r="AK980" t="s">
        <v>53</v>
      </c>
      <c r="AM980" t="s">
        <v>88</v>
      </c>
      <c r="AN980" t="s">
        <v>55</v>
      </c>
      <c r="AQ980" t="s">
        <v>51</v>
      </c>
      <c r="AR980" t="s">
        <v>218</v>
      </c>
    </row>
    <row r="981" ht="15.75" customHeight="1">
      <c r="A981" t="s">
        <v>44</v>
      </c>
      <c r="C981" s="11" t="s">
        <v>256</v>
      </c>
      <c r="D981" s="11" t="s">
        <v>257</v>
      </c>
      <c r="E981" s="11" t="s">
        <v>258</v>
      </c>
      <c r="F981" s="12" t="str">
        <f t="shared" si="1"/>
        <v>2014</v>
      </c>
      <c r="G981" s="13">
        <v>41804.0</v>
      </c>
      <c r="H981" s="14">
        <v>0.3263888888888889</v>
      </c>
      <c r="I981" t="s">
        <v>48</v>
      </c>
      <c r="J981" s="15"/>
      <c r="L981" t="s">
        <v>58</v>
      </c>
      <c r="M981" s="15">
        <v>14.0</v>
      </c>
      <c r="N981" s="16">
        <v>9.77</v>
      </c>
      <c r="O981" s="16">
        <v>94.9</v>
      </c>
      <c r="P981" s="17">
        <v>170.0</v>
      </c>
      <c r="Q981" s="18"/>
      <c r="S981" s="17"/>
      <c r="V981" s="19"/>
      <c r="W981" s="19">
        <v>2419.6</v>
      </c>
      <c r="AF981" t="s">
        <v>690</v>
      </c>
      <c r="AG981" t="s">
        <v>59</v>
      </c>
      <c r="AH981" t="s">
        <v>440</v>
      </c>
      <c r="AI981">
        <v>15.0</v>
      </c>
      <c r="AJ981" t="s">
        <v>61</v>
      </c>
      <c r="AK981" t="s">
        <v>53</v>
      </c>
      <c r="AM981" t="s">
        <v>62</v>
      </c>
      <c r="AN981" t="s">
        <v>55</v>
      </c>
      <c r="AQ981" t="s">
        <v>171</v>
      </c>
      <c r="AR981" t="s">
        <v>353</v>
      </c>
    </row>
    <row r="982" ht="15.75" customHeight="1">
      <c r="A982" t="s">
        <v>44</v>
      </c>
      <c r="C982" s="11" t="s">
        <v>256</v>
      </c>
      <c r="D982" s="11" t="s">
        <v>257</v>
      </c>
      <c r="E982" s="11" t="s">
        <v>258</v>
      </c>
      <c r="F982" s="12" t="str">
        <f t="shared" si="1"/>
        <v>2014</v>
      </c>
      <c r="G982" s="13">
        <v>41818.0</v>
      </c>
      <c r="H982" s="14">
        <v>0.3541666666666667</v>
      </c>
      <c r="I982" t="s">
        <v>48</v>
      </c>
      <c r="J982" s="15"/>
      <c r="L982" t="s">
        <v>49</v>
      </c>
      <c r="M982" s="15">
        <v>14.1</v>
      </c>
      <c r="N982" s="16">
        <v>9.44</v>
      </c>
      <c r="O982" s="16">
        <v>91.2</v>
      </c>
      <c r="P982" s="17">
        <v>280.0</v>
      </c>
      <c r="Q982" s="18"/>
      <c r="S982" s="17"/>
      <c r="V982" s="19"/>
      <c r="W982" s="19">
        <v>95.9</v>
      </c>
      <c r="AF982" t="s">
        <v>690</v>
      </c>
      <c r="AG982" t="s">
        <v>51</v>
      </c>
      <c r="AH982" t="s">
        <v>51</v>
      </c>
      <c r="AI982">
        <v>11.11</v>
      </c>
      <c r="AJ982" t="s">
        <v>61</v>
      </c>
      <c r="AK982" t="s">
        <v>53</v>
      </c>
      <c r="AM982" t="s">
        <v>88</v>
      </c>
      <c r="AN982" t="s">
        <v>65</v>
      </c>
      <c r="AQ982" t="s">
        <v>51</v>
      </c>
      <c r="AR982" t="s">
        <v>218</v>
      </c>
    </row>
    <row r="983" ht="15.75" customHeight="1">
      <c r="A983" t="s">
        <v>44</v>
      </c>
      <c r="C983" s="11" t="s">
        <v>256</v>
      </c>
      <c r="D983" s="11" t="s">
        <v>257</v>
      </c>
      <c r="E983" s="11" t="s">
        <v>258</v>
      </c>
      <c r="F983" s="12" t="str">
        <f t="shared" si="1"/>
        <v>2014</v>
      </c>
      <c r="G983" s="13">
        <v>41832.0</v>
      </c>
      <c r="H983" s="14">
        <v>0.3402777777777778</v>
      </c>
      <c r="I983" t="s">
        <v>48</v>
      </c>
      <c r="J983" s="15"/>
      <c r="L983" t="s">
        <v>49</v>
      </c>
      <c r="M983" s="15">
        <v>16.2</v>
      </c>
      <c r="N983" s="16">
        <v>9.58</v>
      </c>
      <c r="O983" s="16">
        <v>96.7</v>
      </c>
      <c r="P983" s="17">
        <v>290.0</v>
      </c>
      <c r="Q983" s="18"/>
      <c r="S983" s="17"/>
      <c r="V983" s="19"/>
      <c r="W983" s="19">
        <v>59.4</v>
      </c>
      <c r="AF983" t="s">
        <v>690</v>
      </c>
      <c r="AG983" t="s">
        <v>51</v>
      </c>
      <c r="AH983" t="s">
        <v>115</v>
      </c>
      <c r="AI983">
        <v>21.11</v>
      </c>
      <c r="AJ983" t="s">
        <v>61</v>
      </c>
      <c r="AK983" t="s">
        <v>53</v>
      </c>
      <c r="AM983" t="s">
        <v>88</v>
      </c>
      <c r="AN983" t="s">
        <v>65</v>
      </c>
      <c r="AQ983" t="s">
        <v>51</v>
      </c>
      <c r="AR983" t="s">
        <v>229</v>
      </c>
    </row>
    <row r="984" ht="15.75" customHeight="1">
      <c r="A984" t="s">
        <v>44</v>
      </c>
      <c r="C984" s="11" t="s">
        <v>256</v>
      </c>
      <c r="D984" s="11" t="s">
        <v>257</v>
      </c>
      <c r="E984" s="11" t="s">
        <v>258</v>
      </c>
      <c r="F984" s="12" t="str">
        <f t="shared" si="1"/>
        <v>2014</v>
      </c>
      <c r="G984" s="13">
        <v>41846.0</v>
      </c>
      <c r="H984" s="14">
        <v>0.3472222222222222</v>
      </c>
      <c r="I984" t="s">
        <v>48</v>
      </c>
      <c r="J984" s="15"/>
      <c r="L984" t="s">
        <v>49</v>
      </c>
      <c r="M984" s="15">
        <v>16.8</v>
      </c>
      <c r="N984" s="16">
        <v>8.82</v>
      </c>
      <c r="O984" s="16">
        <v>91.4</v>
      </c>
      <c r="P984" s="17">
        <v>270.0</v>
      </c>
      <c r="Q984" s="18"/>
      <c r="S984" s="17"/>
      <c r="V984" s="19"/>
      <c r="W984" s="19">
        <v>83.6</v>
      </c>
      <c r="AF984" t="s">
        <v>693</v>
      </c>
      <c r="AG984" t="s">
        <v>86</v>
      </c>
      <c r="AH984" t="s">
        <v>443</v>
      </c>
      <c r="AI984">
        <v>17.78</v>
      </c>
      <c r="AJ984" t="s">
        <v>61</v>
      </c>
      <c r="AK984" t="s">
        <v>53</v>
      </c>
      <c r="AM984" t="s">
        <v>54</v>
      </c>
      <c r="AN984" t="s">
        <v>55</v>
      </c>
      <c r="AQ984" t="s">
        <v>292</v>
      </c>
      <c r="AR984" t="s">
        <v>218</v>
      </c>
    </row>
    <row r="985" ht="15.75" customHeight="1">
      <c r="A985" t="s">
        <v>44</v>
      </c>
      <c r="C985" s="11" t="s">
        <v>256</v>
      </c>
      <c r="D985" s="11" t="s">
        <v>257</v>
      </c>
      <c r="E985" s="11" t="s">
        <v>258</v>
      </c>
      <c r="F985" s="12" t="str">
        <f t="shared" si="1"/>
        <v>2014</v>
      </c>
      <c r="G985" s="13">
        <v>41860.0</v>
      </c>
      <c r="H985" s="14">
        <v>0.34375</v>
      </c>
      <c r="I985" t="s">
        <v>48</v>
      </c>
      <c r="J985" s="15"/>
      <c r="L985" t="s">
        <v>49</v>
      </c>
      <c r="M985" s="15">
        <v>16.2</v>
      </c>
      <c r="N985" s="16">
        <v>8.83</v>
      </c>
      <c r="O985" s="16">
        <v>88.8</v>
      </c>
      <c r="P985" s="17">
        <v>300.0</v>
      </c>
      <c r="Q985" s="18"/>
      <c r="S985" s="17"/>
      <c r="V985" s="19"/>
      <c r="W985" s="19">
        <v>150.0</v>
      </c>
      <c r="AF985" t="s">
        <v>690</v>
      </c>
      <c r="AG985" t="s">
        <v>51</v>
      </c>
      <c r="AH985" t="s">
        <v>115</v>
      </c>
      <c r="AI985">
        <v>16.67</v>
      </c>
      <c r="AK985" t="s">
        <v>53</v>
      </c>
      <c r="AM985" t="s">
        <v>88</v>
      </c>
      <c r="AN985" t="s">
        <v>65</v>
      </c>
      <c r="AQ985" t="s">
        <v>51</v>
      </c>
      <c r="AR985" t="s">
        <v>226</v>
      </c>
    </row>
    <row r="986" ht="15.75" customHeight="1">
      <c r="A986" t="s">
        <v>44</v>
      </c>
      <c r="C986" s="11" t="s">
        <v>256</v>
      </c>
      <c r="D986" s="11" t="s">
        <v>257</v>
      </c>
      <c r="E986" s="11" t="s">
        <v>258</v>
      </c>
      <c r="F986" s="12" t="str">
        <f t="shared" si="1"/>
        <v>2014</v>
      </c>
      <c r="G986" s="13">
        <v>41860.0</v>
      </c>
      <c r="H986" s="14">
        <v>0.34375</v>
      </c>
      <c r="I986" t="s">
        <v>95</v>
      </c>
      <c r="J986" s="15"/>
      <c r="M986" s="15"/>
      <c r="N986" s="16"/>
      <c r="O986" s="16"/>
      <c r="P986" s="17"/>
      <c r="Q986" s="18"/>
      <c r="S986" s="17"/>
      <c r="V986" s="19"/>
      <c r="W986" s="19">
        <v>261.3</v>
      </c>
      <c r="AF986" t="s">
        <v>690</v>
      </c>
      <c r="AK986" t="s">
        <v>53</v>
      </c>
      <c r="AR986" t="s">
        <v>226</v>
      </c>
    </row>
    <row r="987" ht="15.75" customHeight="1">
      <c r="A987" t="s">
        <v>44</v>
      </c>
      <c r="C987" s="11" t="s">
        <v>256</v>
      </c>
      <c r="D987" s="11" t="s">
        <v>257</v>
      </c>
      <c r="E987" s="11" t="s">
        <v>258</v>
      </c>
      <c r="F987" s="12" t="str">
        <f t="shared" si="1"/>
        <v>2014</v>
      </c>
      <c r="G987" s="13">
        <v>41874.0</v>
      </c>
      <c r="H987" s="14">
        <v>0.3506944444444444</v>
      </c>
      <c r="I987" t="s">
        <v>48</v>
      </c>
      <c r="J987" s="15"/>
      <c r="L987" t="s">
        <v>49</v>
      </c>
      <c r="M987" s="15">
        <v>15.3</v>
      </c>
      <c r="N987" s="16">
        <v>9.45</v>
      </c>
      <c r="O987" s="16">
        <v>94.4</v>
      </c>
      <c r="P987" s="17">
        <v>290.0</v>
      </c>
      <c r="Q987" s="18"/>
      <c r="S987" s="17"/>
      <c r="V987" s="19"/>
      <c r="W987" s="19">
        <v>30.5</v>
      </c>
      <c r="AF987" t="s">
        <v>690</v>
      </c>
      <c r="AG987" t="s">
        <v>231</v>
      </c>
      <c r="AH987" t="s">
        <v>231</v>
      </c>
      <c r="AI987">
        <v>15.56</v>
      </c>
      <c r="AK987" t="s">
        <v>53</v>
      </c>
      <c r="AM987" t="s">
        <v>88</v>
      </c>
      <c r="AN987" t="s">
        <v>65</v>
      </c>
      <c r="AQ987" t="s">
        <v>51</v>
      </c>
      <c r="AR987" t="s">
        <v>218</v>
      </c>
    </row>
    <row r="988" ht="15.75" customHeight="1">
      <c r="A988" t="s">
        <v>44</v>
      </c>
      <c r="C988" s="11" t="s">
        <v>265</v>
      </c>
      <c r="D988" s="11" t="s">
        <v>266</v>
      </c>
      <c r="E988" s="11" t="s">
        <v>267</v>
      </c>
      <c r="F988" s="12" t="str">
        <f t="shared" si="1"/>
        <v>2014</v>
      </c>
      <c r="G988" s="13">
        <v>41776.0</v>
      </c>
      <c r="H988" s="14">
        <v>0.3076388888888889</v>
      </c>
      <c r="I988" t="s">
        <v>48</v>
      </c>
      <c r="J988" s="15"/>
      <c r="L988" t="s">
        <v>58</v>
      </c>
      <c r="M988" s="15">
        <v>14.6</v>
      </c>
      <c r="N988" s="16">
        <v>9.41</v>
      </c>
      <c r="O988" s="16">
        <v>92.4</v>
      </c>
      <c r="P988" s="17">
        <v>200.0</v>
      </c>
      <c r="Q988" s="18"/>
      <c r="S988" s="17"/>
      <c r="V988" s="19"/>
      <c r="W988" s="19">
        <v>2419.6</v>
      </c>
      <c r="AF988" t="s">
        <v>690</v>
      </c>
      <c r="AG988" t="s">
        <v>254</v>
      </c>
      <c r="AH988" t="s">
        <v>691</v>
      </c>
      <c r="AI988">
        <v>13.89</v>
      </c>
      <c r="AJ988" t="s">
        <v>52</v>
      </c>
      <c r="AK988" t="s">
        <v>53</v>
      </c>
      <c r="AM988" t="s">
        <v>62</v>
      </c>
      <c r="AN988" t="s">
        <v>55</v>
      </c>
      <c r="AQ988" t="s">
        <v>171</v>
      </c>
      <c r="AR988" t="s">
        <v>353</v>
      </c>
    </row>
    <row r="989" ht="15.75" customHeight="1">
      <c r="A989" t="s">
        <v>44</v>
      </c>
      <c r="C989" s="11" t="s">
        <v>265</v>
      </c>
      <c r="D989" s="11" t="s">
        <v>266</v>
      </c>
      <c r="E989" s="11" t="s">
        <v>267</v>
      </c>
      <c r="F989" s="12" t="str">
        <f t="shared" si="1"/>
        <v>2014</v>
      </c>
      <c r="G989" s="13">
        <v>41790.0</v>
      </c>
      <c r="H989" s="14">
        <v>0.3611111111111111</v>
      </c>
      <c r="I989" t="s">
        <v>48</v>
      </c>
      <c r="J989" s="15"/>
      <c r="L989" t="s">
        <v>58</v>
      </c>
      <c r="M989" s="15">
        <v>12.6</v>
      </c>
      <c r="N989" s="16">
        <v>9.75</v>
      </c>
      <c r="O989" s="16">
        <v>91.2</v>
      </c>
      <c r="P989" s="17">
        <v>220.0</v>
      </c>
      <c r="Q989" s="18"/>
      <c r="S989" s="17"/>
      <c r="V989" s="19"/>
      <c r="W989" s="19">
        <v>547.5</v>
      </c>
      <c r="AF989" t="s">
        <v>692</v>
      </c>
      <c r="AG989" t="s">
        <v>59</v>
      </c>
      <c r="AH989" t="s">
        <v>273</v>
      </c>
      <c r="AI989">
        <v>12.78</v>
      </c>
      <c r="AJ989" t="s">
        <v>61</v>
      </c>
      <c r="AK989" t="s">
        <v>53</v>
      </c>
      <c r="AM989" t="s">
        <v>54</v>
      </c>
      <c r="AN989" t="s">
        <v>55</v>
      </c>
      <c r="AQ989" t="s">
        <v>171</v>
      </c>
      <c r="AR989" t="s">
        <v>218</v>
      </c>
    </row>
    <row r="990" ht="15.75" customHeight="1">
      <c r="A990" t="s">
        <v>44</v>
      </c>
      <c r="C990" s="11" t="s">
        <v>265</v>
      </c>
      <c r="D990" s="11" t="s">
        <v>266</v>
      </c>
      <c r="E990" s="11" t="s">
        <v>267</v>
      </c>
      <c r="F990" s="12" t="str">
        <f t="shared" si="1"/>
        <v>2014</v>
      </c>
      <c r="G990" s="13">
        <v>41804.0</v>
      </c>
      <c r="H990" s="14">
        <v>0.3159722222222222</v>
      </c>
      <c r="I990" t="s">
        <v>48</v>
      </c>
      <c r="J990" s="15"/>
      <c r="L990" t="s">
        <v>58</v>
      </c>
      <c r="M990" s="15">
        <v>13.8</v>
      </c>
      <c r="N990" s="16">
        <v>9.73</v>
      </c>
      <c r="O990" s="16">
        <v>94.2</v>
      </c>
      <c r="P990" s="17">
        <v>130.0</v>
      </c>
      <c r="Q990" s="18"/>
      <c r="S990" s="17"/>
      <c r="V990" s="19"/>
      <c r="W990" s="19">
        <v>2419.6</v>
      </c>
      <c r="AF990" t="s">
        <v>690</v>
      </c>
      <c r="AG990" t="s">
        <v>59</v>
      </c>
      <c r="AH990" t="s">
        <v>281</v>
      </c>
      <c r="AI990">
        <v>15.0</v>
      </c>
      <c r="AK990" t="s">
        <v>53</v>
      </c>
      <c r="AM990" t="s">
        <v>62</v>
      </c>
      <c r="AN990" t="s">
        <v>55</v>
      </c>
      <c r="AQ990" t="s">
        <v>171</v>
      </c>
      <c r="AR990" t="s">
        <v>694</v>
      </c>
    </row>
    <row r="991" ht="15.75" customHeight="1">
      <c r="A991" t="s">
        <v>44</v>
      </c>
      <c r="C991" s="11" t="s">
        <v>265</v>
      </c>
      <c r="D991" s="11" t="s">
        <v>266</v>
      </c>
      <c r="E991" s="11" t="s">
        <v>267</v>
      </c>
      <c r="F991" s="12" t="str">
        <f t="shared" si="1"/>
        <v>2014</v>
      </c>
      <c r="G991" s="13">
        <v>41818.0</v>
      </c>
      <c r="H991" s="14">
        <v>0.34375</v>
      </c>
      <c r="I991" t="s">
        <v>48</v>
      </c>
      <c r="J991" s="15"/>
      <c r="L991" t="s">
        <v>49</v>
      </c>
      <c r="M991" s="15">
        <v>16.7</v>
      </c>
      <c r="N991" s="16">
        <v>7.93</v>
      </c>
      <c r="O991" s="16">
        <v>81.6</v>
      </c>
      <c r="P991" s="17">
        <v>200.0</v>
      </c>
      <c r="Q991" s="18"/>
      <c r="S991" s="17"/>
      <c r="V991" s="19"/>
      <c r="W991" s="19">
        <v>579.4</v>
      </c>
      <c r="AF991" t="s">
        <v>690</v>
      </c>
      <c r="AG991" t="s">
        <v>51</v>
      </c>
      <c r="AH991" t="s">
        <v>51</v>
      </c>
      <c r="AI991">
        <v>11.11</v>
      </c>
      <c r="AJ991" t="s">
        <v>61</v>
      </c>
      <c r="AK991" t="s">
        <v>53</v>
      </c>
      <c r="AM991" t="s">
        <v>54</v>
      </c>
      <c r="AN991" t="s">
        <v>65</v>
      </c>
      <c r="AQ991" t="s">
        <v>56</v>
      </c>
      <c r="AR991" t="s">
        <v>226</v>
      </c>
    </row>
    <row r="992" ht="15.75" customHeight="1">
      <c r="A992" t="s">
        <v>44</v>
      </c>
      <c r="C992" s="11" t="s">
        <v>265</v>
      </c>
      <c r="D992" s="11" t="s">
        <v>266</v>
      </c>
      <c r="E992" s="11" t="s">
        <v>267</v>
      </c>
      <c r="F992" s="12" t="str">
        <f t="shared" si="1"/>
        <v>2014</v>
      </c>
      <c r="G992" s="13">
        <v>41832.0</v>
      </c>
      <c r="H992" s="14">
        <v>0.3263888888888889</v>
      </c>
      <c r="I992" t="s">
        <v>48</v>
      </c>
      <c r="J992" s="15"/>
      <c r="L992" t="s">
        <v>49</v>
      </c>
      <c r="M992" s="15">
        <v>19.6</v>
      </c>
      <c r="N992" s="16">
        <v>7.78</v>
      </c>
      <c r="O992" s="16">
        <v>84.2</v>
      </c>
      <c r="P992" s="17">
        <v>210.0</v>
      </c>
      <c r="Q992" s="18"/>
      <c r="S992" s="17"/>
      <c r="V992" s="19"/>
      <c r="W992" s="19">
        <v>658.6</v>
      </c>
      <c r="AF992" t="s">
        <v>690</v>
      </c>
      <c r="AG992" t="s">
        <v>51</v>
      </c>
      <c r="AH992" t="s">
        <v>115</v>
      </c>
      <c r="AI992">
        <v>21.11</v>
      </c>
      <c r="AJ992" t="s">
        <v>61</v>
      </c>
      <c r="AK992" t="s">
        <v>53</v>
      </c>
      <c r="AM992" t="s">
        <v>88</v>
      </c>
      <c r="AN992" t="s">
        <v>65</v>
      </c>
      <c r="AQ992" t="s">
        <v>56</v>
      </c>
      <c r="AR992" t="s">
        <v>226</v>
      </c>
    </row>
    <row r="993" ht="15.75" customHeight="1">
      <c r="A993" t="s">
        <v>44</v>
      </c>
      <c r="C993" s="11" t="s">
        <v>265</v>
      </c>
      <c r="D993" s="11" t="s">
        <v>266</v>
      </c>
      <c r="E993" s="11" t="s">
        <v>267</v>
      </c>
      <c r="F993" s="12" t="str">
        <f t="shared" si="1"/>
        <v>2014</v>
      </c>
      <c r="G993" s="13">
        <v>41846.0</v>
      </c>
      <c r="H993" s="14">
        <v>0.3368055555555556</v>
      </c>
      <c r="I993" t="s">
        <v>48</v>
      </c>
      <c r="J993" s="15"/>
      <c r="L993" t="s">
        <v>49</v>
      </c>
      <c r="M993" s="15">
        <v>19.6</v>
      </c>
      <c r="N993" s="16">
        <v>7.27</v>
      </c>
      <c r="O993" s="16">
        <v>79.0</v>
      </c>
      <c r="P993" s="17">
        <v>210.0</v>
      </c>
      <c r="Q993" s="18"/>
      <c r="S993" s="17"/>
      <c r="V993" s="19"/>
      <c r="W993" s="19">
        <v>488.4</v>
      </c>
      <c r="AF993" t="s">
        <v>693</v>
      </c>
      <c r="AG993" t="s">
        <v>86</v>
      </c>
      <c r="AH993" t="s">
        <v>443</v>
      </c>
      <c r="AI993">
        <v>17.78</v>
      </c>
      <c r="AJ993" t="s">
        <v>61</v>
      </c>
      <c r="AK993" t="s">
        <v>53</v>
      </c>
      <c r="AM993" t="s">
        <v>62</v>
      </c>
      <c r="AN993" t="s">
        <v>55</v>
      </c>
      <c r="AQ993" t="s">
        <v>171</v>
      </c>
      <c r="AR993" t="s">
        <v>226</v>
      </c>
    </row>
    <row r="994" ht="15.75" customHeight="1">
      <c r="A994" t="s">
        <v>44</v>
      </c>
      <c r="C994" s="11" t="s">
        <v>265</v>
      </c>
      <c r="D994" s="11" t="s">
        <v>266</v>
      </c>
      <c r="E994" s="11" t="s">
        <v>267</v>
      </c>
      <c r="F994" s="12" t="str">
        <f t="shared" si="1"/>
        <v>2014</v>
      </c>
      <c r="G994" s="13">
        <v>41860.0</v>
      </c>
      <c r="H994" s="14">
        <v>0.3333333333333333</v>
      </c>
      <c r="I994" t="s">
        <v>48</v>
      </c>
      <c r="J994" s="15"/>
      <c r="L994" t="s">
        <v>49</v>
      </c>
      <c r="M994" s="15">
        <v>17.1</v>
      </c>
      <c r="N994" s="16">
        <v>8.07</v>
      </c>
      <c r="O994" s="16">
        <v>83.6</v>
      </c>
      <c r="P994" s="17">
        <v>170.0</v>
      </c>
      <c r="Q994" s="18"/>
      <c r="S994" s="17"/>
      <c r="V994" s="19"/>
      <c r="W994" s="19">
        <v>1413.6</v>
      </c>
      <c r="AF994" t="s">
        <v>690</v>
      </c>
      <c r="AG994" t="s">
        <v>51</v>
      </c>
      <c r="AH994" t="s">
        <v>115</v>
      </c>
      <c r="AI994">
        <v>16.67</v>
      </c>
      <c r="AK994" t="s">
        <v>53</v>
      </c>
      <c r="AM994" t="s">
        <v>62</v>
      </c>
      <c r="AN994" t="s">
        <v>65</v>
      </c>
      <c r="AQ994" t="s">
        <v>401</v>
      </c>
      <c r="AR994" t="s">
        <v>218</v>
      </c>
    </row>
    <row r="995" ht="15.75" customHeight="1">
      <c r="A995" t="s">
        <v>44</v>
      </c>
      <c r="C995" s="11" t="s">
        <v>265</v>
      </c>
      <c r="D995" s="11" t="s">
        <v>266</v>
      </c>
      <c r="E995" s="11" t="s">
        <v>267</v>
      </c>
      <c r="F995" s="12" t="str">
        <f t="shared" si="1"/>
        <v>2014</v>
      </c>
      <c r="G995" s="13">
        <v>41860.0</v>
      </c>
      <c r="H995" s="14">
        <v>0.3333333333333333</v>
      </c>
      <c r="I995" t="s">
        <v>95</v>
      </c>
      <c r="J995" s="15"/>
      <c r="M995" s="15"/>
      <c r="N995" s="16"/>
      <c r="O995" s="16"/>
      <c r="P995" s="17"/>
      <c r="Q995" s="18"/>
      <c r="S995" s="17"/>
      <c r="V995" s="19"/>
      <c r="W995" s="19">
        <v>1119.85</v>
      </c>
      <c r="AF995" t="s">
        <v>690</v>
      </c>
      <c r="AK995" t="s">
        <v>53</v>
      </c>
      <c r="AR995" t="s">
        <v>218</v>
      </c>
    </row>
    <row r="996" ht="15.75" customHeight="1">
      <c r="A996" t="s">
        <v>44</v>
      </c>
      <c r="C996" s="11" t="s">
        <v>265</v>
      </c>
      <c r="D996" s="11" t="s">
        <v>266</v>
      </c>
      <c r="E996" s="11" t="s">
        <v>267</v>
      </c>
      <c r="F996" s="12" t="str">
        <f t="shared" si="1"/>
        <v>2014</v>
      </c>
      <c r="G996" s="13">
        <v>41874.0</v>
      </c>
      <c r="H996" s="14">
        <v>0.3402777777777778</v>
      </c>
      <c r="I996" t="s">
        <v>48</v>
      </c>
      <c r="J996" s="15"/>
      <c r="L996" t="s">
        <v>49</v>
      </c>
      <c r="M996" s="15">
        <v>16.0</v>
      </c>
      <c r="N996" s="16">
        <v>8.43</v>
      </c>
      <c r="O996" s="16">
        <v>85.6</v>
      </c>
      <c r="P996" s="17">
        <v>200.0</v>
      </c>
      <c r="Q996" s="18"/>
      <c r="S996" s="17"/>
      <c r="V996" s="19"/>
      <c r="W996" s="19">
        <v>235.9</v>
      </c>
      <c r="AF996" t="s">
        <v>690</v>
      </c>
      <c r="AG996" t="s">
        <v>231</v>
      </c>
      <c r="AH996" t="s">
        <v>231</v>
      </c>
      <c r="AI996">
        <v>15.56</v>
      </c>
      <c r="AK996" t="s">
        <v>53</v>
      </c>
      <c r="AM996" t="s">
        <v>62</v>
      </c>
      <c r="AN996" t="s">
        <v>65</v>
      </c>
      <c r="AQ996" t="s">
        <v>70</v>
      </c>
      <c r="AR996" t="s">
        <v>226</v>
      </c>
    </row>
    <row r="997" ht="15.75" customHeight="1">
      <c r="A997" t="s">
        <v>44</v>
      </c>
      <c r="C997" s="11" t="s">
        <v>276</v>
      </c>
      <c r="D997" s="11" t="s">
        <v>277</v>
      </c>
      <c r="E997" s="11" t="s">
        <v>278</v>
      </c>
      <c r="F997" s="12" t="str">
        <f t="shared" si="1"/>
        <v>2014</v>
      </c>
      <c r="G997" s="13">
        <v>41776.0</v>
      </c>
      <c r="H997" s="14">
        <v>0.2916666666666667</v>
      </c>
      <c r="I997" t="s">
        <v>48</v>
      </c>
      <c r="J997" s="15"/>
      <c r="L997" t="s">
        <v>58</v>
      </c>
      <c r="M997" s="15">
        <v>14.4</v>
      </c>
      <c r="N997" s="16">
        <v>9.54</v>
      </c>
      <c r="O997" s="16">
        <v>93.2</v>
      </c>
      <c r="P997" s="17">
        <v>190.0</v>
      </c>
      <c r="Q997" s="18"/>
      <c r="S997" s="17"/>
      <c r="V997" s="19"/>
      <c r="W997" s="19">
        <v>1553.1</v>
      </c>
      <c r="AF997" t="s">
        <v>690</v>
      </c>
      <c r="AG997" t="s">
        <v>254</v>
      </c>
      <c r="AH997" t="s">
        <v>691</v>
      </c>
      <c r="AI997">
        <v>13.89</v>
      </c>
      <c r="AJ997" t="s">
        <v>52</v>
      </c>
      <c r="AK997" t="s">
        <v>53</v>
      </c>
      <c r="AM997" t="s">
        <v>62</v>
      </c>
      <c r="AN997" t="s">
        <v>65</v>
      </c>
      <c r="AQ997" t="s">
        <v>171</v>
      </c>
      <c r="AR997" t="s">
        <v>218</v>
      </c>
    </row>
    <row r="998" ht="15.75" customHeight="1">
      <c r="A998" t="s">
        <v>44</v>
      </c>
      <c r="C998" s="11" t="s">
        <v>276</v>
      </c>
      <c r="D998" s="11" t="s">
        <v>277</v>
      </c>
      <c r="E998" s="11" t="s">
        <v>278</v>
      </c>
      <c r="F998" s="12" t="str">
        <f t="shared" si="1"/>
        <v>2014</v>
      </c>
      <c r="G998" s="13">
        <v>41790.0</v>
      </c>
      <c r="H998" s="14">
        <v>0.34305555555555556</v>
      </c>
      <c r="I998" t="s">
        <v>48</v>
      </c>
      <c r="J998" s="15"/>
      <c r="L998" t="s">
        <v>58</v>
      </c>
      <c r="M998" s="15">
        <v>12.3</v>
      </c>
      <c r="N998" s="16">
        <v>9.91</v>
      </c>
      <c r="O998" s="16">
        <v>92.7</v>
      </c>
      <c r="P998" s="17">
        <v>200.0</v>
      </c>
      <c r="Q998" s="18"/>
      <c r="S998" s="17"/>
      <c r="V998" s="19"/>
      <c r="W998" s="19">
        <v>69.1</v>
      </c>
      <c r="AF998" t="s">
        <v>695</v>
      </c>
      <c r="AG998" t="s">
        <v>59</v>
      </c>
      <c r="AH998" t="s">
        <v>273</v>
      </c>
      <c r="AI998">
        <v>12.78</v>
      </c>
      <c r="AJ998" t="s">
        <v>61</v>
      </c>
      <c r="AK998" t="s">
        <v>53</v>
      </c>
      <c r="AM998" t="s">
        <v>54</v>
      </c>
      <c r="AN998" t="s">
        <v>65</v>
      </c>
      <c r="AQ998" t="s">
        <v>56</v>
      </c>
      <c r="AR998" t="s">
        <v>218</v>
      </c>
    </row>
    <row r="999" ht="15.75" customHeight="1">
      <c r="A999" t="s">
        <v>44</v>
      </c>
      <c r="C999" s="11" t="s">
        <v>276</v>
      </c>
      <c r="D999" s="11" t="s">
        <v>277</v>
      </c>
      <c r="E999" s="11" t="s">
        <v>278</v>
      </c>
      <c r="F999" s="12" t="str">
        <f t="shared" si="1"/>
        <v>2014</v>
      </c>
      <c r="G999" s="13">
        <v>41804.0</v>
      </c>
      <c r="H999" s="14">
        <v>0.3055555555555556</v>
      </c>
      <c r="I999" t="s">
        <v>48</v>
      </c>
      <c r="J999" s="15"/>
      <c r="L999" t="s">
        <v>58</v>
      </c>
      <c r="M999" s="15">
        <v>13.6</v>
      </c>
      <c r="N999" s="16">
        <v>9.73</v>
      </c>
      <c r="O999" s="16">
        <v>93.8</v>
      </c>
      <c r="P999" s="17">
        <v>130.0</v>
      </c>
      <c r="Q999" s="18"/>
      <c r="S999" s="17"/>
      <c r="V999" s="19"/>
      <c r="W999" s="19">
        <v>2419.6</v>
      </c>
      <c r="AF999" t="s">
        <v>690</v>
      </c>
      <c r="AG999" t="s">
        <v>59</v>
      </c>
      <c r="AH999" t="s">
        <v>440</v>
      </c>
      <c r="AI999">
        <v>15.0</v>
      </c>
      <c r="AJ999" t="s">
        <v>61</v>
      </c>
      <c r="AK999" t="s">
        <v>53</v>
      </c>
      <c r="AM999" t="s">
        <v>62</v>
      </c>
      <c r="AN999" t="s">
        <v>55</v>
      </c>
      <c r="AQ999" t="s">
        <v>171</v>
      </c>
      <c r="AR999" t="s">
        <v>694</v>
      </c>
    </row>
    <row r="1000" ht="15.75" customHeight="1">
      <c r="A1000" t="s">
        <v>44</v>
      </c>
      <c r="C1000" s="11" t="s">
        <v>276</v>
      </c>
      <c r="D1000" s="11" t="s">
        <v>277</v>
      </c>
      <c r="E1000" s="11" t="s">
        <v>278</v>
      </c>
      <c r="F1000" s="12" t="str">
        <f t="shared" si="1"/>
        <v>2014</v>
      </c>
      <c r="G1000" s="13">
        <v>41818.0</v>
      </c>
      <c r="H1000" s="14">
        <v>0.3194444444444444</v>
      </c>
      <c r="I1000" t="s">
        <v>48</v>
      </c>
      <c r="J1000" s="15"/>
      <c r="L1000" t="s">
        <v>49</v>
      </c>
      <c r="M1000" s="15">
        <v>15.0</v>
      </c>
      <c r="N1000" s="16">
        <v>8.75</v>
      </c>
      <c r="O1000" s="16">
        <v>86.9</v>
      </c>
      <c r="P1000" s="17">
        <v>190.0</v>
      </c>
      <c r="Q1000" s="18"/>
      <c r="S1000" s="17"/>
      <c r="V1000" s="19"/>
      <c r="W1000" s="19">
        <v>410.6</v>
      </c>
      <c r="AF1000" t="s">
        <v>690</v>
      </c>
      <c r="AG1000" t="s">
        <v>51</v>
      </c>
      <c r="AH1000" t="s">
        <v>51</v>
      </c>
      <c r="AI1000">
        <v>11.11</v>
      </c>
      <c r="AJ1000" t="s">
        <v>61</v>
      </c>
      <c r="AK1000" t="s">
        <v>53</v>
      </c>
      <c r="AM1000" t="s">
        <v>54</v>
      </c>
      <c r="AN1000" t="s">
        <v>65</v>
      </c>
      <c r="AQ1000" t="s">
        <v>56</v>
      </c>
      <c r="AR1000" t="s">
        <v>696</v>
      </c>
    </row>
    <row r="1001" ht="15.75" customHeight="1">
      <c r="A1001" t="s">
        <v>44</v>
      </c>
      <c r="C1001" s="11" t="s">
        <v>276</v>
      </c>
      <c r="D1001" s="11" t="s">
        <v>277</v>
      </c>
      <c r="E1001" s="11" t="s">
        <v>278</v>
      </c>
      <c r="F1001" s="12" t="str">
        <f t="shared" si="1"/>
        <v>2014</v>
      </c>
      <c r="G1001" s="13">
        <v>41818.0</v>
      </c>
      <c r="H1001" s="14">
        <v>0.3194444444444444</v>
      </c>
      <c r="I1001" t="s">
        <v>95</v>
      </c>
      <c r="J1001" s="15"/>
      <c r="M1001" s="15">
        <v>15.0</v>
      </c>
      <c r="N1001" s="16">
        <v>8.73</v>
      </c>
      <c r="O1001" s="16">
        <v>86.5</v>
      </c>
      <c r="P1001" s="17">
        <v>190.0</v>
      </c>
      <c r="Q1001" s="18"/>
      <c r="S1001" s="17"/>
      <c r="V1001" s="19"/>
      <c r="W1001" s="19">
        <v>461.1</v>
      </c>
      <c r="AF1001" t="s">
        <v>690</v>
      </c>
      <c r="AK1001" t="s">
        <v>53</v>
      </c>
      <c r="AR1001" t="s">
        <v>696</v>
      </c>
    </row>
    <row r="1002" ht="15.75" customHeight="1">
      <c r="A1002" t="s">
        <v>44</v>
      </c>
      <c r="C1002" s="11" t="s">
        <v>276</v>
      </c>
      <c r="D1002" s="11" t="s">
        <v>277</v>
      </c>
      <c r="E1002" s="11" t="s">
        <v>278</v>
      </c>
      <c r="F1002" s="12" t="str">
        <f t="shared" si="1"/>
        <v>2014</v>
      </c>
      <c r="G1002" s="13">
        <v>41832.0</v>
      </c>
      <c r="H1002" s="14">
        <v>0.3090277777777778</v>
      </c>
      <c r="I1002" t="s">
        <v>48</v>
      </c>
      <c r="J1002" s="15"/>
      <c r="L1002" t="s">
        <v>49</v>
      </c>
      <c r="M1002" s="15">
        <v>16.9</v>
      </c>
      <c r="N1002" s="16">
        <v>8.66</v>
      </c>
      <c r="O1002" s="16">
        <v>89.4</v>
      </c>
      <c r="P1002" s="17">
        <v>210.0</v>
      </c>
      <c r="Q1002" s="18"/>
      <c r="S1002" s="17"/>
      <c r="V1002" s="19"/>
      <c r="W1002" s="19">
        <v>191.8</v>
      </c>
      <c r="AF1002" t="s">
        <v>690</v>
      </c>
      <c r="AG1002" t="s">
        <v>51</v>
      </c>
      <c r="AH1002" t="s">
        <v>115</v>
      </c>
      <c r="AI1002">
        <v>21.11</v>
      </c>
      <c r="AJ1002" t="s">
        <v>61</v>
      </c>
      <c r="AK1002" t="s">
        <v>53</v>
      </c>
      <c r="AM1002" t="s">
        <v>88</v>
      </c>
      <c r="AN1002" t="s">
        <v>65</v>
      </c>
      <c r="AQ1002" t="s">
        <v>51</v>
      </c>
      <c r="AR1002" t="s">
        <v>226</v>
      </c>
    </row>
    <row r="1003" ht="15.75" customHeight="1">
      <c r="A1003" t="s">
        <v>44</v>
      </c>
      <c r="C1003" s="11" t="s">
        <v>276</v>
      </c>
      <c r="D1003" s="11" t="s">
        <v>277</v>
      </c>
      <c r="E1003" s="11" t="s">
        <v>278</v>
      </c>
      <c r="F1003" s="12" t="str">
        <f t="shared" si="1"/>
        <v>2014</v>
      </c>
      <c r="G1003" s="13">
        <v>41846.0</v>
      </c>
      <c r="H1003" s="14">
        <v>0.3194444444444444</v>
      </c>
      <c r="I1003" t="s">
        <v>48</v>
      </c>
      <c r="J1003" s="15"/>
      <c r="L1003" t="s">
        <v>49</v>
      </c>
      <c r="M1003" s="15">
        <v>17.9</v>
      </c>
      <c r="N1003" s="16">
        <v>7.62</v>
      </c>
      <c r="O1003" s="16">
        <v>80.6</v>
      </c>
      <c r="P1003" s="17">
        <v>210.0</v>
      </c>
      <c r="Q1003" s="18"/>
      <c r="S1003" s="17"/>
      <c r="V1003" s="19"/>
      <c r="W1003" s="19">
        <v>727.0</v>
      </c>
      <c r="AF1003" t="s">
        <v>693</v>
      </c>
      <c r="AG1003" t="s">
        <v>86</v>
      </c>
      <c r="AH1003" t="s">
        <v>443</v>
      </c>
      <c r="AI1003">
        <v>17.78</v>
      </c>
      <c r="AJ1003" t="s">
        <v>61</v>
      </c>
      <c r="AK1003" t="s">
        <v>53</v>
      </c>
      <c r="AM1003" t="s">
        <v>54</v>
      </c>
      <c r="AN1003" t="s">
        <v>55</v>
      </c>
      <c r="AQ1003" t="s">
        <v>401</v>
      </c>
      <c r="AR1003" t="s">
        <v>218</v>
      </c>
    </row>
    <row r="1004" ht="15.75" customHeight="1">
      <c r="A1004" t="s">
        <v>44</v>
      </c>
      <c r="C1004" s="11" t="s">
        <v>276</v>
      </c>
      <c r="D1004" s="11" t="s">
        <v>277</v>
      </c>
      <c r="E1004" s="11" t="s">
        <v>278</v>
      </c>
      <c r="F1004" s="12" t="str">
        <f t="shared" si="1"/>
        <v>2014</v>
      </c>
      <c r="G1004" s="13">
        <v>41860.0</v>
      </c>
      <c r="H1004" s="14">
        <v>0.3229166666666667</v>
      </c>
      <c r="I1004" t="s">
        <v>48</v>
      </c>
      <c r="J1004" s="15"/>
      <c r="L1004" t="s">
        <v>49</v>
      </c>
      <c r="M1004" s="15">
        <v>16.6</v>
      </c>
      <c r="N1004" s="16">
        <v>8.42</v>
      </c>
      <c r="O1004" s="16">
        <v>86.6</v>
      </c>
      <c r="P1004" s="17">
        <v>160.0</v>
      </c>
      <c r="Q1004" s="18"/>
      <c r="S1004" s="17"/>
      <c r="V1004" s="19"/>
      <c r="W1004" s="19">
        <v>727.0</v>
      </c>
      <c r="AF1004" t="s">
        <v>690</v>
      </c>
      <c r="AG1004" t="s">
        <v>51</v>
      </c>
      <c r="AH1004" t="s">
        <v>115</v>
      </c>
      <c r="AI1004">
        <v>16.67</v>
      </c>
      <c r="AK1004" t="s">
        <v>53</v>
      </c>
      <c r="AM1004" t="s">
        <v>54</v>
      </c>
      <c r="AN1004" t="s">
        <v>65</v>
      </c>
      <c r="AQ1004" t="s">
        <v>401</v>
      </c>
      <c r="AR1004" t="s">
        <v>226</v>
      </c>
    </row>
    <row r="1005" ht="15.75" customHeight="1">
      <c r="A1005" t="s">
        <v>44</v>
      </c>
      <c r="C1005" s="11" t="s">
        <v>276</v>
      </c>
      <c r="D1005" s="11" t="s">
        <v>277</v>
      </c>
      <c r="E1005" s="11" t="s">
        <v>278</v>
      </c>
      <c r="F1005" s="12" t="str">
        <f t="shared" si="1"/>
        <v>2014</v>
      </c>
      <c r="G1005" s="13">
        <v>41860.0</v>
      </c>
      <c r="H1005" s="14">
        <v>0.3229166666666667</v>
      </c>
      <c r="I1005" t="s">
        <v>95</v>
      </c>
      <c r="J1005" s="15"/>
      <c r="M1005" s="15"/>
      <c r="N1005" s="16"/>
      <c r="O1005" s="16"/>
      <c r="P1005" s="17"/>
      <c r="Q1005" s="18"/>
      <c r="S1005" s="17"/>
      <c r="V1005" s="19"/>
      <c r="W1005" s="19">
        <v>866.4</v>
      </c>
      <c r="AF1005" t="s">
        <v>690</v>
      </c>
      <c r="AK1005" t="s">
        <v>53</v>
      </c>
      <c r="AR1005" t="s">
        <v>226</v>
      </c>
    </row>
    <row r="1006" ht="15.75" customHeight="1">
      <c r="A1006" t="s">
        <v>44</v>
      </c>
      <c r="C1006" s="11" t="s">
        <v>276</v>
      </c>
      <c r="D1006" s="11" t="s">
        <v>277</v>
      </c>
      <c r="E1006" s="11" t="s">
        <v>278</v>
      </c>
      <c r="F1006" s="12" t="str">
        <f t="shared" si="1"/>
        <v>2014</v>
      </c>
      <c r="G1006" s="13">
        <v>41874.0</v>
      </c>
      <c r="H1006" s="14">
        <v>0.3263888888888889</v>
      </c>
      <c r="I1006" t="s">
        <v>48</v>
      </c>
      <c r="J1006" s="15"/>
      <c r="L1006" t="s">
        <v>49</v>
      </c>
      <c r="M1006" s="15">
        <v>15.6</v>
      </c>
      <c r="N1006" s="16">
        <v>8.83</v>
      </c>
      <c r="O1006" s="16">
        <v>89.2</v>
      </c>
      <c r="P1006" s="17">
        <v>200.0</v>
      </c>
      <c r="Q1006" s="18"/>
      <c r="S1006" s="17"/>
      <c r="V1006" s="19"/>
      <c r="W1006" s="19">
        <v>113.7</v>
      </c>
      <c r="AF1006" t="s">
        <v>690</v>
      </c>
      <c r="AG1006" t="s">
        <v>231</v>
      </c>
      <c r="AH1006" t="s">
        <v>231</v>
      </c>
      <c r="AI1006">
        <v>15.56</v>
      </c>
      <c r="AK1006" t="s">
        <v>53</v>
      </c>
      <c r="AM1006" t="s">
        <v>88</v>
      </c>
      <c r="AN1006" t="s">
        <v>65</v>
      </c>
      <c r="AQ1006" t="s">
        <v>51</v>
      </c>
      <c r="AR1006" t="s">
        <v>226</v>
      </c>
    </row>
    <row r="1007" ht="15.75" customHeight="1">
      <c r="A1007" t="s">
        <v>44</v>
      </c>
      <c r="C1007" s="11" t="s">
        <v>73</v>
      </c>
      <c r="D1007" s="11" t="s">
        <v>74</v>
      </c>
      <c r="E1007" s="11" t="s">
        <v>75</v>
      </c>
      <c r="F1007" s="12" t="str">
        <f t="shared" si="1"/>
        <v>2014</v>
      </c>
      <c r="G1007" s="13">
        <v>41776.0</v>
      </c>
      <c r="H1007" s="14">
        <v>0.27291666666666664</v>
      </c>
      <c r="I1007" t="s">
        <v>48</v>
      </c>
      <c r="J1007" s="15"/>
      <c r="L1007" t="s">
        <v>58</v>
      </c>
      <c r="M1007" s="15">
        <v>15.8</v>
      </c>
      <c r="N1007" s="16">
        <v>9.0</v>
      </c>
      <c r="O1007" s="16">
        <v>90.8</v>
      </c>
      <c r="P1007" s="17"/>
      <c r="Q1007" s="18"/>
      <c r="S1007" s="17"/>
      <c r="V1007" s="19"/>
      <c r="W1007" s="19">
        <v>85.7</v>
      </c>
      <c r="AF1007" t="s">
        <v>76</v>
      </c>
      <c r="AG1007" t="s">
        <v>254</v>
      </c>
      <c r="AH1007" t="s">
        <v>254</v>
      </c>
      <c r="AI1007">
        <v>14.44</v>
      </c>
      <c r="AJ1007" t="s">
        <v>52</v>
      </c>
      <c r="AK1007" t="s">
        <v>119</v>
      </c>
      <c r="AM1007" t="s">
        <v>54</v>
      </c>
      <c r="AN1007" t="s">
        <v>65</v>
      </c>
      <c r="AQ1007" t="s">
        <v>51</v>
      </c>
      <c r="AR1007" t="s">
        <v>697</v>
      </c>
    </row>
    <row r="1008" ht="15.75" customHeight="1">
      <c r="A1008" t="s">
        <v>44</v>
      </c>
      <c r="C1008" s="11" t="s">
        <v>73</v>
      </c>
      <c r="D1008" s="11" t="s">
        <v>74</v>
      </c>
      <c r="E1008" s="11" t="s">
        <v>75</v>
      </c>
      <c r="F1008" s="12" t="str">
        <f t="shared" si="1"/>
        <v>2014</v>
      </c>
      <c r="G1008" s="13">
        <v>41790.0</v>
      </c>
      <c r="H1008" s="14">
        <v>0.2659722222222222</v>
      </c>
      <c r="I1008" t="s">
        <v>48</v>
      </c>
      <c r="J1008" s="15"/>
      <c r="L1008" t="s">
        <v>49</v>
      </c>
      <c r="M1008" s="15">
        <v>16.5</v>
      </c>
      <c r="N1008" s="16">
        <v>9.4</v>
      </c>
      <c r="O1008" s="16">
        <v>99.7</v>
      </c>
      <c r="P1008" s="17"/>
      <c r="Q1008" s="18"/>
      <c r="S1008" s="17"/>
      <c r="V1008" s="19"/>
      <c r="W1008" s="19">
        <v>17.3</v>
      </c>
      <c r="AF1008" t="s">
        <v>76</v>
      </c>
      <c r="AG1008" t="s">
        <v>280</v>
      </c>
      <c r="AH1008" t="s">
        <v>254</v>
      </c>
      <c r="AI1008">
        <v>10.56</v>
      </c>
      <c r="AJ1008" t="s">
        <v>61</v>
      </c>
      <c r="AK1008" t="s">
        <v>119</v>
      </c>
      <c r="AM1008" t="s">
        <v>54</v>
      </c>
      <c r="AN1008" t="s">
        <v>65</v>
      </c>
      <c r="AQ1008" t="s">
        <v>292</v>
      </c>
      <c r="AR1008" t="s">
        <v>218</v>
      </c>
    </row>
    <row r="1009" ht="15.75" customHeight="1">
      <c r="A1009" t="s">
        <v>44</v>
      </c>
      <c r="C1009" s="11" t="s">
        <v>73</v>
      </c>
      <c r="D1009" s="11" t="s">
        <v>74</v>
      </c>
      <c r="E1009" s="11" t="s">
        <v>75</v>
      </c>
      <c r="F1009" s="12" t="str">
        <f t="shared" si="1"/>
        <v>2014</v>
      </c>
      <c r="G1009" s="13">
        <v>41804.0</v>
      </c>
      <c r="H1009" s="14">
        <v>0.2659722222222222</v>
      </c>
      <c r="I1009" t="s">
        <v>48</v>
      </c>
      <c r="J1009" s="15"/>
      <c r="L1009" t="s">
        <v>58</v>
      </c>
      <c r="M1009" s="15">
        <v>15.6</v>
      </c>
      <c r="N1009" s="16">
        <v>9.5</v>
      </c>
      <c r="O1009" s="16">
        <v>95.1</v>
      </c>
      <c r="P1009" s="17"/>
      <c r="Q1009" s="18"/>
      <c r="S1009" s="17"/>
      <c r="V1009" s="19"/>
      <c r="W1009" s="19">
        <v>1413.6</v>
      </c>
      <c r="AF1009" t="s">
        <v>76</v>
      </c>
      <c r="AG1009" t="s">
        <v>231</v>
      </c>
      <c r="AH1009" t="s">
        <v>189</v>
      </c>
      <c r="AI1009">
        <v>13.33</v>
      </c>
      <c r="AJ1009" t="s">
        <v>61</v>
      </c>
      <c r="AK1009" t="s">
        <v>119</v>
      </c>
      <c r="AM1009" t="s">
        <v>62</v>
      </c>
      <c r="AN1009" t="s">
        <v>65</v>
      </c>
      <c r="AQ1009" t="s">
        <v>51</v>
      </c>
      <c r="AR1009" t="s">
        <v>602</v>
      </c>
    </row>
    <row r="1010" ht="15.75" customHeight="1">
      <c r="A1010" t="s">
        <v>44</v>
      </c>
      <c r="C1010" s="11" t="s">
        <v>73</v>
      </c>
      <c r="D1010" s="11" t="s">
        <v>74</v>
      </c>
      <c r="E1010" s="11" t="s">
        <v>75</v>
      </c>
      <c r="F1010" s="12" t="str">
        <f t="shared" si="1"/>
        <v>2014</v>
      </c>
      <c r="G1010" s="13">
        <v>41818.0</v>
      </c>
      <c r="H1010" s="14">
        <v>0.2673611111111111</v>
      </c>
      <c r="I1010" t="s">
        <v>48</v>
      </c>
      <c r="J1010" s="15"/>
      <c r="L1010" t="s">
        <v>58</v>
      </c>
      <c r="M1010" s="15">
        <v>17.5</v>
      </c>
      <c r="N1010" s="16">
        <v>9.0</v>
      </c>
      <c r="O1010" s="16">
        <v>94.7</v>
      </c>
      <c r="P1010" s="17"/>
      <c r="Q1010" s="18"/>
      <c r="S1010" s="17"/>
      <c r="V1010" s="19"/>
      <c r="W1010" s="19">
        <v>39.5</v>
      </c>
      <c r="AF1010" t="s">
        <v>76</v>
      </c>
      <c r="AG1010" t="s">
        <v>51</v>
      </c>
      <c r="AH1010" t="s">
        <v>435</v>
      </c>
      <c r="AI1010">
        <v>11.11</v>
      </c>
      <c r="AJ1010" t="s">
        <v>61</v>
      </c>
      <c r="AK1010" t="s">
        <v>119</v>
      </c>
      <c r="AM1010" t="s">
        <v>88</v>
      </c>
      <c r="AN1010" t="s">
        <v>65</v>
      </c>
      <c r="AQ1010" t="s">
        <v>51</v>
      </c>
      <c r="AR1010" t="s">
        <v>218</v>
      </c>
    </row>
    <row r="1011" ht="15.75" customHeight="1">
      <c r="A1011" t="s">
        <v>44</v>
      </c>
      <c r="C1011" s="11" t="s">
        <v>73</v>
      </c>
      <c r="D1011" s="11" t="s">
        <v>74</v>
      </c>
      <c r="E1011" s="11" t="s">
        <v>75</v>
      </c>
      <c r="F1011" s="12" t="str">
        <f t="shared" si="1"/>
        <v>2014</v>
      </c>
      <c r="G1011" s="13">
        <v>41818.0</v>
      </c>
      <c r="H1011" s="14">
        <v>0.2673611111111111</v>
      </c>
      <c r="I1011" t="s">
        <v>95</v>
      </c>
      <c r="J1011" s="15"/>
      <c r="M1011" s="15"/>
      <c r="N1011" s="16"/>
      <c r="O1011" s="16"/>
      <c r="P1011" s="17"/>
      <c r="Q1011" s="18"/>
      <c r="S1011" s="17"/>
      <c r="V1011" s="19"/>
      <c r="W1011" s="19">
        <v>56.3</v>
      </c>
      <c r="AF1011" t="s">
        <v>76</v>
      </c>
      <c r="AK1011" t="s">
        <v>119</v>
      </c>
      <c r="AR1011" t="s">
        <v>218</v>
      </c>
    </row>
    <row r="1012" ht="15.75" customHeight="1">
      <c r="A1012" t="s">
        <v>44</v>
      </c>
      <c r="C1012" s="11" t="s">
        <v>73</v>
      </c>
      <c r="D1012" s="11" t="s">
        <v>74</v>
      </c>
      <c r="E1012" s="11" t="s">
        <v>75</v>
      </c>
      <c r="F1012" s="12" t="str">
        <f t="shared" si="1"/>
        <v>2014</v>
      </c>
      <c r="G1012" s="13">
        <v>41832.0</v>
      </c>
      <c r="H1012" s="14">
        <v>0.25555555555555554</v>
      </c>
      <c r="I1012" t="s">
        <v>48</v>
      </c>
      <c r="J1012" s="15"/>
      <c r="L1012" t="s">
        <v>58</v>
      </c>
      <c r="M1012" s="15">
        <v>23.4</v>
      </c>
      <c r="N1012" s="16">
        <v>8.28</v>
      </c>
      <c r="O1012" s="16">
        <v>97.3</v>
      </c>
      <c r="P1012" s="17"/>
      <c r="Q1012" s="18"/>
      <c r="S1012" s="17"/>
      <c r="V1012" s="19"/>
      <c r="W1012" s="19">
        <v>45.7</v>
      </c>
      <c r="AF1012" t="s">
        <v>76</v>
      </c>
      <c r="AG1012" t="s">
        <v>51</v>
      </c>
      <c r="AH1012" t="s">
        <v>51</v>
      </c>
      <c r="AI1012">
        <v>13.33</v>
      </c>
      <c r="AK1012" t="s">
        <v>119</v>
      </c>
      <c r="AM1012" t="s">
        <v>62</v>
      </c>
      <c r="AN1012" t="s">
        <v>65</v>
      </c>
      <c r="AQ1012" t="s">
        <v>292</v>
      </c>
      <c r="AR1012" t="s">
        <v>218</v>
      </c>
    </row>
    <row r="1013" ht="15.75" customHeight="1">
      <c r="A1013" t="s">
        <v>44</v>
      </c>
      <c r="C1013" s="11" t="s">
        <v>73</v>
      </c>
      <c r="D1013" s="11" t="s">
        <v>74</v>
      </c>
      <c r="E1013" s="11" t="s">
        <v>75</v>
      </c>
      <c r="F1013" s="12" t="str">
        <f t="shared" si="1"/>
        <v>2014</v>
      </c>
      <c r="G1013" s="13">
        <v>41846.0</v>
      </c>
      <c r="H1013" s="14">
        <v>0.2708333333333333</v>
      </c>
      <c r="I1013" t="s">
        <v>48</v>
      </c>
      <c r="J1013" s="15"/>
      <c r="L1013" t="s">
        <v>49</v>
      </c>
      <c r="M1013" s="15">
        <v>19.4</v>
      </c>
      <c r="N1013" s="16">
        <v>8.7</v>
      </c>
      <c r="O1013" s="16">
        <v>94.6</v>
      </c>
      <c r="P1013" s="17"/>
      <c r="Q1013" s="18"/>
      <c r="S1013" s="17"/>
      <c r="V1013" s="19"/>
      <c r="W1013" s="19">
        <v>21.8</v>
      </c>
      <c r="AF1013" t="s">
        <v>76</v>
      </c>
      <c r="AG1013" t="s">
        <v>86</v>
      </c>
      <c r="AH1013" t="s">
        <v>86</v>
      </c>
      <c r="AI1013">
        <v>16.67</v>
      </c>
      <c r="AJ1013" t="s">
        <v>61</v>
      </c>
      <c r="AK1013" t="s">
        <v>119</v>
      </c>
      <c r="AM1013" t="s">
        <v>88</v>
      </c>
      <c r="AN1013" t="s">
        <v>65</v>
      </c>
      <c r="AQ1013" t="s">
        <v>51</v>
      </c>
      <c r="AR1013" t="s">
        <v>218</v>
      </c>
    </row>
    <row r="1014" ht="15.75" customHeight="1">
      <c r="A1014" t="s">
        <v>44</v>
      </c>
      <c r="C1014" s="11" t="s">
        <v>73</v>
      </c>
      <c r="D1014" s="11" t="s">
        <v>74</v>
      </c>
      <c r="E1014" s="11" t="s">
        <v>75</v>
      </c>
      <c r="F1014" s="12" t="str">
        <f t="shared" si="1"/>
        <v>2014</v>
      </c>
      <c r="G1014" s="13">
        <v>41860.0</v>
      </c>
      <c r="H1014" s="14">
        <v>0.2743055555555556</v>
      </c>
      <c r="I1014" t="s">
        <v>48</v>
      </c>
      <c r="J1014" s="15"/>
      <c r="L1014" t="s">
        <v>49</v>
      </c>
      <c r="M1014" s="15">
        <v>22.4</v>
      </c>
      <c r="N1014" s="16">
        <v>8.3</v>
      </c>
      <c r="O1014" s="16">
        <v>96.5</v>
      </c>
      <c r="P1014" s="17"/>
      <c r="Q1014" s="18"/>
      <c r="S1014" s="17"/>
      <c r="V1014" s="19"/>
      <c r="W1014" s="19">
        <v>26.2</v>
      </c>
      <c r="AF1014" t="s">
        <v>76</v>
      </c>
      <c r="AG1014" t="s">
        <v>435</v>
      </c>
      <c r="AH1014" t="s">
        <v>64</v>
      </c>
      <c r="AI1014">
        <v>15.0</v>
      </c>
      <c r="AJ1014" t="s">
        <v>61</v>
      </c>
      <c r="AK1014" t="s">
        <v>119</v>
      </c>
      <c r="AM1014" t="s">
        <v>62</v>
      </c>
      <c r="AN1014" t="s">
        <v>65</v>
      </c>
      <c r="AQ1014" t="s">
        <v>292</v>
      </c>
      <c r="AR1014" t="s">
        <v>218</v>
      </c>
    </row>
    <row r="1015" ht="15.75" customHeight="1">
      <c r="A1015" t="s">
        <v>44</v>
      </c>
      <c r="C1015" s="11" t="s">
        <v>73</v>
      </c>
      <c r="D1015" s="11" t="s">
        <v>74</v>
      </c>
      <c r="E1015" s="11" t="s">
        <v>75</v>
      </c>
      <c r="F1015" s="12" t="str">
        <f t="shared" si="1"/>
        <v>2014</v>
      </c>
      <c r="G1015" s="13">
        <v>41874.0</v>
      </c>
      <c r="H1015" s="14">
        <v>0.2743055555555556</v>
      </c>
      <c r="I1015" t="s">
        <v>48</v>
      </c>
      <c r="J1015" s="15"/>
      <c r="L1015" t="s">
        <v>49</v>
      </c>
      <c r="M1015" s="15">
        <v>20.5</v>
      </c>
      <c r="N1015" s="16">
        <v>8.88</v>
      </c>
      <c r="O1015" s="16">
        <v>98.7</v>
      </c>
      <c r="P1015" s="17"/>
      <c r="Q1015" s="18"/>
      <c r="S1015" s="17"/>
      <c r="V1015" s="19"/>
      <c r="W1015" s="19">
        <v>30.1</v>
      </c>
      <c r="AF1015" t="s">
        <v>76</v>
      </c>
      <c r="AG1015" t="s">
        <v>59</v>
      </c>
      <c r="AH1015" t="s">
        <v>59</v>
      </c>
      <c r="AI1015">
        <v>15.0</v>
      </c>
      <c r="AJ1015" t="s">
        <v>61</v>
      </c>
      <c r="AK1015" t="s">
        <v>53</v>
      </c>
      <c r="AM1015" t="s">
        <v>62</v>
      </c>
      <c r="AN1015" t="s">
        <v>65</v>
      </c>
      <c r="AQ1015" t="s">
        <v>51</v>
      </c>
      <c r="AR1015" t="s">
        <v>218</v>
      </c>
    </row>
    <row r="1016" ht="15.75" customHeight="1">
      <c r="A1016" t="s">
        <v>44</v>
      </c>
      <c r="C1016" s="11" t="s">
        <v>91</v>
      </c>
      <c r="D1016" s="11" t="s">
        <v>92</v>
      </c>
      <c r="E1016" s="11" t="s">
        <v>93</v>
      </c>
      <c r="F1016" s="12" t="str">
        <f t="shared" si="1"/>
        <v>2014</v>
      </c>
      <c r="G1016" s="13">
        <v>41776.0</v>
      </c>
      <c r="H1016" s="14">
        <v>0.24722222222222223</v>
      </c>
      <c r="I1016" t="s">
        <v>48</v>
      </c>
      <c r="J1016" s="15"/>
      <c r="L1016" t="s">
        <v>58</v>
      </c>
      <c r="M1016" s="15">
        <v>13.8</v>
      </c>
      <c r="N1016" s="16">
        <v>7.4</v>
      </c>
      <c r="O1016" s="16">
        <v>71.1</v>
      </c>
      <c r="P1016" s="17"/>
      <c r="Q1016" s="18"/>
      <c r="S1016" s="17"/>
      <c r="V1016" s="19"/>
      <c r="W1016" s="19">
        <v>2419.6</v>
      </c>
      <c r="AF1016" t="s">
        <v>76</v>
      </c>
      <c r="AG1016" t="s">
        <v>254</v>
      </c>
      <c r="AH1016" t="s">
        <v>254</v>
      </c>
      <c r="AI1016">
        <v>14.44</v>
      </c>
      <c r="AJ1016" t="s">
        <v>52</v>
      </c>
      <c r="AK1016" t="s">
        <v>119</v>
      </c>
      <c r="AM1016" t="s">
        <v>54</v>
      </c>
      <c r="AN1016" t="s">
        <v>55</v>
      </c>
      <c r="AQ1016" t="s">
        <v>56</v>
      </c>
      <c r="AR1016" t="s">
        <v>698</v>
      </c>
    </row>
    <row r="1017" ht="15.75" customHeight="1">
      <c r="A1017" t="s">
        <v>44</v>
      </c>
      <c r="C1017" s="11" t="s">
        <v>91</v>
      </c>
      <c r="D1017" s="11" t="s">
        <v>92</v>
      </c>
      <c r="E1017" s="11" t="s">
        <v>93</v>
      </c>
      <c r="F1017" s="12" t="str">
        <f t="shared" si="1"/>
        <v>2014</v>
      </c>
      <c r="G1017" s="13">
        <v>41790.0</v>
      </c>
      <c r="H1017" s="14">
        <v>0.2534722222222222</v>
      </c>
      <c r="I1017" t="s">
        <v>48</v>
      </c>
      <c r="J1017" s="15"/>
      <c r="L1017" t="s">
        <v>49</v>
      </c>
      <c r="M1017" s="15">
        <v>11.3</v>
      </c>
      <c r="N1017" s="16">
        <v>8.9</v>
      </c>
      <c r="O1017" s="16">
        <v>81.9</v>
      </c>
      <c r="P1017" s="17"/>
      <c r="Q1017" s="18"/>
      <c r="S1017" s="17"/>
      <c r="V1017" s="19"/>
      <c r="W1017" s="19">
        <v>478.6</v>
      </c>
      <c r="AF1017" t="s">
        <v>76</v>
      </c>
      <c r="AG1017" t="s">
        <v>280</v>
      </c>
      <c r="AH1017" t="s">
        <v>254</v>
      </c>
      <c r="AI1017">
        <v>10.56</v>
      </c>
      <c r="AJ1017" t="s">
        <v>61</v>
      </c>
      <c r="AK1017" t="s">
        <v>100</v>
      </c>
      <c r="AM1017" t="s">
        <v>54</v>
      </c>
      <c r="AN1017" t="s">
        <v>55</v>
      </c>
      <c r="AQ1017" t="s">
        <v>56</v>
      </c>
      <c r="AR1017" t="s">
        <v>218</v>
      </c>
    </row>
    <row r="1018" ht="15.75" customHeight="1">
      <c r="A1018" t="s">
        <v>44</v>
      </c>
      <c r="C1018" s="11" t="s">
        <v>91</v>
      </c>
      <c r="D1018" s="11" t="s">
        <v>92</v>
      </c>
      <c r="E1018" s="11" t="s">
        <v>93</v>
      </c>
      <c r="F1018" s="12" t="str">
        <f t="shared" si="1"/>
        <v>2014</v>
      </c>
      <c r="G1018" s="13">
        <v>41804.0</v>
      </c>
      <c r="H1018" s="14">
        <v>0.24513888888888888</v>
      </c>
      <c r="I1018" t="s">
        <v>48</v>
      </c>
      <c r="J1018" s="15"/>
      <c r="L1018" t="s">
        <v>58</v>
      </c>
      <c r="M1018" s="15">
        <v>13.6</v>
      </c>
      <c r="N1018" s="16">
        <v>5.3</v>
      </c>
      <c r="O1018" s="16">
        <v>51.4</v>
      </c>
      <c r="P1018" s="17"/>
      <c r="Q1018" s="18"/>
      <c r="S1018" s="17"/>
      <c r="V1018" s="19"/>
      <c r="W1018" s="19">
        <v>2419.6</v>
      </c>
      <c r="AF1018" t="s">
        <v>76</v>
      </c>
      <c r="AG1018" t="s">
        <v>231</v>
      </c>
      <c r="AH1018" t="s">
        <v>189</v>
      </c>
      <c r="AI1018">
        <v>13.33</v>
      </c>
      <c r="AJ1018" t="s">
        <v>61</v>
      </c>
      <c r="AK1018" t="s">
        <v>100</v>
      </c>
      <c r="AM1018" t="s">
        <v>62</v>
      </c>
      <c r="AN1018" t="s">
        <v>55</v>
      </c>
      <c r="AQ1018" t="s">
        <v>56</v>
      </c>
      <c r="AR1018" t="s">
        <v>699</v>
      </c>
    </row>
    <row r="1019" ht="15.75" customHeight="1">
      <c r="A1019" t="s">
        <v>44</v>
      </c>
      <c r="C1019" s="11" t="s">
        <v>91</v>
      </c>
      <c r="D1019" s="11" t="s">
        <v>92</v>
      </c>
      <c r="E1019" s="11" t="s">
        <v>93</v>
      </c>
      <c r="F1019" s="12" t="str">
        <f t="shared" si="1"/>
        <v>2014</v>
      </c>
      <c r="G1019" s="13">
        <v>41818.0</v>
      </c>
      <c r="H1019" s="14">
        <v>0.2361111111111111</v>
      </c>
      <c r="I1019" t="s">
        <v>48</v>
      </c>
      <c r="J1019" s="15"/>
      <c r="L1019" t="s">
        <v>58</v>
      </c>
      <c r="M1019" s="15">
        <v>12.3</v>
      </c>
      <c r="N1019" s="16">
        <v>9.0</v>
      </c>
      <c r="O1019" s="16">
        <v>84.8</v>
      </c>
      <c r="P1019" s="17"/>
      <c r="Q1019" s="18"/>
      <c r="S1019" s="17"/>
      <c r="V1019" s="19"/>
      <c r="W1019" s="19">
        <v>461.1</v>
      </c>
      <c r="AF1019" t="s">
        <v>76</v>
      </c>
      <c r="AG1019" t="s">
        <v>51</v>
      </c>
      <c r="AH1019" t="s">
        <v>51</v>
      </c>
      <c r="AI1019">
        <v>11.11</v>
      </c>
      <c r="AJ1019" t="s">
        <v>61</v>
      </c>
      <c r="AK1019" t="s">
        <v>100</v>
      </c>
      <c r="AM1019" t="s">
        <v>54</v>
      </c>
      <c r="AN1019" t="s">
        <v>55</v>
      </c>
      <c r="AQ1019" t="s">
        <v>51</v>
      </c>
      <c r="AR1019" t="s">
        <v>700</v>
      </c>
    </row>
    <row r="1020" ht="15.75" customHeight="1">
      <c r="A1020" t="s">
        <v>44</v>
      </c>
      <c r="C1020" s="11" t="s">
        <v>91</v>
      </c>
      <c r="D1020" s="11" t="s">
        <v>92</v>
      </c>
      <c r="E1020" s="11" t="s">
        <v>93</v>
      </c>
      <c r="F1020" s="12" t="str">
        <f t="shared" si="1"/>
        <v>2014</v>
      </c>
      <c r="G1020" s="13">
        <v>41818.0</v>
      </c>
      <c r="H1020" s="14">
        <v>0.2361111111111111</v>
      </c>
      <c r="I1020" t="s">
        <v>95</v>
      </c>
      <c r="J1020" s="15"/>
      <c r="M1020" s="15"/>
      <c r="N1020" s="16"/>
      <c r="O1020" s="16"/>
      <c r="P1020" s="17"/>
      <c r="Q1020" s="18"/>
      <c r="S1020" s="17"/>
      <c r="V1020" s="19"/>
      <c r="W1020" s="19">
        <v>816.4</v>
      </c>
      <c r="AF1020" t="s">
        <v>76</v>
      </c>
      <c r="AK1020" t="s">
        <v>100</v>
      </c>
      <c r="AR1020" t="s">
        <v>700</v>
      </c>
    </row>
    <row r="1021" ht="15.75" customHeight="1">
      <c r="A1021" t="s">
        <v>44</v>
      </c>
      <c r="C1021" s="11" t="s">
        <v>91</v>
      </c>
      <c r="D1021" s="11" t="s">
        <v>92</v>
      </c>
      <c r="E1021" s="11" t="s">
        <v>93</v>
      </c>
      <c r="F1021" s="12" t="str">
        <f t="shared" si="1"/>
        <v>2014</v>
      </c>
      <c r="G1021" s="13">
        <v>41832.0</v>
      </c>
      <c r="H1021" s="14">
        <v>0.2326388888888889</v>
      </c>
      <c r="I1021" t="s">
        <v>48</v>
      </c>
      <c r="J1021" s="15"/>
      <c r="L1021" t="s">
        <v>49</v>
      </c>
      <c r="M1021" s="15">
        <v>13.6</v>
      </c>
      <c r="N1021" s="16">
        <v>8.5</v>
      </c>
      <c r="O1021" s="16">
        <v>85.9</v>
      </c>
      <c r="P1021" s="17"/>
      <c r="Q1021" s="18"/>
      <c r="S1021" s="17"/>
      <c r="V1021" s="19"/>
      <c r="W1021" s="19">
        <v>461.1</v>
      </c>
      <c r="AF1021" t="s">
        <v>76</v>
      </c>
      <c r="AG1021" t="s">
        <v>51</v>
      </c>
      <c r="AH1021" t="s">
        <v>51</v>
      </c>
      <c r="AI1021">
        <v>13.33</v>
      </c>
      <c r="AK1021" t="s">
        <v>100</v>
      </c>
      <c r="AM1021" t="s">
        <v>54</v>
      </c>
      <c r="AN1021" t="s">
        <v>55</v>
      </c>
      <c r="AQ1021" t="s">
        <v>51</v>
      </c>
      <c r="AR1021" t="s">
        <v>218</v>
      </c>
    </row>
    <row r="1022" ht="15.75" customHeight="1">
      <c r="A1022" t="s">
        <v>44</v>
      </c>
      <c r="C1022" s="11" t="s">
        <v>91</v>
      </c>
      <c r="D1022" s="11" t="s">
        <v>92</v>
      </c>
      <c r="E1022" s="11" t="s">
        <v>93</v>
      </c>
      <c r="F1022" s="12" t="str">
        <f t="shared" si="1"/>
        <v>2014</v>
      </c>
      <c r="G1022" s="13">
        <v>41846.0</v>
      </c>
      <c r="H1022" s="14">
        <v>0.24305555555555555</v>
      </c>
      <c r="I1022" t="s">
        <v>48</v>
      </c>
      <c r="J1022" s="15"/>
      <c r="L1022" t="s">
        <v>49</v>
      </c>
      <c r="M1022" s="15">
        <v>14.0</v>
      </c>
      <c r="N1022" s="16">
        <v>8.4</v>
      </c>
      <c r="O1022" s="16">
        <v>82.2</v>
      </c>
      <c r="P1022" s="17"/>
      <c r="Q1022" s="18"/>
      <c r="S1022" s="17"/>
      <c r="V1022" s="19"/>
      <c r="W1022" s="19">
        <v>218.7</v>
      </c>
      <c r="AF1022" t="s">
        <v>76</v>
      </c>
      <c r="AG1022" t="s">
        <v>86</v>
      </c>
      <c r="AH1022" t="s">
        <v>86</v>
      </c>
      <c r="AI1022">
        <v>16.67</v>
      </c>
      <c r="AJ1022" t="s">
        <v>61</v>
      </c>
      <c r="AK1022" t="s">
        <v>100</v>
      </c>
      <c r="AM1022" t="s">
        <v>88</v>
      </c>
      <c r="AN1022" t="s">
        <v>55</v>
      </c>
      <c r="AQ1022" t="s">
        <v>51</v>
      </c>
      <c r="AR1022" t="s">
        <v>218</v>
      </c>
    </row>
    <row r="1023" ht="15.75" customHeight="1">
      <c r="A1023" t="s">
        <v>44</v>
      </c>
      <c r="C1023" s="11" t="s">
        <v>91</v>
      </c>
      <c r="D1023" s="11" t="s">
        <v>92</v>
      </c>
      <c r="E1023" s="11" t="s">
        <v>93</v>
      </c>
      <c r="F1023" s="12" t="str">
        <f t="shared" si="1"/>
        <v>2014</v>
      </c>
      <c r="G1023" s="13">
        <v>41860.0</v>
      </c>
      <c r="H1023" s="14">
        <v>0.25</v>
      </c>
      <c r="I1023" t="s">
        <v>48</v>
      </c>
      <c r="J1023" s="15"/>
      <c r="L1023" t="s">
        <v>49</v>
      </c>
      <c r="M1023" s="15">
        <v>14.2</v>
      </c>
      <c r="N1023" s="16">
        <v>8.5</v>
      </c>
      <c r="O1023" s="16">
        <v>82.8</v>
      </c>
      <c r="P1023" s="17"/>
      <c r="Q1023" s="18"/>
      <c r="S1023" s="17"/>
      <c r="V1023" s="19"/>
      <c r="W1023" s="19">
        <v>435.2</v>
      </c>
      <c r="AF1023" t="s">
        <v>76</v>
      </c>
      <c r="AG1023" t="s">
        <v>435</v>
      </c>
      <c r="AH1023" t="s">
        <v>64</v>
      </c>
      <c r="AI1023">
        <v>15.0</v>
      </c>
      <c r="AJ1023" t="s">
        <v>61</v>
      </c>
      <c r="AK1023" t="s">
        <v>100</v>
      </c>
      <c r="AM1023" t="s">
        <v>54</v>
      </c>
      <c r="AN1023" t="s">
        <v>55</v>
      </c>
      <c r="AQ1023" t="s">
        <v>51</v>
      </c>
      <c r="AR1023" t="s">
        <v>218</v>
      </c>
    </row>
    <row r="1024" ht="15.75" customHeight="1">
      <c r="A1024" t="s">
        <v>44</v>
      </c>
      <c r="C1024" s="11" t="s">
        <v>91</v>
      </c>
      <c r="D1024" s="11" t="s">
        <v>92</v>
      </c>
      <c r="E1024" s="11" t="s">
        <v>93</v>
      </c>
      <c r="F1024" s="12" t="str">
        <f t="shared" si="1"/>
        <v>2014</v>
      </c>
      <c r="G1024" s="13">
        <v>41874.0</v>
      </c>
      <c r="H1024" s="14">
        <v>0.2520833333333333</v>
      </c>
      <c r="I1024" t="s">
        <v>48</v>
      </c>
      <c r="J1024" s="15"/>
      <c r="L1024" t="s">
        <v>49</v>
      </c>
      <c r="M1024" s="15">
        <v>13.1</v>
      </c>
      <c r="N1024" s="16">
        <v>8.83</v>
      </c>
      <c r="O1024" s="16">
        <v>83.8</v>
      </c>
      <c r="P1024" s="17"/>
      <c r="Q1024" s="18"/>
      <c r="S1024" s="17"/>
      <c r="V1024" s="19"/>
      <c r="W1024" s="19">
        <v>118.7</v>
      </c>
      <c r="AF1024" t="s">
        <v>76</v>
      </c>
      <c r="AG1024" t="s">
        <v>59</v>
      </c>
      <c r="AH1024" t="s">
        <v>59</v>
      </c>
      <c r="AI1024">
        <v>15.0</v>
      </c>
      <c r="AJ1024" t="s">
        <v>61</v>
      </c>
      <c r="AK1024" t="s">
        <v>100</v>
      </c>
      <c r="AM1024" t="s">
        <v>54</v>
      </c>
      <c r="AN1024" t="s">
        <v>55</v>
      </c>
      <c r="AQ1024" t="s">
        <v>51</v>
      </c>
      <c r="AR1024" t="s">
        <v>218</v>
      </c>
    </row>
    <row r="1025" ht="15.75" customHeight="1">
      <c r="A1025" t="s">
        <v>44</v>
      </c>
      <c r="B1025" s="20" t="s">
        <v>104</v>
      </c>
      <c r="C1025" s="11" t="s">
        <v>105</v>
      </c>
      <c r="D1025" s="11" t="s">
        <v>303</v>
      </c>
      <c r="E1025" s="11" t="s">
        <v>304</v>
      </c>
      <c r="F1025" s="12" t="str">
        <f t="shared" si="1"/>
        <v>2014</v>
      </c>
      <c r="G1025" s="13">
        <v>41860.0</v>
      </c>
      <c r="H1025" s="14">
        <v>0.2916666666666667</v>
      </c>
      <c r="I1025" t="s">
        <v>48</v>
      </c>
      <c r="J1025" s="15"/>
      <c r="L1025" t="s">
        <v>49</v>
      </c>
      <c r="M1025" s="15">
        <v>21.6</v>
      </c>
      <c r="N1025" s="16">
        <v>7.63</v>
      </c>
      <c r="O1025" s="16">
        <v>86.6</v>
      </c>
      <c r="P1025" s="17"/>
      <c r="Q1025" s="18"/>
      <c r="S1025" s="17"/>
      <c r="V1025" s="19"/>
      <c r="W1025" s="19">
        <v>137.4</v>
      </c>
      <c r="AF1025" t="s">
        <v>279</v>
      </c>
      <c r="AG1025" t="s">
        <v>51</v>
      </c>
      <c r="AH1025" t="s">
        <v>51</v>
      </c>
      <c r="AI1025">
        <v>15.56</v>
      </c>
      <c r="AJ1025" t="s">
        <v>61</v>
      </c>
      <c r="AK1025" t="s">
        <v>53</v>
      </c>
      <c r="AM1025" t="s">
        <v>88</v>
      </c>
      <c r="AN1025" t="s">
        <v>55</v>
      </c>
      <c r="AQ1025" t="s">
        <v>51</v>
      </c>
      <c r="AR1025" t="s">
        <v>226</v>
      </c>
    </row>
    <row r="1026" ht="15.75" customHeight="1">
      <c r="A1026" t="s">
        <v>44</v>
      </c>
      <c r="B1026" s="20" t="s">
        <v>104</v>
      </c>
      <c r="C1026" s="11" t="s">
        <v>105</v>
      </c>
      <c r="D1026" s="11" t="s">
        <v>303</v>
      </c>
      <c r="E1026" s="11" t="s">
        <v>304</v>
      </c>
      <c r="F1026" s="12" t="str">
        <f t="shared" si="1"/>
        <v>2014</v>
      </c>
      <c r="G1026" s="13">
        <v>41874.0</v>
      </c>
      <c r="H1026" s="14">
        <v>0.3090277777777778</v>
      </c>
      <c r="I1026" t="s">
        <v>48</v>
      </c>
      <c r="J1026" s="15"/>
      <c r="L1026" t="s">
        <v>49</v>
      </c>
      <c r="M1026" s="15">
        <v>19.7</v>
      </c>
      <c r="N1026" s="16">
        <v>8.12</v>
      </c>
      <c r="O1026" s="16">
        <v>88.4</v>
      </c>
      <c r="P1026" s="17"/>
      <c r="Q1026" s="18"/>
      <c r="S1026" s="17"/>
      <c r="V1026" s="19"/>
      <c r="W1026" s="19">
        <v>122.3</v>
      </c>
      <c r="AF1026" t="s">
        <v>279</v>
      </c>
      <c r="AG1026" t="s">
        <v>59</v>
      </c>
      <c r="AH1026" t="s">
        <v>59</v>
      </c>
      <c r="AI1026">
        <v>15.56</v>
      </c>
      <c r="AJ1026" t="s">
        <v>61</v>
      </c>
      <c r="AK1026" t="s">
        <v>119</v>
      </c>
      <c r="AM1026" t="s">
        <v>88</v>
      </c>
      <c r="AN1026" t="s">
        <v>55</v>
      </c>
      <c r="AQ1026" t="s">
        <v>51</v>
      </c>
      <c r="AR1026" t="s">
        <v>229</v>
      </c>
    </row>
    <row r="1027" ht="15.75" customHeight="1">
      <c r="A1027" t="s">
        <v>44</v>
      </c>
      <c r="B1027" s="20" t="s">
        <v>104</v>
      </c>
      <c r="C1027" s="11" t="s">
        <v>121</v>
      </c>
      <c r="D1027" s="11" t="s">
        <v>122</v>
      </c>
      <c r="E1027" s="11" t="s">
        <v>123</v>
      </c>
      <c r="F1027" s="12" t="str">
        <f t="shared" si="1"/>
        <v>2014</v>
      </c>
      <c r="G1027" s="13">
        <v>41776.0</v>
      </c>
      <c r="H1027" s="14">
        <v>0.2604166666666667</v>
      </c>
      <c r="I1027" t="s">
        <v>48</v>
      </c>
      <c r="J1027" s="15"/>
      <c r="L1027" t="s">
        <v>49</v>
      </c>
      <c r="M1027" s="15">
        <v>16.2</v>
      </c>
      <c r="N1027" s="16">
        <v>8.95</v>
      </c>
      <c r="O1027" s="16">
        <v>91.1</v>
      </c>
      <c r="P1027" s="17"/>
      <c r="Q1027" s="18"/>
      <c r="S1027" s="17"/>
      <c r="V1027" s="19"/>
      <c r="W1027" s="19">
        <v>129.1</v>
      </c>
      <c r="AF1027" t="s">
        <v>217</v>
      </c>
      <c r="AG1027" t="s">
        <v>701</v>
      </c>
      <c r="AH1027" t="s">
        <v>189</v>
      </c>
      <c r="AI1027">
        <v>13.89</v>
      </c>
      <c r="AK1027" t="s">
        <v>53</v>
      </c>
      <c r="AM1027" t="s">
        <v>54</v>
      </c>
      <c r="AN1027" t="s">
        <v>65</v>
      </c>
      <c r="AQ1027" t="s">
        <v>51</v>
      </c>
      <c r="AR1027" t="s">
        <v>226</v>
      </c>
    </row>
    <row r="1028" ht="15.75" customHeight="1">
      <c r="A1028" t="s">
        <v>44</v>
      </c>
      <c r="B1028" s="20" t="s">
        <v>104</v>
      </c>
      <c r="C1028" s="11" t="s">
        <v>121</v>
      </c>
      <c r="D1028" s="11" t="s">
        <v>122</v>
      </c>
      <c r="E1028" s="11" t="s">
        <v>123</v>
      </c>
      <c r="F1028" s="12" t="str">
        <f t="shared" si="1"/>
        <v>2014</v>
      </c>
      <c r="G1028" s="13">
        <v>41790.0</v>
      </c>
      <c r="H1028" s="14">
        <v>0.3541666666666667</v>
      </c>
      <c r="I1028" t="s">
        <v>48</v>
      </c>
      <c r="J1028" s="15"/>
      <c r="L1028" t="s">
        <v>49</v>
      </c>
      <c r="M1028" s="15">
        <v>15.5</v>
      </c>
      <c r="N1028" s="16">
        <v>9.0</v>
      </c>
      <c r="O1028" s="16">
        <v>90.2</v>
      </c>
      <c r="P1028" s="17">
        <v>120.0</v>
      </c>
      <c r="Q1028" s="18"/>
      <c r="S1028" s="17"/>
      <c r="V1028" s="19"/>
      <c r="W1028" s="19">
        <v>42.2</v>
      </c>
      <c r="AF1028" t="s">
        <v>688</v>
      </c>
      <c r="AG1028" t="s">
        <v>59</v>
      </c>
      <c r="AH1028" t="s">
        <v>254</v>
      </c>
      <c r="AI1028">
        <v>11.11</v>
      </c>
      <c r="AJ1028" t="s">
        <v>61</v>
      </c>
      <c r="AK1028" t="s">
        <v>53</v>
      </c>
      <c r="AM1028" t="s">
        <v>54</v>
      </c>
      <c r="AN1028" t="s">
        <v>55</v>
      </c>
      <c r="AQ1028" t="s">
        <v>51</v>
      </c>
      <c r="AR1028" t="s">
        <v>226</v>
      </c>
    </row>
    <row r="1029" ht="15.75" customHeight="1">
      <c r="A1029" t="s">
        <v>44</v>
      </c>
      <c r="B1029" s="20" t="s">
        <v>104</v>
      </c>
      <c r="C1029" s="11" t="s">
        <v>121</v>
      </c>
      <c r="D1029" s="11" t="s">
        <v>122</v>
      </c>
      <c r="E1029" s="11" t="s">
        <v>123</v>
      </c>
      <c r="F1029" s="12" t="str">
        <f t="shared" si="1"/>
        <v>2014</v>
      </c>
      <c r="G1029" s="13">
        <v>41804.0</v>
      </c>
      <c r="H1029" s="14">
        <v>0.30833333333333335</v>
      </c>
      <c r="I1029" t="s">
        <v>48</v>
      </c>
      <c r="J1029" s="15"/>
      <c r="L1029" t="s">
        <v>58</v>
      </c>
      <c r="M1029" s="15">
        <v>14.5</v>
      </c>
      <c r="N1029" s="16">
        <v>9.68</v>
      </c>
      <c r="O1029" s="16">
        <v>95.0</v>
      </c>
      <c r="P1029" s="17"/>
      <c r="Q1029" s="18"/>
      <c r="S1029" s="17"/>
      <c r="V1029" s="19"/>
      <c r="W1029" s="19">
        <v>2419.6</v>
      </c>
      <c r="AF1029" t="s">
        <v>689</v>
      </c>
      <c r="AG1029" t="s">
        <v>273</v>
      </c>
      <c r="AH1029" t="s">
        <v>85</v>
      </c>
      <c r="AI1029">
        <v>14.44</v>
      </c>
      <c r="AJ1029" t="s">
        <v>61</v>
      </c>
      <c r="AK1029" t="s">
        <v>53</v>
      </c>
      <c r="AM1029" t="s">
        <v>54</v>
      </c>
      <c r="AN1029" t="s">
        <v>55</v>
      </c>
      <c r="AQ1029" t="s">
        <v>56</v>
      </c>
      <c r="AR1029" t="s">
        <v>353</v>
      </c>
    </row>
    <row r="1030" ht="15.75" customHeight="1">
      <c r="A1030" t="s">
        <v>44</v>
      </c>
      <c r="B1030" s="20" t="s">
        <v>104</v>
      </c>
      <c r="C1030" s="11" t="s">
        <v>121</v>
      </c>
      <c r="D1030" s="11" t="s">
        <v>122</v>
      </c>
      <c r="E1030" s="11" t="s">
        <v>123</v>
      </c>
      <c r="F1030" s="12" t="str">
        <f t="shared" si="1"/>
        <v>2014</v>
      </c>
      <c r="G1030" s="13">
        <v>41818.0</v>
      </c>
      <c r="H1030" s="14">
        <v>0.30277777777777776</v>
      </c>
      <c r="I1030" t="s">
        <v>48</v>
      </c>
      <c r="J1030" s="15"/>
      <c r="L1030" t="s">
        <v>49</v>
      </c>
      <c r="M1030" s="15">
        <v>17.5</v>
      </c>
      <c r="N1030" s="16">
        <v>8.56</v>
      </c>
      <c r="O1030" s="16">
        <v>88.6</v>
      </c>
      <c r="P1030" s="17"/>
      <c r="Q1030" s="18"/>
      <c r="S1030" s="17"/>
      <c r="V1030" s="19"/>
      <c r="W1030" s="19">
        <v>193.5</v>
      </c>
      <c r="AF1030" t="s">
        <v>217</v>
      </c>
      <c r="AG1030" t="s">
        <v>51</v>
      </c>
      <c r="AH1030" t="s">
        <v>51</v>
      </c>
      <c r="AI1030">
        <v>11.67</v>
      </c>
      <c r="AJ1030" t="s">
        <v>61</v>
      </c>
      <c r="AK1030" t="s">
        <v>53</v>
      </c>
      <c r="AM1030" t="s">
        <v>54</v>
      </c>
      <c r="AN1030" t="s">
        <v>65</v>
      </c>
      <c r="AQ1030" t="s">
        <v>51</v>
      </c>
      <c r="AR1030" t="s">
        <v>226</v>
      </c>
    </row>
    <row r="1031" ht="15.75" customHeight="1">
      <c r="A1031" t="s">
        <v>44</v>
      </c>
      <c r="B1031" s="20" t="s">
        <v>104</v>
      </c>
      <c r="C1031" s="11" t="s">
        <v>121</v>
      </c>
      <c r="D1031" s="11" t="s">
        <v>122</v>
      </c>
      <c r="E1031" s="11" t="s">
        <v>123</v>
      </c>
      <c r="F1031" s="12" t="str">
        <f t="shared" si="1"/>
        <v>2014</v>
      </c>
      <c r="G1031" s="13">
        <v>41818.0</v>
      </c>
      <c r="H1031" s="14">
        <v>0.30277777777777776</v>
      </c>
      <c r="I1031" t="s">
        <v>95</v>
      </c>
      <c r="J1031" s="15"/>
      <c r="M1031" s="15"/>
      <c r="N1031" s="16"/>
      <c r="O1031" s="16"/>
      <c r="P1031" s="17"/>
      <c r="Q1031" s="18"/>
      <c r="S1031" s="17"/>
      <c r="V1031" s="19"/>
      <c r="W1031" s="19">
        <v>160.7</v>
      </c>
      <c r="AF1031" t="s">
        <v>217</v>
      </c>
      <c r="AK1031" t="s">
        <v>53</v>
      </c>
      <c r="AR1031" t="s">
        <v>226</v>
      </c>
    </row>
    <row r="1032" ht="15.75" customHeight="1">
      <c r="A1032" t="s">
        <v>44</v>
      </c>
      <c r="B1032" s="20" t="s">
        <v>104</v>
      </c>
      <c r="C1032" s="11" t="s">
        <v>121</v>
      </c>
      <c r="D1032" s="11" t="s">
        <v>122</v>
      </c>
      <c r="E1032" s="11" t="s">
        <v>123</v>
      </c>
      <c r="F1032" s="12" t="str">
        <f t="shared" si="1"/>
        <v>2014</v>
      </c>
      <c r="G1032" s="13">
        <v>41832.0</v>
      </c>
      <c r="H1032" s="14">
        <v>0.2902777777777778</v>
      </c>
      <c r="I1032" t="s">
        <v>48</v>
      </c>
      <c r="J1032" s="15"/>
      <c r="L1032" t="s">
        <v>49</v>
      </c>
      <c r="M1032" s="15">
        <v>22.8</v>
      </c>
      <c r="N1032" s="16">
        <v>7.95</v>
      </c>
      <c r="O1032" s="16">
        <v>90.8</v>
      </c>
      <c r="P1032" s="17"/>
      <c r="Q1032" s="18"/>
      <c r="S1032" s="17"/>
      <c r="V1032" s="19"/>
      <c r="W1032" s="19">
        <v>62.4</v>
      </c>
      <c r="AF1032" t="s">
        <v>217</v>
      </c>
      <c r="AG1032" t="s">
        <v>51</v>
      </c>
      <c r="AH1032" t="s">
        <v>51</v>
      </c>
      <c r="AI1032">
        <v>13.89</v>
      </c>
      <c r="AJ1032" t="s">
        <v>61</v>
      </c>
      <c r="AK1032" t="s">
        <v>53</v>
      </c>
      <c r="AM1032" t="s">
        <v>54</v>
      </c>
      <c r="AN1032" t="s">
        <v>55</v>
      </c>
      <c r="AQ1032" t="s">
        <v>51</v>
      </c>
      <c r="AR1032" t="s">
        <v>226</v>
      </c>
    </row>
    <row r="1033" ht="15.75" customHeight="1">
      <c r="A1033" t="s">
        <v>44</v>
      </c>
      <c r="B1033" s="20" t="s">
        <v>104</v>
      </c>
      <c r="C1033" s="11" t="s">
        <v>121</v>
      </c>
      <c r="D1033" s="11" t="s">
        <v>122</v>
      </c>
      <c r="E1033" s="11" t="s">
        <v>123</v>
      </c>
      <c r="F1033" s="12" t="str">
        <f t="shared" si="1"/>
        <v>2014</v>
      </c>
      <c r="G1033" s="13">
        <v>41846.0</v>
      </c>
      <c r="H1033" s="14">
        <v>0.29444444444444445</v>
      </c>
      <c r="I1033" t="s">
        <v>48</v>
      </c>
      <c r="J1033" s="15"/>
      <c r="L1033" t="s">
        <v>49</v>
      </c>
      <c r="M1033" s="15">
        <v>20.1</v>
      </c>
      <c r="N1033" s="16">
        <v>7.94</v>
      </c>
      <c r="O1033" s="16">
        <v>88.2</v>
      </c>
      <c r="P1033" s="17"/>
      <c r="Q1033" s="18"/>
      <c r="S1033" s="17"/>
      <c r="V1033" s="19"/>
      <c r="W1033" s="19">
        <v>114.5</v>
      </c>
      <c r="AF1033" t="s">
        <v>217</v>
      </c>
      <c r="AG1033" t="s">
        <v>51</v>
      </c>
      <c r="AH1033" t="s">
        <v>51</v>
      </c>
      <c r="AI1033">
        <v>15.56</v>
      </c>
      <c r="AJ1033" t="s">
        <v>61</v>
      </c>
      <c r="AK1033" t="s">
        <v>53</v>
      </c>
      <c r="AM1033" t="s">
        <v>54</v>
      </c>
      <c r="AN1033" t="s">
        <v>55</v>
      </c>
      <c r="AQ1033" t="s">
        <v>51</v>
      </c>
      <c r="AR1033" t="s">
        <v>226</v>
      </c>
    </row>
    <row r="1034" ht="15.75" customHeight="1">
      <c r="A1034" t="s">
        <v>44</v>
      </c>
      <c r="B1034" s="20" t="s">
        <v>104</v>
      </c>
      <c r="C1034" s="11" t="s">
        <v>145</v>
      </c>
      <c r="D1034" s="11" t="s">
        <v>146</v>
      </c>
      <c r="E1034" s="11" t="s">
        <v>147</v>
      </c>
      <c r="F1034" s="12" t="str">
        <f t="shared" si="1"/>
        <v>2014</v>
      </c>
      <c r="G1034" s="13">
        <v>41776.0</v>
      </c>
      <c r="H1034" s="14">
        <v>0.2604166666666667</v>
      </c>
      <c r="I1034" t="s">
        <v>48</v>
      </c>
      <c r="J1034" s="15"/>
      <c r="L1034" t="s">
        <v>58</v>
      </c>
      <c r="M1034" s="15">
        <v>16.2</v>
      </c>
      <c r="N1034" s="16">
        <v>7.6</v>
      </c>
      <c r="O1034" s="16">
        <v>79.9</v>
      </c>
      <c r="P1034" s="17"/>
      <c r="Q1034" s="18"/>
      <c r="S1034" s="17"/>
      <c r="V1034" s="19"/>
      <c r="W1034" s="19">
        <v>1299.7</v>
      </c>
      <c r="AF1034" t="s">
        <v>76</v>
      </c>
      <c r="AG1034" t="s">
        <v>254</v>
      </c>
      <c r="AH1034" t="s">
        <v>254</v>
      </c>
      <c r="AI1034">
        <v>14.44</v>
      </c>
      <c r="AJ1034" t="s">
        <v>52</v>
      </c>
      <c r="AK1034" t="s">
        <v>119</v>
      </c>
      <c r="AM1034" t="s">
        <v>54</v>
      </c>
      <c r="AN1034" t="s">
        <v>55</v>
      </c>
      <c r="AQ1034" t="s">
        <v>56</v>
      </c>
      <c r="AR1034" t="s">
        <v>697</v>
      </c>
    </row>
    <row r="1035" ht="15.75" customHeight="1">
      <c r="A1035" t="s">
        <v>44</v>
      </c>
      <c r="B1035" s="20" t="s">
        <v>104</v>
      </c>
      <c r="C1035" s="11" t="s">
        <v>145</v>
      </c>
      <c r="D1035" s="11" t="s">
        <v>146</v>
      </c>
      <c r="E1035" s="11" t="s">
        <v>147</v>
      </c>
      <c r="F1035" s="12" t="str">
        <f t="shared" si="1"/>
        <v>2014</v>
      </c>
      <c r="G1035" s="13">
        <v>41790.0</v>
      </c>
      <c r="H1035" s="14">
        <v>0.26180555555555557</v>
      </c>
      <c r="I1035" t="s">
        <v>48</v>
      </c>
      <c r="J1035" s="15"/>
      <c r="L1035" t="s">
        <v>49</v>
      </c>
      <c r="M1035" s="15">
        <v>13.4</v>
      </c>
      <c r="N1035" s="16">
        <v>8.8</v>
      </c>
      <c r="O1035" s="16">
        <v>83.7</v>
      </c>
      <c r="P1035" s="17"/>
      <c r="Q1035" s="18"/>
      <c r="S1035" s="17"/>
      <c r="V1035" s="19"/>
      <c r="W1035" s="19">
        <v>113.7</v>
      </c>
      <c r="AF1035" t="s">
        <v>76</v>
      </c>
      <c r="AG1035" t="s">
        <v>280</v>
      </c>
      <c r="AH1035" t="s">
        <v>254</v>
      </c>
      <c r="AI1035">
        <v>10.56</v>
      </c>
      <c r="AJ1035" t="s">
        <v>61</v>
      </c>
      <c r="AK1035" t="s">
        <v>119</v>
      </c>
      <c r="AM1035" t="s">
        <v>54</v>
      </c>
      <c r="AN1035" t="s">
        <v>55</v>
      </c>
      <c r="AQ1035" t="s">
        <v>56</v>
      </c>
      <c r="AR1035" t="s">
        <v>218</v>
      </c>
    </row>
    <row r="1036" ht="15.75" customHeight="1">
      <c r="A1036" t="s">
        <v>44</v>
      </c>
      <c r="B1036" s="20" t="s">
        <v>104</v>
      </c>
      <c r="C1036" s="11" t="s">
        <v>145</v>
      </c>
      <c r="D1036" s="11" t="s">
        <v>146</v>
      </c>
      <c r="E1036" s="11" t="s">
        <v>147</v>
      </c>
      <c r="F1036" s="12" t="str">
        <f t="shared" si="1"/>
        <v>2014</v>
      </c>
      <c r="G1036" s="13">
        <v>41804.0</v>
      </c>
      <c r="H1036" s="14">
        <v>0.25833333333333336</v>
      </c>
      <c r="I1036" t="s">
        <v>48</v>
      </c>
      <c r="J1036" s="15"/>
      <c r="L1036" t="s">
        <v>58</v>
      </c>
      <c r="M1036" s="15">
        <v>14.3</v>
      </c>
      <c r="N1036" s="16">
        <v>8.6</v>
      </c>
      <c r="O1036" s="16">
        <v>88.6</v>
      </c>
      <c r="P1036" s="17"/>
      <c r="Q1036" s="18"/>
      <c r="S1036" s="17"/>
      <c r="V1036" s="19"/>
      <c r="W1036" s="19">
        <v>2419.6</v>
      </c>
      <c r="AF1036" t="s">
        <v>76</v>
      </c>
      <c r="AG1036" t="s">
        <v>231</v>
      </c>
      <c r="AH1036" t="s">
        <v>189</v>
      </c>
      <c r="AI1036">
        <v>13.33</v>
      </c>
      <c r="AJ1036" t="s">
        <v>61</v>
      </c>
      <c r="AK1036" t="s">
        <v>119</v>
      </c>
      <c r="AM1036" t="s">
        <v>62</v>
      </c>
      <c r="AN1036" t="s">
        <v>55</v>
      </c>
      <c r="AQ1036" t="s">
        <v>70</v>
      </c>
      <c r="AR1036" t="s">
        <v>702</v>
      </c>
    </row>
    <row r="1037" ht="15.75" customHeight="1">
      <c r="A1037" t="s">
        <v>44</v>
      </c>
      <c r="B1037" s="20" t="s">
        <v>104</v>
      </c>
      <c r="C1037" s="11" t="s">
        <v>145</v>
      </c>
      <c r="D1037" s="11" t="s">
        <v>146</v>
      </c>
      <c r="E1037" s="11" t="s">
        <v>147</v>
      </c>
      <c r="F1037" s="12" t="str">
        <f t="shared" si="1"/>
        <v>2014</v>
      </c>
      <c r="G1037" s="13">
        <v>41818.0</v>
      </c>
      <c r="H1037" s="14">
        <v>0.25069444444444444</v>
      </c>
      <c r="I1037" t="s">
        <v>48</v>
      </c>
      <c r="J1037" s="15"/>
      <c r="L1037" t="s">
        <v>58</v>
      </c>
      <c r="M1037" s="15">
        <v>17.1</v>
      </c>
      <c r="N1037" s="16">
        <v>7.56</v>
      </c>
      <c r="O1037" s="16">
        <v>75.3</v>
      </c>
      <c r="P1037" s="17"/>
      <c r="Q1037" s="18"/>
      <c r="S1037" s="17"/>
      <c r="V1037" s="19"/>
      <c r="W1037" s="19">
        <v>325.5</v>
      </c>
      <c r="AF1037" t="s">
        <v>76</v>
      </c>
      <c r="AG1037" t="s">
        <v>51</v>
      </c>
      <c r="AH1037" t="s">
        <v>435</v>
      </c>
      <c r="AI1037">
        <v>11.11</v>
      </c>
      <c r="AJ1037" t="s">
        <v>61</v>
      </c>
      <c r="AK1037" t="s">
        <v>100</v>
      </c>
      <c r="AM1037" t="s">
        <v>62</v>
      </c>
      <c r="AN1037" t="s">
        <v>55</v>
      </c>
      <c r="AQ1037" t="s">
        <v>70</v>
      </c>
      <c r="AR1037" t="s">
        <v>703</v>
      </c>
    </row>
    <row r="1038" ht="15.75" customHeight="1">
      <c r="A1038" t="s">
        <v>44</v>
      </c>
      <c r="B1038" s="20" t="s">
        <v>104</v>
      </c>
      <c r="C1038" s="11" t="s">
        <v>145</v>
      </c>
      <c r="D1038" s="11" t="s">
        <v>146</v>
      </c>
      <c r="E1038" s="11" t="s">
        <v>147</v>
      </c>
      <c r="F1038" s="12" t="str">
        <f t="shared" si="1"/>
        <v>2014</v>
      </c>
      <c r="G1038" s="13">
        <v>41818.0</v>
      </c>
      <c r="H1038" s="14">
        <v>0.25069444444444444</v>
      </c>
      <c r="I1038" t="s">
        <v>95</v>
      </c>
      <c r="J1038" s="15"/>
      <c r="M1038" s="15"/>
      <c r="N1038" s="16"/>
      <c r="O1038" s="16"/>
      <c r="P1038" s="17"/>
      <c r="Q1038" s="18"/>
      <c r="S1038" s="17"/>
      <c r="V1038" s="19"/>
      <c r="W1038" s="19">
        <v>272.3</v>
      </c>
      <c r="AF1038" t="s">
        <v>76</v>
      </c>
      <c r="AK1038" t="s">
        <v>100</v>
      </c>
      <c r="AR1038" t="s">
        <v>703</v>
      </c>
    </row>
    <row r="1039" ht="15.75" customHeight="1">
      <c r="A1039" t="s">
        <v>44</v>
      </c>
      <c r="B1039" s="20" t="s">
        <v>104</v>
      </c>
      <c r="C1039" s="11" t="s">
        <v>145</v>
      </c>
      <c r="D1039" s="11" t="s">
        <v>146</v>
      </c>
      <c r="E1039" s="11" t="s">
        <v>147</v>
      </c>
      <c r="F1039" s="12" t="str">
        <f t="shared" si="1"/>
        <v>2014</v>
      </c>
      <c r="G1039" s="13">
        <v>41832.0</v>
      </c>
      <c r="H1039" s="14">
        <v>0.24513888888888888</v>
      </c>
      <c r="I1039" t="s">
        <v>48</v>
      </c>
      <c r="J1039" s="15"/>
      <c r="L1039" t="s">
        <v>49</v>
      </c>
      <c r="M1039" s="15">
        <v>20.0</v>
      </c>
      <c r="N1039" s="16">
        <v>7.5</v>
      </c>
      <c r="O1039" s="16">
        <v>74.4</v>
      </c>
      <c r="P1039" s="17"/>
      <c r="Q1039" s="18"/>
      <c r="S1039" s="17"/>
      <c r="V1039" s="19"/>
      <c r="W1039" s="19">
        <v>187.2</v>
      </c>
      <c r="AF1039" t="s">
        <v>76</v>
      </c>
      <c r="AG1039" t="s">
        <v>51</v>
      </c>
      <c r="AH1039" t="s">
        <v>51</v>
      </c>
      <c r="AI1039">
        <v>13.33</v>
      </c>
      <c r="AK1039" t="s">
        <v>119</v>
      </c>
      <c r="AM1039" t="s">
        <v>54</v>
      </c>
      <c r="AN1039" t="s">
        <v>55</v>
      </c>
      <c r="AQ1039" t="s">
        <v>70</v>
      </c>
      <c r="AR1039" t="s">
        <v>218</v>
      </c>
    </row>
    <row r="1040" ht="15.75" customHeight="1">
      <c r="A1040" t="s">
        <v>44</v>
      </c>
      <c r="B1040" s="20" t="s">
        <v>104</v>
      </c>
      <c r="C1040" s="11" t="s">
        <v>145</v>
      </c>
      <c r="D1040" s="11" t="s">
        <v>146</v>
      </c>
      <c r="E1040" s="11" t="s">
        <v>147</v>
      </c>
      <c r="F1040" s="12" t="str">
        <f t="shared" si="1"/>
        <v>2014</v>
      </c>
      <c r="G1040" s="13">
        <v>41846.0</v>
      </c>
      <c r="H1040" s="14">
        <v>0.25763888888888886</v>
      </c>
      <c r="I1040" t="s">
        <v>48</v>
      </c>
      <c r="J1040" s="15"/>
      <c r="L1040" t="s">
        <v>49</v>
      </c>
      <c r="M1040" s="15">
        <v>19.7</v>
      </c>
      <c r="N1040" s="16">
        <v>6.9</v>
      </c>
      <c r="O1040" s="16">
        <v>77.4</v>
      </c>
      <c r="P1040" s="17"/>
      <c r="Q1040" s="18"/>
      <c r="S1040" s="17"/>
      <c r="V1040" s="19"/>
      <c r="W1040" s="19">
        <v>261.3</v>
      </c>
      <c r="AF1040" t="s">
        <v>76</v>
      </c>
      <c r="AG1040" t="s">
        <v>86</v>
      </c>
      <c r="AH1040" t="s">
        <v>86</v>
      </c>
      <c r="AI1040">
        <v>16.67</v>
      </c>
      <c r="AJ1040" t="s">
        <v>61</v>
      </c>
      <c r="AK1040" t="s">
        <v>119</v>
      </c>
      <c r="AM1040" t="s">
        <v>88</v>
      </c>
      <c r="AN1040" t="s">
        <v>55</v>
      </c>
      <c r="AQ1040" t="s">
        <v>56</v>
      </c>
      <c r="AR1040" t="s">
        <v>218</v>
      </c>
    </row>
    <row r="1041" ht="15.75" customHeight="1">
      <c r="A1041" t="s">
        <v>44</v>
      </c>
      <c r="B1041" s="20" t="s">
        <v>104</v>
      </c>
      <c r="C1041" s="11" t="s">
        <v>145</v>
      </c>
      <c r="D1041" s="11" t="s">
        <v>146</v>
      </c>
      <c r="E1041" s="11" t="s">
        <v>147</v>
      </c>
      <c r="F1041" s="12" t="str">
        <f t="shared" si="1"/>
        <v>2014</v>
      </c>
      <c r="G1041" s="13">
        <v>41860.0</v>
      </c>
      <c r="H1041" s="14">
        <v>0.26458333333333334</v>
      </c>
      <c r="I1041" t="s">
        <v>48</v>
      </c>
      <c r="J1041" s="15"/>
      <c r="L1041" t="s">
        <v>49</v>
      </c>
      <c r="M1041" s="15">
        <v>18.3</v>
      </c>
      <c r="N1041" s="16">
        <v>7.8</v>
      </c>
      <c r="O1041" s="16">
        <v>83.1</v>
      </c>
      <c r="P1041" s="17"/>
      <c r="Q1041" s="18"/>
      <c r="S1041" s="17"/>
      <c r="V1041" s="19"/>
      <c r="W1041" s="19">
        <v>547.5</v>
      </c>
      <c r="AF1041" t="s">
        <v>76</v>
      </c>
      <c r="AG1041" t="s">
        <v>435</v>
      </c>
      <c r="AH1041" t="s">
        <v>64</v>
      </c>
      <c r="AI1041">
        <v>15.0</v>
      </c>
      <c r="AJ1041" t="s">
        <v>61</v>
      </c>
      <c r="AK1041" t="s">
        <v>119</v>
      </c>
      <c r="AM1041" t="s">
        <v>54</v>
      </c>
      <c r="AN1041" t="s">
        <v>55</v>
      </c>
      <c r="AQ1041" t="s">
        <v>70</v>
      </c>
      <c r="AR1041" t="s">
        <v>218</v>
      </c>
    </row>
    <row r="1042" ht="15.75" customHeight="1">
      <c r="A1042" t="s">
        <v>44</v>
      </c>
      <c r="B1042" s="20" t="s">
        <v>104</v>
      </c>
      <c r="C1042" s="11" t="s">
        <v>145</v>
      </c>
      <c r="D1042" s="11" t="s">
        <v>146</v>
      </c>
      <c r="E1042" s="11" t="s">
        <v>147</v>
      </c>
      <c r="F1042" s="12" t="str">
        <f t="shared" si="1"/>
        <v>2014</v>
      </c>
      <c r="G1042" s="13">
        <v>41874.0</v>
      </c>
      <c r="H1042" s="14">
        <v>0.2625</v>
      </c>
      <c r="I1042" t="s">
        <v>48</v>
      </c>
      <c r="J1042" s="15"/>
      <c r="L1042" t="s">
        <v>49</v>
      </c>
      <c r="M1042" s="15">
        <v>16.8</v>
      </c>
      <c r="N1042" s="16">
        <v>7.58</v>
      </c>
      <c r="O1042" s="16">
        <v>78.1</v>
      </c>
      <c r="P1042" s="17"/>
      <c r="Q1042" s="18"/>
      <c r="S1042" s="17"/>
      <c r="V1042" s="19"/>
      <c r="W1042" s="19">
        <v>260.2</v>
      </c>
      <c r="AF1042" t="s">
        <v>76</v>
      </c>
      <c r="AG1042" t="s">
        <v>59</v>
      </c>
      <c r="AH1042" t="s">
        <v>59</v>
      </c>
      <c r="AI1042">
        <v>15.0</v>
      </c>
      <c r="AJ1042" t="s">
        <v>61</v>
      </c>
      <c r="AK1042" t="s">
        <v>119</v>
      </c>
      <c r="AM1042" t="s">
        <v>62</v>
      </c>
      <c r="AN1042" t="s">
        <v>55</v>
      </c>
      <c r="AQ1042" t="s">
        <v>56</v>
      </c>
      <c r="AR1042" t="s">
        <v>218</v>
      </c>
    </row>
    <row r="1043" ht="15.75" customHeight="1">
      <c r="A1043" t="s">
        <v>44</v>
      </c>
      <c r="B1043" s="20" t="s">
        <v>154</v>
      </c>
      <c r="C1043" s="11" t="s">
        <v>184</v>
      </c>
      <c r="D1043" s="11" t="s">
        <v>185</v>
      </c>
      <c r="E1043" s="11" t="s">
        <v>186</v>
      </c>
      <c r="F1043" s="12" t="str">
        <f t="shared" si="1"/>
        <v>2014</v>
      </c>
      <c r="G1043" s="13">
        <v>41804.0</v>
      </c>
      <c r="H1043" s="14">
        <v>0.3784722222222222</v>
      </c>
      <c r="I1043" t="s">
        <v>48</v>
      </c>
      <c r="J1043" s="15"/>
      <c r="L1043" t="s">
        <v>49</v>
      </c>
      <c r="M1043" s="15">
        <v>17.7</v>
      </c>
      <c r="N1043" s="16">
        <v>9.4</v>
      </c>
      <c r="O1043" s="16">
        <v>98.6</v>
      </c>
      <c r="P1043" s="17"/>
      <c r="Q1043" s="18"/>
      <c r="S1043" s="17"/>
      <c r="V1043" s="19"/>
      <c r="W1043" s="19">
        <v>30.1</v>
      </c>
      <c r="AF1043" t="s">
        <v>704</v>
      </c>
      <c r="AG1043" t="s">
        <v>59</v>
      </c>
      <c r="AH1043" t="s">
        <v>281</v>
      </c>
      <c r="AI1043">
        <v>17.7</v>
      </c>
      <c r="AK1043" t="s">
        <v>53</v>
      </c>
      <c r="AM1043" t="s">
        <v>54</v>
      </c>
      <c r="AN1043" t="s">
        <v>55</v>
      </c>
      <c r="AQ1043" t="s">
        <v>51</v>
      </c>
      <c r="AR1043" t="s">
        <v>226</v>
      </c>
    </row>
    <row r="1044" ht="15.75" customHeight="1">
      <c r="A1044" t="s">
        <v>44</v>
      </c>
      <c r="B1044" s="20" t="s">
        <v>154</v>
      </c>
      <c r="C1044" s="11" t="s">
        <v>184</v>
      </c>
      <c r="D1044" s="11" t="s">
        <v>185</v>
      </c>
      <c r="E1044" s="11" t="s">
        <v>186</v>
      </c>
      <c r="F1044" s="12" t="str">
        <f t="shared" si="1"/>
        <v>2014</v>
      </c>
      <c r="G1044" s="13">
        <v>41818.0</v>
      </c>
      <c r="H1044" s="14">
        <v>0.3229166666666667</v>
      </c>
      <c r="I1044" t="s">
        <v>48</v>
      </c>
      <c r="J1044" s="15"/>
      <c r="L1044" t="s">
        <v>49</v>
      </c>
      <c r="M1044" s="15">
        <v>20.2</v>
      </c>
      <c r="N1044" s="16">
        <v>8.75</v>
      </c>
      <c r="O1044" s="16">
        <v>97.0</v>
      </c>
      <c r="P1044" s="17">
        <v>50.0</v>
      </c>
      <c r="Q1044" s="18"/>
      <c r="S1044" s="17"/>
      <c r="V1044" s="19"/>
      <c r="W1044" s="19">
        <v>6.3</v>
      </c>
      <c r="AF1044" t="s">
        <v>704</v>
      </c>
      <c r="AG1044" t="s">
        <v>51</v>
      </c>
      <c r="AH1044" t="s">
        <v>51</v>
      </c>
      <c r="AI1044">
        <v>20.0</v>
      </c>
      <c r="AJ1044" t="s">
        <v>61</v>
      </c>
      <c r="AK1044" t="s">
        <v>53</v>
      </c>
      <c r="AM1044" t="s">
        <v>54</v>
      </c>
      <c r="AN1044" t="s">
        <v>55</v>
      </c>
      <c r="AQ1044" t="s">
        <v>51</v>
      </c>
      <c r="AR1044" t="s">
        <v>226</v>
      </c>
    </row>
    <row r="1045" ht="15.75" customHeight="1">
      <c r="A1045" t="s">
        <v>44</v>
      </c>
      <c r="B1045" s="20" t="s">
        <v>154</v>
      </c>
      <c r="C1045" s="11" t="s">
        <v>184</v>
      </c>
      <c r="D1045" s="11" t="s">
        <v>185</v>
      </c>
      <c r="E1045" s="11" t="s">
        <v>186</v>
      </c>
      <c r="F1045" s="12" t="str">
        <f t="shared" si="1"/>
        <v>2014</v>
      </c>
      <c r="G1045" s="13">
        <v>41832.0</v>
      </c>
      <c r="H1045" s="14">
        <v>0.3451388888888889</v>
      </c>
      <c r="I1045" t="s">
        <v>48</v>
      </c>
      <c r="J1045" s="15"/>
      <c r="L1045" t="s">
        <v>49</v>
      </c>
      <c r="M1045" s="15">
        <v>24.4</v>
      </c>
      <c r="N1045" s="16">
        <v>7.88</v>
      </c>
      <c r="O1045" s="16">
        <v>93.7</v>
      </c>
      <c r="P1045" s="17">
        <v>50.0</v>
      </c>
      <c r="Q1045" s="18"/>
      <c r="S1045" s="17"/>
      <c r="V1045" s="19"/>
      <c r="W1045" s="19">
        <v>17.3</v>
      </c>
      <c r="AF1045" t="s">
        <v>704</v>
      </c>
      <c r="AG1045" t="s">
        <v>51</v>
      </c>
      <c r="AH1045" t="s">
        <v>51</v>
      </c>
      <c r="AI1045">
        <v>22.0</v>
      </c>
      <c r="AJ1045" t="s">
        <v>61</v>
      </c>
      <c r="AK1045" t="s">
        <v>53</v>
      </c>
      <c r="AM1045" t="s">
        <v>54</v>
      </c>
      <c r="AN1045" t="s">
        <v>55</v>
      </c>
      <c r="AQ1045" t="s">
        <v>51</v>
      </c>
      <c r="AR1045" t="s">
        <v>226</v>
      </c>
    </row>
    <row r="1046" ht="15.75" customHeight="1">
      <c r="A1046" t="s">
        <v>44</v>
      </c>
      <c r="B1046" s="20" t="s">
        <v>154</v>
      </c>
      <c r="C1046" s="11" t="s">
        <v>184</v>
      </c>
      <c r="D1046" s="11" t="s">
        <v>185</v>
      </c>
      <c r="E1046" s="11" t="s">
        <v>186</v>
      </c>
      <c r="F1046" s="12" t="str">
        <f t="shared" si="1"/>
        <v>2014</v>
      </c>
      <c r="G1046" s="13">
        <v>41846.0</v>
      </c>
      <c r="H1046" s="14">
        <v>0.29583333333333334</v>
      </c>
      <c r="I1046" t="s">
        <v>48</v>
      </c>
      <c r="J1046" s="15"/>
      <c r="L1046" t="s">
        <v>49</v>
      </c>
      <c r="M1046" s="15">
        <v>25.1</v>
      </c>
      <c r="N1046" s="16">
        <v>7.35</v>
      </c>
      <c r="O1046" s="16">
        <v>89.5</v>
      </c>
      <c r="P1046" s="17"/>
      <c r="Q1046" s="18"/>
      <c r="S1046" s="17"/>
      <c r="V1046" s="19"/>
      <c r="W1046" s="19">
        <v>18.5</v>
      </c>
      <c r="AF1046" t="s">
        <v>279</v>
      </c>
      <c r="AG1046" t="s">
        <v>51</v>
      </c>
      <c r="AH1046" t="s">
        <v>51</v>
      </c>
      <c r="AI1046">
        <v>15.56</v>
      </c>
      <c r="AJ1046" t="s">
        <v>61</v>
      </c>
      <c r="AK1046" t="s">
        <v>53</v>
      </c>
      <c r="AM1046" t="s">
        <v>88</v>
      </c>
      <c r="AN1046" t="s">
        <v>55</v>
      </c>
      <c r="AQ1046" t="s">
        <v>51</v>
      </c>
      <c r="AR1046" t="s">
        <v>226</v>
      </c>
    </row>
    <row r="1047" ht="15.75" customHeight="1">
      <c r="A1047" t="s">
        <v>44</v>
      </c>
      <c r="B1047" s="20" t="s">
        <v>154</v>
      </c>
      <c r="C1047" s="11" t="s">
        <v>184</v>
      </c>
      <c r="D1047" s="11" t="s">
        <v>185</v>
      </c>
      <c r="E1047" s="11" t="s">
        <v>186</v>
      </c>
      <c r="F1047" s="12" t="str">
        <f t="shared" si="1"/>
        <v>2014</v>
      </c>
      <c r="G1047" s="13">
        <v>41860.0</v>
      </c>
      <c r="H1047" s="14">
        <v>0.3333333333333333</v>
      </c>
      <c r="I1047" t="s">
        <v>48</v>
      </c>
      <c r="J1047" s="15"/>
      <c r="L1047" t="s">
        <v>49</v>
      </c>
      <c r="M1047" s="15">
        <v>23.7</v>
      </c>
      <c r="N1047" s="16">
        <v>7.9</v>
      </c>
      <c r="O1047" s="16">
        <v>93.3</v>
      </c>
      <c r="P1047" s="17">
        <v>50.0</v>
      </c>
      <c r="Q1047" s="18"/>
      <c r="S1047" s="17"/>
      <c r="V1047" s="19"/>
      <c r="W1047" s="19">
        <v>8.5</v>
      </c>
      <c r="AF1047" t="s">
        <v>704</v>
      </c>
      <c r="AG1047" t="s">
        <v>51</v>
      </c>
      <c r="AH1047" t="s">
        <v>51</v>
      </c>
      <c r="AI1047">
        <v>20.5</v>
      </c>
      <c r="AJ1047" t="s">
        <v>61</v>
      </c>
      <c r="AK1047" t="s">
        <v>53</v>
      </c>
      <c r="AM1047" t="s">
        <v>54</v>
      </c>
      <c r="AN1047" t="s">
        <v>55</v>
      </c>
      <c r="AQ1047" t="s">
        <v>51</v>
      </c>
      <c r="AR1047" t="s">
        <v>226</v>
      </c>
    </row>
    <row r="1048" ht="15.75" customHeight="1">
      <c r="A1048" t="s">
        <v>44</v>
      </c>
      <c r="B1048" s="20" t="s">
        <v>154</v>
      </c>
      <c r="C1048" s="11" t="s">
        <v>184</v>
      </c>
      <c r="D1048" s="11" t="s">
        <v>185</v>
      </c>
      <c r="E1048" s="11" t="s">
        <v>186</v>
      </c>
      <c r="F1048" s="12" t="str">
        <f t="shared" si="1"/>
        <v>2014</v>
      </c>
      <c r="G1048" s="13">
        <v>41860.0</v>
      </c>
      <c r="H1048" s="14">
        <v>0.3333333333333333</v>
      </c>
      <c r="I1048" t="s">
        <v>95</v>
      </c>
      <c r="J1048" s="15"/>
      <c r="M1048" s="15">
        <v>23.7</v>
      </c>
      <c r="N1048" s="16">
        <v>7.91</v>
      </c>
      <c r="O1048" s="16">
        <v>93.5</v>
      </c>
      <c r="P1048" s="17">
        <v>50.0</v>
      </c>
      <c r="Q1048" s="18"/>
      <c r="S1048" s="17"/>
      <c r="V1048" s="19"/>
      <c r="W1048" s="19"/>
      <c r="AF1048" t="s">
        <v>704</v>
      </c>
      <c r="AK1048" t="s">
        <v>53</v>
      </c>
      <c r="AR1048" t="s">
        <v>226</v>
      </c>
    </row>
    <row r="1049" ht="15.75" customHeight="1">
      <c r="A1049" t="s">
        <v>44</v>
      </c>
      <c r="B1049" s="20" t="s">
        <v>154</v>
      </c>
      <c r="C1049" s="11" t="s">
        <v>184</v>
      </c>
      <c r="D1049" s="11" t="s">
        <v>185</v>
      </c>
      <c r="E1049" s="11" t="s">
        <v>186</v>
      </c>
      <c r="F1049" s="12" t="str">
        <f t="shared" si="1"/>
        <v>2014</v>
      </c>
      <c r="G1049" s="13">
        <v>41874.0</v>
      </c>
      <c r="H1049" s="14">
        <v>0.3194444444444444</v>
      </c>
      <c r="I1049" t="s">
        <v>48</v>
      </c>
      <c r="J1049" s="15"/>
      <c r="L1049" t="s">
        <v>49</v>
      </c>
      <c r="M1049" s="15">
        <v>22.0</v>
      </c>
      <c r="N1049" s="16">
        <v>8.4</v>
      </c>
      <c r="O1049" s="16">
        <v>96.2</v>
      </c>
      <c r="P1049" s="17">
        <v>50.0</v>
      </c>
      <c r="Q1049" s="18"/>
      <c r="S1049" s="17"/>
      <c r="V1049" s="19"/>
      <c r="W1049" s="19">
        <v>12.1</v>
      </c>
      <c r="AF1049" t="s">
        <v>704</v>
      </c>
      <c r="AG1049" t="s">
        <v>86</v>
      </c>
      <c r="AH1049" t="s">
        <v>86</v>
      </c>
      <c r="AI1049">
        <v>15.56</v>
      </c>
      <c r="AK1049" t="s">
        <v>53</v>
      </c>
      <c r="AM1049" t="s">
        <v>54</v>
      </c>
      <c r="AN1049" t="s">
        <v>55</v>
      </c>
      <c r="AQ1049" t="s">
        <v>51</v>
      </c>
      <c r="AR1049" t="s">
        <v>226</v>
      </c>
    </row>
    <row r="1050" ht="15.75" customHeight="1">
      <c r="A1050" t="s">
        <v>44</v>
      </c>
      <c r="B1050" s="20" t="s">
        <v>154</v>
      </c>
      <c r="C1050" s="11" t="s">
        <v>184</v>
      </c>
      <c r="D1050" s="11" t="s">
        <v>185</v>
      </c>
      <c r="E1050" s="11" t="s">
        <v>186</v>
      </c>
      <c r="F1050" s="12" t="str">
        <f t="shared" si="1"/>
        <v>2014</v>
      </c>
      <c r="G1050" s="13">
        <v>41874.0</v>
      </c>
      <c r="H1050" s="14">
        <v>0.3194444444444444</v>
      </c>
      <c r="I1050" t="s">
        <v>95</v>
      </c>
      <c r="J1050" s="15"/>
      <c r="M1050" s="15"/>
      <c r="N1050" s="16"/>
      <c r="O1050" s="16"/>
      <c r="P1050" s="17"/>
      <c r="Q1050" s="18"/>
      <c r="S1050" s="17"/>
      <c r="V1050" s="19"/>
      <c r="W1050" s="19">
        <v>8.4</v>
      </c>
      <c r="AF1050" t="s">
        <v>704</v>
      </c>
      <c r="AK1050" t="s">
        <v>53</v>
      </c>
      <c r="AR1050" t="s">
        <v>226</v>
      </c>
    </row>
    <row r="1051" ht="15.75" customHeight="1">
      <c r="A1051" t="s">
        <v>44</v>
      </c>
      <c r="B1051" s="20" t="s">
        <v>154</v>
      </c>
      <c r="C1051" s="11" t="s">
        <v>197</v>
      </c>
      <c r="D1051" s="11" t="s">
        <v>198</v>
      </c>
      <c r="E1051" s="11" t="s">
        <v>199</v>
      </c>
      <c r="F1051" s="12" t="str">
        <f t="shared" si="1"/>
        <v>2014</v>
      </c>
      <c r="G1051" s="13">
        <v>41804.0</v>
      </c>
      <c r="H1051" s="14">
        <v>0.3854166666666667</v>
      </c>
      <c r="I1051" t="s">
        <v>48</v>
      </c>
      <c r="J1051" s="15"/>
      <c r="L1051" t="s">
        <v>49</v>
      </c>
      <c r="M1051" s="15">
        <v>16.5</v>
      </c>
      <c r="N1051" s="16">
        <v>9.5</v>
      </c>
      <c r="O1051" s="16">
        <v>97.7</v>
      </c>
      <c r="P1051" s="17"/>
      <c r="Q1051" s="18"/>
      <c r="S1051" s="17"/>
      <c r="V1051" s="19"/>
      <c r="W1051" s="19">
        <v>436.0</v>
      </c>
      <c r="AF1051" t="s">
        <v>704</v>
      </c>
      <c r="AG1051" t="s">
        <v>59</v>
      </c>
      <c r="AH1051" t="s">
        <v>281</v>
      </c>
      <c r="AI1051">
        <v>17.7</v>
      </c>
      <c r="AJ1051" t="s">
        <v>61</v>
      </c>
      <c r="AK1051" t="s">
        <v>53</v>
      </c>
      <c r="AM1051" t="s">
        <v>54</v>
      </c>
      <c r="AN1051" t="s">
        <v>55</v>
      </c>
      <c r="AQ1051" t="s">
        <v>51</v>
      </c>
      <c r="AR1051" t="s">
        <v>226</v>
      </c>
    </row>
    <row r="1052" ht="15.75" customHeight="1">
      <c r="A1052" t="s">
        <v>44</v>
      </c>
      <c r="B1052" s="20" t="s">
        <v>154</v>
      </c>
      <c r="C1052" s="11" t="s">
        <v>197</v>
      </c>
      <c r="D1052" s="11" t="s">
        <v>198</v>
      </c>
      <c r="E1052" s="11" t="s">
        <v>199</v>
      </c>
      <c r="F1052" s="12" t="str">
        <f t="shared" si="1"/>
        <v>2014</v>
      </c>
      <c r="G1052" s="13">
        <v>41818.0</v>
      </c>
      <c r="H1052" s="14">
        <v>0.3368055555555556</v>
      </c>
      <c r="I1052" t="s">
        <v>48</v>
      </c>
      <c r="J1052" s="15"/>
      <c r="L1052" t="s">
        <v>49</v>
      </c>
      <c r="M1052" s="15">
        <v>20.3</v>
      </c>
      <c r="N1052" s="16">
        <v>8.9</v>
      </c>
      <c r="O1052" s="16">
        <v>98.1</v>
      </c>
      <c r="P1052" s="17">
        <v>50.0</v>
      </c>
      <c r="Q1052" s="18"/>
      <c r="S1052" s="17"/>
      <c r="V1052" s="19"/>
      <c r="W1052" s="19">
        <v>9.7</v>
      </c>
      <c r="AF1052" t="s">
        <v>704</v>
      </c>
      <c r="AG1052" t="s">
        <v>51</v>
      </c>
      <c r="AH1052" t="s">
        <v>51</v>
      </c>
      <c r="AI1052">
        <v>20.0</v>
      </c>
      <c r="AK1052" t="s">
        <v>53</v>
      </c>
      <c r="AM1052" t="s">
        <v>54</v>
      </c>
      <c r="AN1052" t="s">
        <v>55</v>
      </c>
      <c r="AQ1052" t="s">
        <v>51</v>
      </c>
      <c r="AR1052" t="s">
        <v>226</v>
      </c>
    </row>
    <row r="1053" ht="15.75" customHeight="1">
      <c r="A1053" t="s">
        <v>44</v>
      </c>
      <c r="B1053" s="20" t="s">
        <v>154</v>
      </c>
      <c r="C1053" s="11" t="s">
        <v>197</v>
      </c>
      <c r="D1053" s="11" t="s">
        <v>198</v>
      </c>
      <c r="E1053" s="11" t="s">
        <v>199</v>
      </c>
      <c r="F1053" s="12" t="str">
        <f t="shared" si="1"/>
        <v>2014</v>
      </c>
      <c r="G1053" s="13">
        <v>41832.0</v>
      </c>
      <c r="H1053" s="14">
        <v>0.3284722222222222</v>
      </c>
      <c r="I1053" t="s">
        <v>48</v>
      </c>
      <c r="J1053" s="15"/>
      <c r="L1053" t="s">
        <v>49</v>
      </c>
      <c r="M1053" s="15">
        <v>23.8</v>
      </c>
      <c r="N1053" s="16">
        <v>7.9</v>
      </c>
      <c r="O1053" s="16">
        <v>94.0</v>
      </c>
      <c r="P1053" s="17">
        <v>50.0</v>
      </c>
      <c r="Q1053" s="18"/>
      <c r="S1053" s="17"/>
      <c r="V1053" s="19"/>
      <c r="W1053" s="19">
        <v>29.5</v>
      </c>
      <c r="AF1053" t="s">
        <v>704</v>
      </c>
      <c r="AG1053" t="s">
        <v>51</v>
      </c>
      <c r="AH1053" t="s">
        <v>51</v>
      </c>
      <c r="AI1053">
        <v>22.0</v>
      </c>
      <c r="AJ1053" t="s">
        <v>61</v>
      </c>
      <c r="AK1053" t="s">
        <v>119</v>
      </c>
      <c r="AM1053" t="s">
        <v>54</v>
      </c>
      <c r="AN1053" t="s">
        <v>55</v>
      </c>
      <c r="AQ1053" t="s">
        <v>51</v>
      </c>
      <c r="AR1053" t="s">
        <v>705</v>
      </c>
    </row>
    <row r="1054" ht="15.75" customHeight="1">
      <c r="A1054" t="s">
        <v>44</v>
      </c>
      <c r="B1054" s="20" t="s">
        <v>154</v>
      </c>
      <c r="C1054" s="11" t="s">
        <v>197</v>
      </c>
      <c r="D1054" s="11" t="s">
        <v>198</v>
      </c>
      <c r="E1054" s="11" t="s">
        <v>199</v>
      </c>
      <c r="F1054" s="12" t="str">
        <f t="shared" si="1"/>
        <v>2014</v>
      </c>
      <c r="G1054" s="13">
        <v>41846.0</v>
      </c>
      <c r="H1054" s="14">
        <v>0.3076388888888889</v>
      </c>
      <c r="I1054" t="s">
        <v>48</v>
      </c>
      <c r="J1054" s="15"/>
      <c r="L1054" t="s">
        <v>49</v>
      </c>
      <c r="M1054" s="15">
        <v>25.1</v>
      </c>
      <c r="N1054" s="16">
        <v>7.48</v>
      </c>
      <c r="O1054" s="16">
        <v>91.2</v>
      </c>
      <c r="P1054" s="17"/>
      <c r="Q1054" s="18"/>
      <c r="S1054" s="17"/>
      <c r="V1054" s="19"/>
      <c r="W1054" s="19">
        <v>22.6</v>
      </c>
      <c r="AF1054" t="s">
        <v>279</v>
      </c>
      <c r="AG1054" t="s">
        <v>51</v>
      </c>
      <c r="AH1054" t="s">
        <v>51</v>
      </c>
      <c r="AI1054">
        <v>15.56</v>
      </c>
      <c r="AJ1054" t="s">
        <v>61</v>
      </c>
      <c r="AK1054" t="s">
        <v>53</v>
      </c>
      <c r="AM1054" t="s">
        <v>88</v>
      </c>
      <c r="AN1054" t="s">
        <v>55</v>
      </c>
      <c r="AQ1054" t="s">
        <v>51</v>
      </c>
      <c r="AR1054" t="s">
        <v>226</v>
      </c>
    </row>
    <row r="1055" ht="15.75" customHeight="1">
      <c r="A1055" t="s">
        <v>44</v>
      </c>
      <c r="B1055" s="20" t="s">
        <v>154</v>
      </c>
      <c r="C1055" s="11" t="s">
        <v>197</v>
      </c>
      <c r="D1055" s="11" t="s">
        <v>198</v>
      </c>
      <c r="E1055" s="11" t="s">
        <v>199</v>
      </c>
      <c r="F1055" s="12" t="str">
        <f t="shared" si="1"/>
        <v>2014</v>
      </c>
      <c r="G1055" s="13">
        <v>41860.0</v>
      </c>
      <c r="H1055" s="14">
        <v>0.3472222222222222</v>
      </c>
      <c r="I1055" t="s">
        <v>48</v>
      </c>
      <c r="J1055" s="15"/>
      <c r="L1055" t="s">
        <v>49</v>
      </c>
      <c r="M1055" s="15">
        <v>23.0</v>
      </c>
      <c r="N1055" s="16">
        <v>8.12</v>
      </c>
      <c r="O1055" s="16">
        <v>95.8</v>
      </c>
      <c r="P1055" s="17">
        <v>50.0</v>
      </c>
      <c r="Q1055" s="18"/>
      <c r="S1055" s="17"/>
      <c r="V1055" s="19"/>
      <c r="W1055" s="19">
        <v>26.9</v>
      </c>
      <c r="AF1055" t="s">
        <v>704</v>
      </c>
      <c r="AG1055" t="s">
        <v>51</v>
      </c>
      <c r="AH1055" t="s">
        <v>51</v>
      </c>
      <c r="AI1055">
        <v>20.5</v>
      </c>
      <c r="AJ1055" t="s">
        <v>61</v>
      </c>
      <c r="AK1055" t="s">
        <v>53</v>
      </c>
      <c r="AM1055" t="s">
        <v>54</v>
      </c>
      <c r="AN1055" t="s">
        <v>55</v>
      </c>
      <c r="AQ1055" t="s">
        <v>51</v>
      </c>
      <c r="AR1055" t="s">
        <v>706</v>
      </c>
    </row>
    <row r="1056" ht="15.75" customHeight="1">
      <c r="A1056" t="s">
        <v>44</v>
      </c>
      <c r="B1056" s="20" t="s">
        <v>154</v>
      </c>
      <c r="C1056" s="11" t="s">
        <v>197</v>
      </c>
      <c r="D1056" s="11" t="s">
        <v>198</v>
      </c>
      <c r="E1056" s="11" t="s">
        <v>199</v>
      </c>
      <c r="F1056" s="12" t="str">
        <f t="shared" si="1"/>
        <v>2014</v>
      </c>
      <c r="G1056" s="13">
        <v>41860.0</v>
      </c>
      <c r="H1056" s="14">
        <v>0.3472222222222222</v>
      </c>
      <c r="I1056" t="s">
        <v>95</v>
      </c>
      <c r="J1056" s="15"/>
      <c r="M1056" s="15">
        <v>23.0</v>
      </c>
      <c r="N1056" s="16">
        <v>8.17</v>
      </c>
      <c r="O1056" s="16">
        <v>95.7</v>
      </c>
      <c r="P1056" s="17">
        <v>50.0</v>
      </c>
      <c r="Q1056" s="18"/>
      <c r="S1056" s="17"/>
      <c r="V1056" s="19"/>
      <c r="W1056" s="19"/>
      <c r="AF1056" t="s">
        <v>704</v>
      </c>
      <c r="AK1056" t="s">
        <v>53</v>
      </c>
      <c r="AR1056" t="s">
        <v>706</v>
      </c>
    </row>
    <row r="1057" ht="15.75" customHeight="1">
      <c r="A1057" t="s">
        <v>44</v>
      </c>
      <c r="B1057" s="20" t="s">
        <v>154</v>
      </c>
      <c r="C1057" s="11" t="s">
        <v>197</v>
      </c>
      <c r="D1057" s="11" t="s">
        <v>198</v>
      </c>
      <c r="E1057" s="11" t="s">
        <v>199</v>
      </c>
      <c r="F1057" s="12" t="str">
        <f t="shared" si="1"/>
        <v>2014</v>
      </c>
      <c r="G1057" s="13">
        <v>41874.0</v>
      </c>
      <c r="H1057" s="14">
        <v>0.3472222222222222</v>
      </c>
      <c r="I1057" t="s">
        <v>48</v>
      </c>
      <c r="J1057" s="15"/>
      <c r="L1057" t="s">
        <v>49</v>
      </c>
      <c r="M1057" s="15">
        <v>21.6</v>
      </c>
      <c r="N1057" s="16">
        <v>8.71</v>
      </c>
      <c r="O1057" s="16">
        <v>98.7</v>
      </c>
      <c r="P1057" s="17">
        <v>50.0</v>
      </c>
      <c r="Q1057" s="18"/>
      <c r="S1057" s="17"/>
      <c r="V1057" s="19"/>
      <c r="W1057" s="19">
        <v>9.7</v>
      </c>
      <c r="AF1057" t="s">
        <v>704</v>
      </c>
      <c r="AG1057" t="s">
        <v>86</v>
      </c>
      <c r="AH1057" t="s">
        <v>86</v>
      </c>
      <c r="AI1057">
        <v>15.56</v>
      </c>
      <c r="AK1057" t="s">
        <v>53</v>
      </c>
      <c r="AM1057" t="s">
        <v>54</v>
      </c>
      <c r="AN1057" t="s">
        <v>55</v>
      </c>
      <c r="AQ1057" t="s">
        <v>51</v>
      </c>
      <c r="AR1057" t="s">
        <v>707</v>
      </c>
    </row>
    <row r="1058" ht="15.75" customHeight="1">
      <c r="A1058" t="s">
        <v>44</v>
      </c>
      <c r="B1058" s="20" t="s">
        <v>154</v>
      </c>
      <c r="C1058" s="11" t="s">
        <v>208</v>
      </c>
      <c r="D1058" s="11" t="s">
        <v>209</v>
      </c>
      <c r="E1058" s="11" t="s">
        <v>210</v>
      </c>
      <c r="F1058" s="12" t="str">
        <f t="shared" si="1"/>
        <v>2014</v>
      </c>
      <c r="G1058" s="13">
        <v>41790.0</v>
      </c>
      <c r="H1058" s="14">
        <v>0.3194444444444444</v>
      </c>
      <c r="I1058" t="s">
        <v>48</v>
      </c>
      <c r="J1058" s="15"/>
      <c r="L1058" t="s">
        <v>49</v>
      </c>
      <c r="M1058" s="15">
        <v>12.8</v>
      </c>
      <c r="N1058" s="16">
        <v>10.72</v>
      </c>
      <c r="O1058" s="16">
        <v>102.2</v>
      </c>
      <c r="P1058" s="17">
        <v>50.0</v>
      </c>
      <c r="Q1058" s="18"/>
      <c r="S1058" s="17"/>
      <c r="V1058" s="19"/>
      <c r="W1058" s="19">
        <v>9.7</v>
      </c>
      <c r="AF1058" t="s">
        <v>688</v>
      </c>
      <c r="AG1058" t="s">
        <v>59</v>
      </c>
      <c r="AH1058" t="s">
        <v>254</v>
      </c>
      <c r="AI1058">
        <v>11.11</v>
      </c>
      <c r="AJ1058" t="s">
        <v>61</v>
      </c>
      <c r="AK1058" t="s">
        <v>53</v>
      </c>
      <c r="AM1058" t="s">
        <v>54</v>
      </c>
      <c r="AN1058" t="s">
        <v>55</v>
      </c>
      <c r="AQ1058" t="s">
        <v>51</v>
      </c>
      <c r="AR1058" t="s">
        <v>226</v>
      </c>
    </row>
    <row r="1059" ht="15.75" customHeight="1">
      <c r="A1059" t="s">
        <v>44</v>
      </c>
      <c r="B1059" s="20" t="s">
        <v>154</v>
      </c>
      <c r="C1059" s="11" t="s">
        <v>208</v>
      </c>
      <c r="D1059" s="11" t="s">
        <v>209</v>
      </c>
      <c r="E1059" s="11" t="s">
        <v>210</v>
      </c>
      <c r="F1059" s="12" t="str">
        <f t="shared" si="1"/>
        <v>2014</v>
      </c>
      <c r="G1059" s="13">
        <v>41804.0</v>
      </c>
      <c r="H1059" s="14">
        <v>0.28125</v>
      </c>
      <c r="I1059" t="s">
        <v>48</v>
      </c>
      <c r="J1059" s="15"/>
      <c r="L1059" t="s">
        <v>58</v>
      </c>
      <c r="M1059" s="15">
        <v>16.2</v>
      </c>
      <c r="N1059" s="16">
        <v>9.4</v>
      </c>
      <c r="O1059" s="16">
        <v>95.6</v>
      </c>
      <c r="P1059" s="17"/>
      <c r="Q1059" s="18"/>
      <c r="S1059" s="17"/>
      <c r="V1059" s="19"/>
      <c r="W1059" s="19">
        <v>27.8</v>
      </c>
      <c r="AF1059" t="s">
        <v>689</v>
      </c>
      <c r="AG1059" t="s">
        <v>273</v>
      </c>
      <c r="AH1059" t="s">
        <v>85</v>
      </c>
      <c r="AI1059">
        <v>14.44</v>
      </c>
      <c r="AJ1059" t="s">
        <v>61</v>
      </c>
      <c r="AK1059" t="s">
        <v>53</v>
      </c>
      <c r="AM1059" t="s">
        <v>54</v>
      </c>
      <c r="AN1059" t="s">
        <v>55</v>
      </c>
      <c r="AQ1059" t="s">
        <v>51</v>
      </c>
      <c r="AR1059" t="s">
        <v>226</v>
      </c>
    </row>
    <row r="1060" ht="15.75" customHeight="1">
      <c r="A1060" t="s">
        <v>44</v>
      </c>
      <c r="B1060" s="20" t="s">
        <v>154</v>
      </c>
      <c r="C1060" s="11" t="s">
        <v>208</v>
      </c>
      <c r="D1060" s="11" t="s">
        <v>209</v>
      </c>
      <c r="E1060" s="11" t="s">
        <v>210</v>
      </c>
      <c r="F1060" s="12" t="str">
        <f t="shared" si="1"/>
        <v>2014</v>
      </c>
      <c r="G1060" s="13">
        <v>41818.0</v>
      </c>
      <c r="H1060" s="14">
        <v>0.2833333333333333</v>
      </c>
      <c r="I1060" t="s">
        <v>48</v>
      </c>
      <c r="J1060" s="15"/>
      <c r="L1060" t="s">
        <v>49</v>
      </c>
      <c r="M1060" s="15">
        <v>19.0</v>
      </c>
      <c r="N1060" s="16">
        <v>8.85</v>
      </c>
      <c r="O1060" s="16">
        <v>95.1</v>
      </c>
      <c r="P1060" s="17"/>
      <c r="Q1060" s="18"/>
      <c r="S1060" s="17"/>
      <c r="V1060" s="19"/>
      <c r="W1060" s="19">
        <v>11.0</v>
      </c>
      <c r="AF1060" t="s">
        <v>217</v>
      </c>
      <c r="AG1060" t="s">
        <v>51</v>
      </c>
      <c r="AH1060" t="s">
        <v>51</v>
      </c>
      <c r="AI1060">
        <v>11.67</v>
      </c>
      <c r="AJ1060" t="s">
        <v>61</v>
      </c>
      <c r="AK1060" t="s">
        <v>53</v>
      </c>
      <c r="AM1060" t="s">
        <v>54</v>
      </c>
      <c r="AN1060" t="s">
        <v>55</v>
      </c>
      <c r="AQ1060" t="s">
        <v>51</v>
      </c>
      <c r="AR1060" t="s">
        <v>226</v>
      </c>
    </row>
    <row r="1061" ht="15.75" customHeight="1">
      <c r="A1061" t="s">
        <v>44</v>
      </c>
      <c r="B1061" s="20" t="s">
        <v>154</v>
      </c>
      <c r="C1061" s="11" t="s">
        <v>208</v>
      </c>
      <c r="D1061" s="11" t="s">
        <v>209</v>
      </c>
      <c r="E1061" s="11" t="s">
        <v>210</v>
      </c>
      <c r="F1061" s="12" t="str">
        <f t="shared" si="1"/>
        <v>2014</v>
      </c>
      <c r="G1061" s="13">
        <v>41818.0</v>
      </c>
      <c r="H1061" s="14">
        <v>0.2833333333333333</v>
      </c>
      <c r="I1061" t="s">
        <v>95</v>
      </c>
      <c r="J1061" s="15"/>
      <c r="M1061" s="15"/>
      <c r="N1061" s="16"/>
      <c r="O1061" s="16"/>
      <c r="P1061" s="17"/>
      <c r="Q1061" s="18"/>
      <c r="S1061" s="17"/>
      <c r="V1061" s="19"/>
      <c r="W1061" s="19">
        <v>10.8</v>
      </c>
      <c r="AF1061" t="s">
        <v>217</v>
      </c>
      <c r="AK1061" t="s">
        <v>53</v>
      </c>
      <c r="AR1061" t="s">
        <v>226</v>
      </c>
    </row>
    <row r="1062" ht="15.75" customHeight="1">
      <c r="A1062" t="s">
        <v>44</v>
      </c>
      <c r="B1062" s="20" t="s">
        <v>154</v>
      </c>
      <c r="C1062" s="11" t="s">
        <v>208</v>
      </c>
      <c r="D1062" s="11" t="s">
        <v>209</v>
      </c>
      <c r="E1062" s="11" t="s">
        <v>210</v>
      </c>
      <c r="F1062" s="12" t="str">
        <f t="shared" si="1"/>
        <v>2014</v>
      </c>
      <c r="G1062" s="13">
        <v>41832.0</v>
      </c>
      <c r="H1062" s="14">
        <v>0.2673611111111111</v>
      </c>
      <c r="I1062" t="s">
        <v>48</v>
      </c>
      <c r="J1062" s="15"/>
      <c r="L1062" t="s">
        <v>49</v>
      </c>
      <c r="M1062" s="15">
        <v>22.9</v>
      </c>
      <c r="N1062" s="16">
        <v>7.89</v>
      </c>
      <c r="O1062" s="16">
        <v>90.2</v>
      </c>
      <c r="P1062" s="17"/>
      <c r="Q1062" s="18"/>
      <c r="S1062" s="17"/>
      <c r="V1062" s="19"/>
      <c r="W1062" s="19">
        <v>30.5</v>
      </c>
      <c r="AF1062" t="s">
        <v>217</v>
      </c>
      <c r="AG1062" t="s">
        <v>51</v>
      </c>
      <c r="AH1062" t="s">
        <v>51</v>
      </c>
      <c r="AI1062">
        <v>13.89</v>
      </c>
      <c r="AJ1062" t="s">
        <v>61</v>
      </c>
      <c r="AK1062" t="s">
        <v>53</v>
      </c>
      <c r="AM1062" t="s">
        <v>54</v>
      </c>
      <c r="AN1062" t="s">
        <v>55</v>
      </c>
      <c r="AQ1062" t="s">
        <v>51</v>
      </c>
      <c r="AR1062" t="s">
        <v>226</v>
      </c>
    </row>
    <row r="1063" ht="15.75" customHeight="1">
      <c r="A1063" t="s">
        <v>44</v>
      </c>
      <c r="B1063" s="20" t="s">
        <v>154</v>
      </c>
      <c r="C1063" s="11" t="s">
        <v>208</v>
      </c>
      <c r="D1063" s="11" t="s">
        <v>209</v>
      </c>
      <c r="E1063" s="11" t="s">
        <v>210</v>
      </c>
      <c r="F1063" s="12" t="str">
        <f t="shared" si="1"/>
        <v>2014</v>
      </c>
      <c r="G1063" s="13">
        <v>41846.0</v>
      </c>
      <c r="H1063" s="14">
        <v>0.27708333333333335</v>
      </c>
      <c r="I1063" t="s">
        <v>48</v>
      </c>
      <c r="J1063" s="15"/>
      <c r="L1063" t="s">
        <v>49</v>
      </c>
      <c r="M1063" s="15">
        <v>24.3</v>
      </c>
      <c r="N1063" s="16">
        <v>7.51</v>
      </c>
      <c r="O1063" s="16">
        <v>89.2</v>
      </c>
      <c r="P1063" s="17"/>
      <c r="Q1063" s="18"/>
      <c r="S1063" s="17"/>
      <c r="V1063" s="19"/>
      <c r="W1063" s="19">
        <v>14.6</v>
      </c>
      <c r="AF1063" t="s">
        <v>217</v>
      </c>
      <c r="AG1063" t="s">
        <v>51</v>
      </c>
      <c r="AH1063" t="s">
        <v>51</v>
      </c>
      <c r="AI1063">
        <v>15.56</v>
      </c>
      <c r="AJ1063" t="s">
        <v>61</v>
      </c>
      <c r="AK1063" t="s">
        <v>53</v>
      </c>
      <c r="AM1063" t="s">
        <v>54</v>
      </c>
      <c r="AN1063" t="s">
        <v>55</v>
      </c>
      <c r="AQ1063" t="s">
        <v>51</v>
      </c>
      <c r="AR1063" t="s">
        <v>226</v>
      </c>
    </row>
    <row r="1064" ht="15.75" customHeight="1">
      <c r="A1064" t="s">
        <v>44</v>
      </c>
      <c r="C1064" s="11" t="s">
        <v>45</v>
      </c>
      <c r="D1064" s="11" t="s">
        <v>46</v>
      </c>
      <c r="E1064" s="11" t="s">
        <v>47</v>
      </c>
      <c r="F1064" s="12" t="str">
        <f t="shared" si="1"/>
        <v>2015</v>
      </c>
      <c r="G1064" s="13">
        <v>42154.0</v>
      </c>
      <c r="H1064" s="14">
        <v>0.3159722222222222</v>
      </c>
      <c r="I1064" t="s">
        <v>48</v>
      </c>
      <c r="J1064" s="15"/>
      <c r="L1064" t="s">
        <v>49</v>
      </c>
      <c r="M1064" s="15">
        <v>16.6</v>
      </c>
      <c r="N1064" s="16">
        <v>8.34</v>
      </c>
      <c r="O1064" s="16">
        <v>85.7</v>
      </c>
      <c r="P1064" s="17">
        <v>52.0</v>
      </c>
      <c r="Q1064" s="18"/>
      <c r="S1064" s="17"/>
      <c r="V1064" s="19"/>
      <c r="W1064" s="19">
        <v>77.6</v>
      </c>
      <c r="AF1064" t="s">
        <v>217</v>
      </c>
      <c r="AG1064" t="s">
        <v>280</v>
      </c>
      <c r="AH1064" t="s">
        <v>260</v>
      </c>
      <c r="AI1064">
        <v>15.0</v>
      </c>
      <c r="AJ1064" t="s">
        <v>61</v>
      </c>
      <c r="AK1064" t="s">
        <v>53</v>
      </c>
      <c r="AM1064" t="s">
        <v>54</v>
      </c>
      <c r="AN1064" t="s">
        <v>65</v>
      </c>
      <c r="AQ1064" t="s">
        <v>51</v>
      </c>
      <c r="AR1064" t="s">
        <v>226</v>
      </c>
    </row>
    <row r="1065" ht="15.75" customHeight="1">
      <c r="A1065" t="s">
        <v>44</v>
      </c>
      <c r="C1065" s="11" t="s">
        <v>45</v>
      </c>
      <c r="D1065" s="11" t="s">
        <v>46</v>
      </c>
      <c r="E1065" s="11" t="s">
        <v>47</v>
      </c>
      <c r="F1065" s="12" t="str">
        <f t="shared" si="1"/>
        <v>2015</v>
      </c>
      <c r="G1065" s="13">
        <v>42168.0</v>
      </c>
      <c r="H1065" s="14">
        <v>0.2777777777777778</v>
      </c>
      <c r="I1065" t="s">
        <v>48</v>
      </c>
      <c r="J1065" s="15"/>
      <c r="L1065" t="s">
        <v>49</v>
      </c>
      <c r="M1065" s="15">
        <v>16.9</v>
      </c>
      <c r="N1065" s="16">
        <v>8.21</v>
      </c>
      <c r="O1065" s="16">
        <v>84.8</v>
      </c>
      <c r="P1065" s="17">
        <v>53.0</v>
      </c>
      <c r="Q1065" s="18"/>
      <c r="S1065" s="17"/>
      <c r="V1065" s="19"/>
      <c r="W1065" s="19">
        <v>104.6</v>
      </c>
      <c r="AF1065" t="s">
        <v>217</v>
      </c>
      <c r="AG1065" t="s">
        <v>51</v>
      </c>
      <c r="AH1065" t="s">
        <v>72</v>
      </c>
      <c r="AI1065">
        <v>16.11</v>
      </c>
      <c r="AK1065" t="s">
        <v>53</v>
      </c>
      <c r="AM1065" t="s">
        <v>54</v>
      </c>
      <c r="AN1065" t="s">
        <v>55</v>
      </c>
      <c r="AQ1065" t="s">
        <v>56</v>
      </c>
      <c r="AR1065" t="s">
        <v>226</v>
      </c>
    </row>
    <row r="1066" ht="15.75" customHeight="1">
      <c r="A1066" t="s">
        <v>44</v>
      </c>
      <c r="C1066" s="11" t="s">
        <v>45</v>
      </c>
      <c r="D1066" s="11" t="s">
        <v>46</v>
      </c>
      <c r="E1066" s="11" t="s">
        <v>47</v>
      </c>
      <c r="F1066" s="12" t="str">
        <f t="shared" si="1"/>
        <v>2015</v>
      </c>
      <c r="G1066" s="13">
        <v>42182.0</v>
      </c>
      <c r="H1066" s="14">
        <v>0.2826388888888889</v>
      </c>
      <c r="I1066" t="s">
        <v>48</v>
      </c>
      <c r="J1066" s="15"/>
      <c r="L1066" t="s">
        <v>49</v>
      </c>
      <c r="M1066" s="15">
        <v>15.6</v>
      </c>
      <c r="N1066" s="16">
        <v>8.77</v>
      </c>
      <c r="O1066" s="16">
        <v>88.0</v>
      </c>
      <c r="P1066" s="17"/>
      <c r="Q1066" s="18"/>
      <c r="S1066" s="17"/>
      <c r="V1066" s="19"/>
      <c r="W1066" s="19">
        <v>104.3</v>
      </c>
      <c r="AF1066" t="s">
        <v>217</v>
      </c>
      <c r="AG1066" t="s">
        <v>51</v>
      </c>
      <c r="AH1066" t="s">
        <v>435</v>
      </c>
      <c r="AI1066">
        <v>10.0</v>
      </c>
      <c r="AK1066" t="s">
        <v>53</v>
      </c>
      <c r="AM1066" t="s">
        <v>54</v>
      </c>
      <c r="AN1066" t="s">
        <v>65</v>
      </c>
      <c r="AQ1066" t="s">
        <v>56</v>
      </c>
      <c r="AR1066" t="s">
        <v>226</v>
      </c>
    </row>
    <row r="1067" ht="15.75" customHeight="1">
      <c r="A1067" t="s">
        <v>44</v>
      </c>
      <c r="C1067" s="11" t="s">
        <v>45</v>
      </c>
      <c r="D1067" s="11" t="s">
        <v>46</v>
      </c>
      <c r="E1067" s="11" t="s">
        <v>47</v>
      </c>
      <c r="F1067" s="12" t="str">
        <f t="shared" si="1"/>
        <v>2015</v>
      </c>
      <c r="G1067" s="13">
        <v>42182.0</v>
      </c>
      <c r="H1067" s="14">
        <v>0.2826388888888889</v>
      </c>
      <c r="I1067" t="s">
        <v>95</v>
      </c>
      <c r="J1067" s="15"/>
      <c r="M1067" s="15"/>
      <c r="N1067" s="16"/>
      <c r="O1067" s="16"/>
      <c r="P1067" s="17"/>
      <c r="Q1067" s="18"/>
      <c r="S1067" s="17"/>
      <c r="V1067" s="19"/>
      <c r="W1067" s="19">
        <v>125.9</v>
      </c>
      <c r="AF1067" t="s">
        <v>217</v>
      </c>
      <c r="AK1067" t="s">
        <v>53</v>
      </c>
      <c r="AR1067" t="s">
        <v>226</v>
      </c>
    </row>
    <row r="1068" ht="15.75" customHeight="1">
      <c r="A1068" t="s">
        <v>44</v>
      </c>
      <c r="C1068" s="11" t="s">
        <v>45</v>
      </c>
      <c r="D1068" s="11" t="s">
        <v>46</v>
      </c>
      <c r="E1068" s="11" t="s">
        <v>47</v>
      </c>
      <c r="F1068" s="12" t="str">
        <f t="shared" si="1"/>
        <v>2015</v>
      </c>
      <c r="G1068" s="13">
        <v>42196.0</v>
      </c>
      <c r="H1068" s="14">
        <v>0.2791666666666667</v>
      </c>
      <c r="I1068" t="s">
        <v>48</v>
      </c>
      <c r="J1068" s="15"/>
      <c r="L1068" t="s">
        <v>49</v>
      </c>
      <c r="M1068" s="15">
        <v>17.0</v>
      </c>
      <c r="N1068" s="16">
        <v>8.53</v>
      </c>
      <c r="O1068" s="16">
        <v>88.3</v>
      </c>
      <c r="P1068" s="17">
        <v>192.0</v>
      </c>
      <c r="Q1068" s="18"/>
      <c r="S1068" s="17"/>
      <c r="V1068" s="19"/>
      <c r="W1068" s="19">
        <v>209.8</v>
      </c>
      <c r="AF1068" t="s">
        <v>217</v>
      </c>
      <c r="AG1068" t="s">
        <v>51</v>
      </c>
      <c r="AH1068" t="s">
        <v>51</v>
      </c>
      <c r="AI1068">
        <v>18.89</v>
      </c>
      <c r="AJ1068" t="s">
        <v>61</v>
      </c>
      <c r="AK1068" t="s">
        <v>53</v>
      </c>
      <c r="AM1068" t="s">
        <v>54</v>
      </c>
      <c r="AN1068" t="s">
        <v>65</v>
      </c>
      <c r="AQ1068" t="s">
        <v>56</v>
      </c>
      <c r="AR1068" t="s">
        <v>708</v>
      </c>
    </row>
    <row r="1069" ht="15.75" customHeight="1">
      <c r="A1069" t="s">
        <v>44</v>
      </c>
      <c r="C1069" s="11" t="s">
        <v>45</v>
      </c>
      <c r="D1069" s="11" t="s">
        <v>46</v>
      </c>
      <c r="E1069" s="11" t="s">
        <v>47</v>
      </c>
      <c r="F1069" s="12" t="str">
        <f t="shared" si="1"/>
        <v>2015</v>
      </c>
      <c r="G1069" s="13">
        <v>42196.0</v>
      </c>
      <c r="H1069" s="14">
        <v>0.2791666666666667</v>
      </c>
      <c r="I1069" t="s">
        <v>95</v>
      </c>
      <c r="J1069" s="15"/>
      <c r="M1069" s="15">
        <v>17.0</v>
      </c>
      <c r="N1069" s="16">
        <v>8.48</v>
      </c>
      <c r="O1069" s="16">
        <v>87.8</v>
      </c>
      <c r="P1069" s="17">
        <v>186.0</v>
      </c>
      <c r="Q1069" s="18"/>
      <c r="S1069" s="17"/>
      <c r="V1069" s="19"/>
      <c r="W1069" s="19">
        <v>228.2</v>
      </c>
      <c r="AF1069" t="s">
        <v>217</v>
      </c>
      <c r="AK1069" t="s">
        <v>53</v>
      </c>
      <c r="AR1069" t="s">
        <v>708</v>
      </c>
    </row>
    <row r="1070" ht="15.75" customHeight="1">
      <c r="A1070" t="s">
        <v>44</v>
      </c>
      <c r="C1070" s="11" t="s">
        <v>45</v>
      </c>
      <c r="D1070" s="11" t="s">
        <v>46</v>
      </c>
      <c r="E1070" s="11" t="s">
        <v>47</v>
      </c>
      <c r="F1070" s="12" t="str">
        <f t="shared" si="1"/>
        <v>2015</v>
      </c>
      <c r="G1070" s="13">
        <v>42210.0</v>
      </c>
      <c r="H1070" s="14">
        <v>0.26875</v>
      </c>
      <c r="I1070" t="s">
        <v>48</v>
      </c>
      <c r="J1070" s="15"/>
      <c r="L1070" t="s">
        <v>49</v>
      </c>
      <c r="M1070" s="15">
        <v>18.4</v>
      </c>
      <c r="N1070" s="16">
        <v>8.55</v>
      </c>
      <c r="O1070" s="16">
        <v>91.0</v>
      </c>
      <c r="P1070" s="17">
        <v>52.0</v>
      </c>
      <c r="Q1070" s="18"/>
      <c r="S1070" s="17"/>
      <c r="V1070" s="19"/>
      <c r="W1070" s="19">
        <v>116.2</v>
      </c>
      <c r="AF1070" t="s">
        <v>217</v>
      </c>
      <c r="AG1070" t="s">
        <v>86</v>
      </c>
      <c r="AH1070" t="s">
        <v>72</v>
      </c>
      <c r="AI1070">
        <v>16.11</v>
      </c>
      <c r="AJ1070" t="s">
        <v>61</v>
      </c>
      <c r="AK1070" t="s">
        <v>53</v>
      </c>
      <c r="AM1070" t="s">
        <v>54</v>
      </c>
      <c r="AN1070" t="s">
        <v>65</v>
      </c>
      <c r="AQ1070" t="s">
        <v>56</v>
      </c>
      <c r="AR1070" t="s">
        <v>709</v>
      </c>
    </row>
    <row r="1071" ht="15.75" customHeight="1">
      <c r="A1071" t="s">
        <v>44</v>
      </c>
      <c r="C1071" s="11" t="s">
        <v>45</v>
      </c>
      <c r="D1071" s="11" t="s">
        <v>46</v>
      </c>
      <c r="E1071" s="11" t="s">
        <v>47</v>
      </c>
      <c r="F1071" s="12" t="str">
        <f t="shared" si="1"/>
        <v>2015</v>
      </c>
      <c r="G1071" s="13">
        <v>42224.0</v>
      </c>
      <c r="H1071" s="14">
        <v>0.28125</v>
      </c>
      <c r="I1071" t="s">
        <v>48</v>
      </c>
      <c r="J1071" s="15"/>
      <c r="L1071" t="s">
        <v>49</v>
      </c>
      <c r="M1071" s="15">
        <v>15.4</v>
      </c>
      <c r="N1071" s="16">
        <v>8.24</v>
      </c>
      <c r="O1071" s="16">
        <v>82.7</v>
      </c>
      <c r="P1071" s="17">
        <v>60.0</v>
      </c>
      <c r="Q1071" s="18"/>
      <c r="S1071" s="17"/>
      <c r="V1071" s="19"/>
      <c r="W1071" s="19">
        <v>57.3</v>
      </c>
      <c r="AF1071" t="s">
        <v>217</v>
      </c>
      <c r="AG1071" t="s">
        <v>51</v>
      </c>
      <c r="AH1071" t="s">
        <v>59</v>
      </c>
      <c r="AI1071">
        <v>13.89</v>
      </c>
      <c r="AJ1071" t="s">
        <v>61</v>
      </c>
      <c r="AK1071" t="s">
        <v>53</v>
      </c>
      <c r="AM1071" t="s">
        <v>54</v>
      </c>
      <c r="AN1071" t="s">
        <v>65</v>
      </c>
      <c r="AQ1071" t="s">
        <v>56</v>
      </c>
      <c r="AR1071" t="s">
        <v>226</v>
      </c>
    </row>
    <row r="1072" ht="15.75" customHeight="1">
      <c r="A1072" t="s">
        <v>44</v>
      </c>
      <c r="C1072" s="11" t="s">
        <v>256</v>
      </c>
      <c r="D1072" s="11" t="s">
        <v>257</v>
      </c>
      <c r="E1072" s="11" t="s">
        <v>258</v>
      </c>
      <c r="F1072" s="12" t="str">
        <f t="shared" si="1"/>
        <v>2015</v>
      </c>
      <c r="G1072" s="13">
        <v>42154.0</v>
      </c>
      <c r="H1072" s="14">
        <v>0.3472222222222222</v>
      </c>
      <c r="I1072" t="s">
        <v>48</v>
      </c>
      <c r="J1072" s="15"/>
      <c r="L1072" t="s">
        <v>49</v>
      </c>
      <c r="M1072" s="15">
        <v>16.3</v>
      </c>
      <c r="N1072" s="16">
        <v>8.48</v>
      </c>
      <c r="O1072" s="16">
        <v>86.6</v>
      </c>
      <c r="P1072" s="17">
        <v>321.0</v>
      </c>
      <c r="Q1072" s="18"/>
      <c r="S1072" s="17"/>
      <c r="V1072" s="19"/>
      <c r="W1072" s="19">
        <v>135.4</v>
      </c>
      <c r="AF1072" t="s">
        <v>710</v>
      </c>
      <c r="AG1072" t="s">
        <v>259</v>
      </c>
      <c r="AH1072" t="s">
        <v>223</v>
      </c>
      <c r="AI1072">
        <v>15.0</v>
      </c>
      <c r="AJ1072" t="s">
        <v>61</v>
      </c>
      <c r="AK1072" t="s">
        <v>119</v>
      </c>
      <c r="AM1072" t="s">
        <v>88</v>
      </c>
      <c r="AN1072" t="s">
        <v>65</v>
      </c>
      <c r="AQ1072" t="s">
        <v>51</v>
      </c>
      <c r="AR1072" t="s">
        <v>711</v>
      </c>
    </row>
    <row r="1073" ht="15.75" customHeight="1">
      <c r="A1073" t="s">
        <v>44</v>
      </c>
      <c r="C1073" s="11" t="s">
        <v>256</v>
      </c>
      <c r="D1073" s="11" t="s">
        <v>257</v>
      </c>
      <c r="E1073" s="11" t="s">
        <v>258</v>
      </c>
      <c r="F1073" s="12" t="str">
        <f t="shared" si="1"/>
        <v>2015</v>
      </c>
      <c r="G1073" s="13">
        <v>42168.0</v>
      </c>
      <c r="H1073" s="14">
        <v>0.3326388888888889</v>
      </c>
      <c r="I1073" t="s">
        <v>48</v>
      </c>
      <c r="J1073" s="15"/>
      <c r="L1073" t="s">
        <v>49</v>
      </c>
      <c r="M1073" s="15">
        <v>16.3</v>
      </c>
      <c r="N1073" s="16">
        <v>8.61</v>
      </c>
      <c r="O1073" s="16">
        <v>88.1</v>
      </c>
      <c r="P1073" s="17">
        <v>298.0</v>
      </c>
      <c r="Q1073" s="18"/>
      <c r="S1073" s="17"/>
      <c r="V1073" s="19"/>
      <c r="W1073" s="19">
        <v>727.0</v>
      </c>
      <c r="AF1073" t="s">
        <v>712</v>
      </c>
      <c r="AG1073" t="s">
        <v>67</v>
      </c>
      <c r="AH1073" t="s">
        <v>349</v>
      </c>
      <c r="AI1073">
        <v>17.78</v>
      </c>
      <c r="AJ1073" t="s">
        <v>52</v>
      </c>
      <c r="AK1073" t="s">
        <v>119</v>
      </c>
      <c r="AM1073" t="s">
        <v>54</v>
      </c>
      <c r="AN1073" t="s">
        <v>65</v>
      </c>
      <c r="AQ1073" t="s">
        <v>51</v>
      </c>
      <c r="AR1073" t="s">
        <v>233</v>
      </c>
    </row>
    <row r="1074" ht="15.75" customHeight="1">
      <c r="A1074" t="s">
        <v>44</v>
      </c>
      <c r="C1074" s="11" t="s">
        <v>256</v>
      </c>
      <c r="D1074" s="11" t="s">
        <v>257</v>
      </c>
      <c r="E1074" s="11" t="s">
        <v>258</v>
      </c>
      <c r="F1074" s="12" t="str">
        <f t="shared" si="1"/>
        <v>2015</v>
      </c>
      <c r="G1074" s="13">
        <v>42168.0</v>
      </c>
      <c r="H1074" s="14">
        <v>0.3326388888888889</v>
      </c>
      <c r="I1074" t="s">
        <v>95</v>
      </c>
      <c r="J1074" s="15"/>
      <c r="M1074" s="15"/>
      <c r="N1074" s="16"/>
      <c r="O1074" s="16"/>
      <c r="P1074" s="17"/>
      <c r="Q1074" s="18"/>
      <c r="S1074" s="17"/>
      <c r="V1074" s="19"/>
      <c r="W1074" s="19">
        <v>461.1</v>
      </c>
      <c r="AF1074" t="s">
        <v>712</v>
      </c>
      <c r="AK1074" t="s">
        <v>119</v>
      </c>
      <c r="AR1074" t="s">
        <v>233</v>
      </c>
    </row>
    <row r="1075" ht="15.75" customHeight="1">
      <c r="A1075" t="s">
        <v>44</v>
      </c>
      <c r="C1075" s="11" t="s">
        <v>256</v>
      </c>
      <c r="D1075" s="11" t="s">
        <v>257</v>
      </c>
      <c r="E1075" s="11" t="s">
        <v>258</v>
      </c>
      <c r="F1075" s="12" t="str">
        <f t="shared" si="1"/>
        <v>2015</v>
      </c>
      <c r="G1075" s="13">
        <v>42182.0</v>
      </c>
      <c r="H1075" s="14">
        <v>0.3229166666666667</v>
      </c>
      <c r="I1075" t="s">
        <v>48</v>
      </c>
      <c r="J1075" s="15"/>
      <c r="L1075" t="s">
        <v>49</v>
      </c>
      <c r="M1075" s="15">
        <v>13.1</v>
      </c>
      <c r="N1075" s="16">
        <v>9.42</v>
      </c>
      <c r="O1075" s="16">
        <v>89.7</v>
      </c>
      <c r="P1075" s="17">
        <v>164.9</v>
      </c>
      <c r="Q1075" s="18"/>
      <c r="S1075" s="17"/>
      <c r="V1075" s="19"/>
      <c r="W1075" s="19">
        <v>146.7</v>
      </c>
      <c r="AF1075" t="s">
        <v>712</v>
      </c>
      <c r="AG1075" t="s">
        <v>51</v>
      </c>
      <c r="AH1075" t="s">
        <v>51</v>
      </c>
      <c r="AI1075">
        <v>13.33</v>
      </c>
      <c r="AJ1075" t="s">
        <v>61</v>
      </c>
      <c r="AK1075" t="s">
        <v>119</v>
      </c>
      <c r="AM1075" t="s">
        <v>88</v>
      </c>
      <c r="AN1075" t="s">
        <v>55</v>
      </c>
      <c r="AQ1075" t="s">
        <v>171</v>
      </c>
      <c r="AR1075" t="s">
        <v>713</v>
      </c>
    </row>
    <row r="1076" ht="15.75" customHeight="1">
      <c r="A1076" t="s">
        <v>44</v>
      </c>
      <c r="C1076" s="11" t="s">
        <v>256</v>
      </c>
      <c r="D1076" s="11" t="s">
        <v>257</v>
      </c>
      <c r="E1076" s="11" t="s">
        <v>258</v>
      </c>
      <c r="F1076" s="12" t="str">
        <f t="shared" si="1"/>
        <v>2015</v>
      </c>
      <c r="G1076" s="13">
        <v>42196.0</v>
      </c>
      <c r="H1076" s="14">
        <v>0.2881944444444444</v>
      </c>
      <c r="I1076" t="s">
        <v>48</v>
      </c>
      <c r="J1076" s="15"/>
      <c r="L1076" t="s">
        <v>49</v>
      </c>
      <c r="M1076" s="15">
        <v>17.1</v>
      </c>
      <c r="N1076" s="16">
        <v>7.19</v>
      </c>
      <c r="O1076" s="16">
        <v>74.8</v>
      </c>
      <c r="P1076" s="17"/>
      <c r="Q1076" s="18"/>
      <c r="S1076" s="17"/>
      <c r="V1076" s="19"/>
      <c r="W1076" s="19"/>
      <c r="AF1076" t="s">
        <v>360</v>
      </c>
      <c r="AG1076" t="s">
        <v>51</v>
      </c>
      <c r="AH1076" t="s">
        <v>51</v>
      </c>
      <c r="AI1076">
        <v>16.11</v>
      </c>
      <c r="AK1076" t="s">
        <v>53</v>
      </c>
      <c r="AM1076" t="s">
        <v>54</v>
      </c>
      <c r="AN1076" t="s">
        <v>55</v>
      </c>
      <c r="AQ1076" t="s">
        <v>401</v>
      </c>
      <c r="AR1076" t="s">
        <v>218</v>
      </c>
    </row>
    <row r="1077" ht="15.75" customHeight="1">
      <c r="A1077" t="s">
        <v>44</v>
      </c>
      <c r="C1077" s="11" t="s">
        <v>256</v>
      </c>
      <c r="D1077" s="11" t="s">
        <v>257</v>
      </c>
      <c r="E1077" s="11" t="s">
        <v>258</v>
      </c>
      <c r="F1077" s="12" t="str">
        <f t="shared" si="1"/>
        <v>2015</v>
      </c>
      <c r="G1077" s="13">
        <v>42210.0</v>
      </c>
      <c r="H1077" s="14">
        <v>0.2986111111111111</v>
      </c>
      <c r="I1077" t="s">
        <v>48</v>
      </c>
      <c r="J1077" s="15"/>
      <c r="L1077" t="s">
        <v>49</v>
      </c>
      <c r="M1077" s="15">
        <v>16.6</v>
      </c>
      <c r="N1077" s="16">
        <v>7.46</v>
      </c>
      <c r="O1077" s="16">
        <v>77.4</v>
      </c>
      <c r="P1077" s="17"/>
      <c r="Q1077" s="18"/>
      <c r="S1077" s="17"/>
      <c r="V1077" s="19"/>
      <c r="W1077" s="19">
        <v>344.8</v>
      </c>
      <c r="AF1077" t="s">
        <v>360</v>
      </c>
      <c r="AG1077" t="s">
        <v>435</v>
      </c>
      <c r="AH1077" t="s">
        <v>714</v>
      </c>
      <c r="AI1077">
        <v>15.0</v>
      </c>
      <c r="AK1077" t="s">
        <v>53</v>
      </c>
      <c r="AM1077" t="s">
        <v>54</v>
      </c>
      <c r="AN1077" t="s">
        <v>55</v>
      </c>
      <c r="AQ1077" t="s">
        <v>56</v>
      </c>
      <c r="AR1077" t="s">
        <v>715</v>
      </c>
    </row>
    <row r="1078" ht="15.75" customHeight="1">
      <c r="A1078" t="s">
        <v>44</v>
      </c>
      <c r="C1078" s="11" t="s">
        <v>256</v>
      </c>
      <c r="D1078" s="11" t="s">
        <v>257</v>
      </c>
      <c r="E1078" s="11" t="s">
        <v>258</v>
      </c>
      <c r="F1078" s="12" t="str">
        <f t="shared" si="1"/>
        <v>2015</v>
      </c>
      <c r="G1078" s="13">
        <v>42210.0</v>
      </c>
      <c r="H1078" s="14">
        <v>0.2986111111111111</v>
      </c>
      <c r="I1078" t="s">
        <v>95</v>
      </c>
      <c r="J1078" s="15"/>
      <c r="M1078" s="15">
        <v>16.6</v>
      </c>
      <c r="N1078" s="16">
        <v>7.45</v>
      </c>
      <c r="O1078" s="16">
        <v>76.7</v>
      </c>
      <c r="P1078" s="17"/>
      <c r="Q1078" s="18"/>
      <c r="S1078" s="17"/>
      <c r="V1078" s="19"/>
      <c r="W1078" s="19">
        <v>365.4</v>
      </c>
      <c r="AF1078" t="s">
        <v>360</v>
      </c>
      <c r="AK1078" t="s">
        <v>53</v>
      </c>
      <c r="AR1078" t="s">
        <v>715</v>
      </c>
    </row>
    <row r="1079" ht="15.75" customHeight="1">
      <c r="A1079" t="s">
        <v>44</v>
      </c>
      <c r="C1079" s="11" t="s">
        <v>256</v>
      </c>
      <c r="D1079" s="11" t="s">
        <v>257</v>
      </c>
      <c r="E1079" s="11" t="s">
        <v>258</v>
      </c>
      <c r="F1079" s="12" t="str">
        <f t="shared" si="1"/>
        <v>2015</v>
      </c>
      <c r="G1079" s="13">
        <v>42224.0</v>
      </c>
      <c r="H1079" s="14">
        <v>0.3284722222222222</v>
      </c>
      <c r="I1079" t="s">
        <v>48</v>
      </c>
      <c r="J1079" s="15"/>
      <c r="L1079" t="s">
        <v>49</v>
      </c>
      <c r="M1079" s="15">
        <v>16.3</v>
      </c>
      <c r="N1079" s="16">
        <v>9.26</v>
      </c>
      <c r="O1079" s="16">
        <v>94.5</v>
      </c>
      <c r="P1079" s="17">
        <v>324.0</v>
      </c>
      <c r="Q1079" s="18"/>
      <c r="S1079" s="17"/>
      <c r="V1079" s="19"/>
      <c r="W1079" s="19">
        <v>613.1</v>
      </c>
      <c r="AF1079" t="s">
        <v>346</v>
      </c>
      <c r="AG1079" t="s">
        <v>51</v>
      </c>
      <c r="AH1079" t="s">
        <v>435</v>
      </c>
      <c r="AI1079">
        <v>13.89</v>
      </c>
      <c r="AJ1079" t="s">
        <v>61</v>
      </c>
      <c r="AK1079" t="s">
        <v>119</v>
      </c>
      <c r="AM1079" t="s">
        <v>54</v>
      </c>
      <c r="AN1079" t="s">
        <v>55</v>
      </c>
      <c r="AQ1079" t="s">
        <v>51</v>
      </c>
      <c r="AR1079" t="s">
        <v>716</v>
      </c>
    </row>
    <row r="1080" ht="15.75" customHeight="1">
      <c r="A1080" t="s">
        <v>44</v>
      </c>
      <c r="C1080" s="11" t="s">
        <v>256</v>
      </c>
      <c r="D1080" s="11" t="s">
        <v>257</v>
      </c>
      <c r="E1080" s="11" t="s">
        <v>258</v>
      </c>
      <c r="F1080" s="12" t="str">
        <f t="shared" si="1"/>
        <v>2015</v>
      </c>
      <c r="G1080" s="13">
        <v>42238.0</v>
      </c>
      <c r="H1080" s="14">
        <v>0.3326388888888889</v>
      </c>
      <c r="I1080" t="s">
        <v>48</v>
      </c>
      <c r="J1080" s="15"/>
      <c r="L1080" t="s">
        <v>58</v>
      </c>
      <c r="M1080" s="15">
        <v>19.9</v>
      </c>
      <c r="N1080" s="16">
        <v>7.14</v>
      </c>
      <c r="O1080" s="16">
        <v>78.5</v>
      </c>
      <c r="P1080" s="17">
        <v>179.3</v>
      </c>
      <c r="Q1080" s="18"/>
      <c r="S1080" s="17"/>
      <c r="V1080" s="19"/>
      <c r="W1080" s="19">
        <v>1732.87</v>
      </c>
      <c r="AF1080" t="s">
        <v>346</v>
      </c>
      <c r="AG1080" t="s">
        <v>59</v>
      </c>
      <c r="AH1080" t="s">
        <v>717</v>
      </c>
      <c r="AI1080">
        <v>20.0</v>
      </c>
      <c r="AJ1080" t="s">
        <v>61</v>
      </c>
      <c r="AK1080" t="s">
        <v>119</v>
      </c>
      <c r="AM1080" t="s">
        <v>54</v>
      </c>
      <c r="AN1080" t="s">
        <v>55</v>
      </c>
      <c r="AQ1080" t="s">
        <v>171</v>
      </c>
      <c r="AR1080" t="s">
        <v>229</v>
      </c>
    </row>
    <row r="1081" ht="15.75" customHeight="1">
      <c r="A1081" t="s">
        <v>44</v>
      </c>
      <c r="C1081" s="11" t="s">
        <v>265</v>
      </c>
      <c r="D1081" s="11" t="s">
        <v>266</v>
      </c>
      <c r="E1081" s="11" t="s">
        <v>267</v>
      </c>
      <c r="F1081" s="12" t="str">
        <f t="shared" si="1"/>
        <v>2015</v>
      </c>
      <c r="G1081" s="13">
        <v>42154.0</v>
      </c>
      <c r="H1081" s="14">
        <v>0.3194444444444444</v>
      </c>
      <c r="I1081" t="s">
        <v>48</v>
      </c>
      <c r="J1081" s="15"/>
      <c r="L1081" t="s">
        <v>49</v>
      </c>
      <c r="M1081" s="15">
        <v>19.7</v>
      </c>
      <c r="N1081" s="16">
        <v>7.16</v>
      </c>
      <c r="O1081" s="16">
        <v>77.5</v>
      </c>
      <c r="P1081" s="17">
        <v>159.6</v>
      </c>
      <c r="Q1081" s="18"/>
      <c r="S1081" s="17"/>
      <c r="V1081" s="19"/>
      <c r="W1081" s="19">
        <v>275.5</v>
      </c>
      <c r="AF1081" t="s">
        <v>710</v>
      </c>
      <c r="AG1081" t="s">
        <v>259</v>
      </c>
      <c r="AH1081" t="s">
        <v>223</v>
      </c>
      <c r="AI1081">
        <v>15.0</v>
      </c>
      <c r="AJ1081" t="s">
        <v>61</v>
      </c>
      <c r="AK1081" t="s">
        <v>119</v>
      </c>
      <c r="AM1081" t="s">
        <v>88</v>
      </c>
      <c r="AN1081" t="s">
        <v>55</v>
      </c>
      <c r="AQ1081" t="s">
        <v>171</v>
      </c>
      <c r="AR1081" t="s">
        <v>539</v>
      </c>
    </row>
    <row r="1082" ht="15.75" customHeight="1">
      <c r="A1082" t="s">
        <v>44</v>
      </c>
      <c r="C1082" s="11" t="s">
        <v>265</v>
      </c>
      <c r="D1082" s="11" t="s">
        <v>266</v>
      </c>
      <c r="E1082" s="11" t="s">
        <v>267</v>
      </c>
      <c r="F1082" s="12" t="str">
        <f t="shared" si="1"/>
        <v>2015</v>
      </c>
      <c r="G1082" s="13">
        <v>42168.0</v>
      </c>
      <c r="H1082" s="14">
        <v>0.2986111111111111</v>
      </c>
      <c r="I1082" t="s">
        <v>48</v>
      </c>
      <c r="J1082" s="15"/>
      <c r="L1082" t="s">
        <v>49</v>
      </c>
      <c r="M1082" s="15">
        <v>19.4</v>
      </c>
      <c r="N1082" s="16">
        <v>6.93</v>
      </c>
      <c r="O1082" s="16">
        <v>75.4</v>
      </c>
      <c r="P1082" s="17">
        <v>143.5</v>
      </c>
      <c r="Q1082" s="18"/>
      <c r="S1082" s="17"/>
      <c r="V1082" s="19"/>
      <c r="W1082" s="19">
        <v>1119.85</v>
      </c>
      <c r="AF1082" t="s">
        <v>712</v>
      </c>
      <c r="AG1082" t="s">
        <v>67</v>
      </c>
      <c r="AH1082" t="s">
        <v>349</v>
      </c>
      <c r="AI1082">
        <v>17.78</v>
      </c>
      <c r="AJ1082" t="s">
        <v>52</v>
      </c>
      <c r="AK1082" t="s">
        <v>119</v>
      </c>
      <c r="AM1082" t="s">
        <v>54</v>
      </c>
      <c r="AN1082" t="s">
        <v>55</v>
      </c>
      <c r="AQ1082" t="s">
        <v>171</v>
      </c>
      <c r="AR1082" t="s">
        <v>233</v>
      </c>
    </row>
    <row r="1083" ht="15.75" customHeight="1">
      <c r="A1083" t="s">
        <v>44</v>
      </c>
      <c r="C1083" s="11" t="s">
        <v>265</v>
      </c>
      <c r="D1083" s="11" t="s">
        <v>266</v>
      </c>
      <c r="E1083" s="11" t="s">
        <v>267</v>
      </c>
      <c r="F1083" s="12" t="str">
        <f t="shared" si="1"/>
        <v>2015</v>
      </c>
      <c r="G1083" s="13">
        <v>42182.0</v>
      </c>
      <c r="H1083" s="14">
        <v>0.2986111111111111</v>
      </c>
      <c r="I1083" t="s">
        <v>48</v>
      </c>
      <c r="J1083" s="15"/>
      <c r="L1083" t="s">
        <v>49</v>
      </c>
      <c r="M1083" s="15">
        <v>15.8</v>
      </c>
      <c r="N1083" s="16">
        <v>8.05</v>
      </c>
      <c r="O1083" s="16">
        <v>81.4</v>
      </c>
      <c r="P1083" s="17">
        <v>127.4</v>
      </c>
      <c r="Q1083" s="18"/>
      <c r="S1083" s="17"/>
      <c r="V1083" s="19"/>
      <c r="W1083" s="19">
        <v>1299.65</v>
      </c>
      <c r="AF1083" t="s">
        <v>712</v>
      </c>
      <c r="AG1083" t="s">
        <v>51</v>
      </c>
      <c r="AH1083" t="s">
        <v>51</v>
      </c>
      <c r="AI1083">
        <v>13.33</v>
      </c>
      <c r="AJ1083" t="s">
        <v>61</v>
      </c>
      <c r="AK1083" t="s">
        <v>119</v>
      </c>
      <c r="AM1083" t="s">
        <v>88</v>
      </c>
      <c r="AN1083" t="s">
        <v>55</v>
      </c>
      <c r="AQ1083" t="s">
        <v>171</v>
      </c>
      <c r="AR1083" t="s">
        <v>226</v>
      </c>
    </row>
    <row r="1084" ht="15.75" customHeight="1">
      <c r="A1084" t="s">
        <v>44</v>
      </c>
      <c r="C1084" s="11" t="s">
        <v>265</v>
      </c>
      <c r="D1084" s="11" t="s">
        <v>266</v>
      </c>
      <c r="E1084" s="11" t="s">
        <v>267</v>
      </c>
      <c r="F1084" s="12" t="str">
        <f t="shared" si="1"/>
        <v>2015</v>
      </c>
      <c r="G1084" s="13">
        <v>42196.0</v>
      </c>
      <c r="H1084" s="14">
        <v>0.2638888888888889</v>
      </c>
      <c r="I1084" t="s">
        <v>48</v>
      </c>
      <c r="J1084" s="15"/>
      <c r="L1084" t="s">
        <v>49</v>
      </c>
      <c r="M1084" s="15">
        <v>19.3</v>
      </c>
      <c r="N1084" s="16">
        <v>7.24</v>
      </c>
      <c r="O1084" s="16">
        <v>78.4</v>
      </c>
      <c r="P1084" s="17"/>
      <c r="Q1084" s="18"/>
      <c r="S1084" s="17"/>
      <c r="V1084" s="19"/>
      <c r="W1084" s="19"/>
      <c r="AF1084" t="s">
        <v>360</v>
      </c>
      <c r="AG1084" t="s">
        <v>51</v>
      </c>
      <c r="AH1084" t="s">
        <v>51</v>
      </c>
      <c r="AI1084">
        <v>16.11</v>
      </c>
      <c r="AK1084" t="s">
        <v>119</v>
      </c>
      <c r="AM1084" t="s">
        <v>54</v>
      </c>
      <c r="AN1084" t="s">
        <v>55</v>
      </c>
      <c r="AQ1084" t="s">
        <v>292</v>
      </c>
      <c r="AR1084" t="s">
        <v>718</v>
      </c>
    </row>
    <row r="1085" ht="15.75" customHeight="1">
      <c r="A1085" t="s">
        <v>44</v>
      </c>
      <c r="C1085" s="11" t="s">
        <v>265</v>
      </c>
      <c r="D1085" s="11" t="s">
        <v>266</v>
      </c>
      <c r="E1085" s="11" t="s">
        <v>267</v>
      </c>
      <c r="F1085" s="12" t="str">
        <f t="shared" si="1"/>
        <v>2015</v>
      </c>
      <c r="G1085" s="13">
        <v>42210.0</v>
      </c>
      <c r="H1085" s="14">
        <v>0.2604166666666667</v>
      </c>
      <c r="I1085" t="s">
        <v>48</v>
      </c>
      <c r="J1085" s="15"/>
      <c r="L1085" t="s">
        <v>49</v>
      </c>
      <c r="M1085" s="15">
        <v>17.7</v>
      </c>
      <c r="N1085" s="16">
        <v>7.72</v>
      </c>
      <c r="O1085" s="16">
        <v>80.7</v>
      </c>
      <c r="P1085" s="17"/>
      <c r="Q1085" s="18"/>
      <c r="S1085" s="17"/>
      <c r="V1085" s="19"/>
      <c r="W1085" s="19">
        <v>2419.17</v>
      </c>
      <c r="AF1085" t="s">
        <v>360</v>
      </c>
      <c r="AG1085" t="s">
        <v>435</v>
      </c>
      <c r="AH1085" t="s">
        <v>714</v>
      </c>
      <c r="AI1085">
        <v>15.0</v>
      </c>
      <c r="AK1085" t="s">
        <v>53</v>
      </c>
      <c r="AM1085" t="s">
        <v>54</v>
      </c>
      <c r="AN1085" t="s">
        <v>55</v>
      </c>
      <c r="AQ1085" t="s">
        <v>401</v>
      </c>
      <c r="AR1085" t="s">
        <v>361</v>
      </c>
    </row>
    <row r="1086" ht="15.75" customHeight="1">
      <c r="A1086" t="s">
        <v>44</v>
      </c>
      <c r="C1086" s="11" t="s">
        <v>265</v>
      </c>
      <c r="D1086" s="11" t="s">
        <v>266</v>
      </c>
      <c r="E1086" s="11" t="s">
        <v>267</v>
      </c>
      <c r="F1086" s="12" t="str">
        <f t="shared" si="1"/>
        <v>2015</v>
      </c>
      <c r="G1086" s="13">
        <v>42210.0</v>
      </c>
      <c r="H1086" s="14">
        <v>0.2604166666666667</v>
      </c>
      <c r="I1086" t="s">
        <v>95</v>
      </c>
      <c r="J1086" s="15"/>
      <c r="M1086" s="15">
        <v>17.7</v>
      </c>
      <c r="N1086" s="16">
        <v>7.53</v>
      </c>
      <c r="O1086" s="16">
        <v>79.3</v>
      </c>
      <c r="P1086" s="17"/>
      <c r="Q1086" s="18"/>
      <c r="S1086" s="17"/>
      <c r="V1086" s="19"/>
      <c r="W1086" s="19">
        <v>1299.65</v>
      </c>
      <c r="AF1086" t="s">
        <v>360</v>
      </c>
      <c r="AK1086" t="s">
        <v>53</v>
      </c>
      <c r="AR1086" t="s">
        <v>361</v>
      </c>
    </row>
    <row r="1087" ht="15.75" customHeight="1">
      <c r="A1087" t="s">
        <v>44</v>
      </c>
      <c r="C1087" s="11" t="s">
        <v>265</v>
      </c>
      <c r="D1087" s="11" t="s">
        <v>266</v>
      </c>
      <c r="E1087" s="11" t="s">
        <v>267</v>
      </c>
      <c r="F1087" s="12" t="str">
        <f t="shared" si="1"/>
        <v>2015</v>
      </c>
      <c r="G1087" s="13">
        <v>42224.0</v>
      </c>
      <c r="H1087" s="14">
        <v>0.3055555555555556</v>
      </c>
      <c r="I1087" t="s">
        <v>48</v>
      </c>
      <c r="J1087" s="15"/>
      <c r="L1087" t="s">
        <v>49</v>
      </c>
      <c r="M1087" s="15">
        <v>17.5</v>
      </c>
      <c r="N1087" s="16">
        <v>9.42</v>
      </c>
      <c r="O1087" s="16">
        <v>98.9</v>
      </c>
      <c r="P1087" s="17">
        <v>162.4</v>
      </c>
      <c r="Q1087" s="18"/>
      <c r="S1087" s="17"/>
      <c r="V1087" s="19"/>
      <c r="W1087" s="19">
        <v>686.7</v>
      </c>
      <c r="AF1087" t="s">
        <v>346</v>
      </c>
      <c r="AG1087" t="s">
        <v>51</v>
      </c>
      <c r="AH1087" t="s">
        <v>435</v>
      </c>
      <c r="AI1087">
        <v>13.89</v>
      </c>
      <c r="AJ1087" t="s">
        <v>61</v>
      </c>
      <c r="AK1087" t="s">
        <v>119</v>
      </c>
      <c r="AM1087" t="s">
        <v>54</v>
      </c>
      <c r="AN1087" t="s">
        <v>55</v>
      </c>
      <c r="AQ1087" t="s">
        <v>171</v>
      </c>
      <c r="AR1087" t="s">
        <v>719</v>
      </c>
    </row>
    <row r="1088" ht="15.75" customHeight="1">
      <c r="A1088" t="s">
        <v>44</v>
      </c>
      <c r="C1088" s="11" t="s">
        <v>265</v>
      </c>
      <c r="D1088" s="11" t="s">
        <v>266</v>
      </c>
      <c r="E1088" s="11" t="s">
        <v>267</v>
      </c>
      <c r="F1088" s="12" t="str">
        <f t="shared" si="1"/>
        <v>2015</v>
      </c>
      <c r="G1088" s="13">
        <v>42238.0</v>
      </c>
      <c r="H1088" s="14">
        <v>0.3125</v>
      </c>
      <c r="I1088" t="s">
        <v>48</v>
      </c>
      <c r="J1088" s="15"/>
      <c r="L1088" t="s">
        <v>58</v>
      </c>
      <c r="M1088" s="15">
        <v>20.2</v>
      </c>
      <c r="N1088" s="16">
        <v>7.65</v>
      </c>
      <c r="O1088" s="16">
        <v>84.4</v>
      </c>
      <c r="P1088" s="17">
        <v>156.7</v>
      </c>
      <c r="Q1088" s="18"/>
      <c r="S1088" s="17"/>
      <c r="V1088" s="19"/>
      <c r="W1088" s="19" t="s">
        <v>149</v>
      </c>
      <c r="AF1088" t="s">
        <v>346</v>
      </c>
      <c r="AG1088" t="s">
        <v>59</v>
      </c>
      <c r="AH1088" t="s">
        <v>717</v>
      </c>
      <c r="AI1088">
        <v>20.0</v>
      </c>
      <c r="AJ1088" t="s">
        <v>61</v>
      </c>
      <c r="AK1088" t="s">
        <v>119</v>
      </c>
      <c r="AM1088" t="s">
        <v>62</v>
      </c>
      <c r="AN1088" t="s">
        <v>55</v>
      </c>
      <c r="AQ1088" t="s">
        <v>171</v>
      </c>
      <c r="AR1088" t="s">
        <v>427</v>
      </c>
    </row>
    <row r="1089" ht="15.75" customHeight="1">
      <c r="A1089" t="s">
        <v>44</v>
      </c>
      <c r="C1089" s="11" t="s">
        <v>276</v>
      </c>
      <c r="D1089" s="11" t="s">
        <v>277</v>
      </c>
      <c r="E1089" s="11" t="s">
        <v>278</v>
      </c>
      <c r="F1089" s="12" t="str">
        <f t="shared" si="1"/>
        <v>2015</v>
      </c>
      <c r="G1089" s="13">
        <v>42155.0</v>
      </c>
      <c r="H1089" s="14">
        <v>0.3333333333333333</v>
      </c>
      <c r="I1089" t="s">
        <v>48</v>
      </c>
      <c r="J1089" s="15"/>
      <c r="L1089" t="s">
        <v>49</v>
      </c>
      <c r="M1089" s="15">
        <v>17.1</v>
      </c>
      <c r="N1089" s="16">
        <v>7.86</v>
      </c>
      <c r="O1089" s="16">
        <v>81.6</v>
      </c>
      <c r="P1089" s="17">
        <v>158.7</v>
      </c>
      <c r="Q1089" s="18"/>
      <c r="S1089" s="17"/>
      <c r="V1089" s="19"/>
      <c r="W1089" s="19">
        <v>101.4</v>
      </c>
      <c r="AF1089" t="s">
        <v>710</v>
      </c>
      <c r="AG1089" t="s">
        <v>259</v>
      </c>
      <c r="AH1089" t="s">
        <v>223</v>
      </c>
      <c r="AI1089">
        <v>15.0</v>
      </c>
      <c r="AJ1089" t="s">
        <v>61</v>
      </c>
      <c r="AK1089" t="s">
        <v>119</v>
      </c>
      <c r="AM1089" t="s">
        <v>88</v>
      </c>
      <c r="AN1089" t="s">
        <v>55</v>
      </c>
      <c r="AQ1089" t="s">
        <v>401</v>
      </c>
      <c r="AR1089" t="s">
        <v>711</v>
      </c>
    </row>
    <row r="1090" ht="15.75" customHeight="1">
      <c r="A1090" t="s">
        <v>44</v>
      </c>
      <c r="C1090" s="11" t="s">
        <v>276</v>
      </c>
      <c r="D1090" s="11" t="s">
        <v>277</v>
      </c>
      <c r="E1090" s="11" t="s">
        <v>278</v>
      </c>
      <c r="F1090" s="12" t="str">
        <f t="shared" si="1"/>
        <v>2015</v>
      </c>
      <c r="G1090" s="13">
        <v>42168.0</v>
      </c>
      <c r="H1090" s="14">
        <v>0.3194444444444444</v>
      </c>
      <c r="I1090" t="s">
        <v>48</v>
      </c>
      <c r="J1090" s="15"/>
      <c r="L1090" t="s">
        <v>49</v>
      </c>
      <c r="M1090" s="15">
        <v>16.8</v>
      </c>
      <c r="N1090" s="16">
        <v>7.6</v>
      </c>
      <c r="O1090" s="16">
        <v>77.7</v>
      </c>
      <c r="P1090" s="17">
        <v>141.6</v>
      </c>
      <c r="Q1090" s="18"/>
      <c r="S1090" s="17"/>
      <c r="V1090" s="19"/>
      <c r="W1090" s="19">
        <v>648.8</v>
      </c>
      <c r="AF1090" t="s">
        <v>712</v>
      </c>
      <c r="AG1090" t="s">
        <v>67</v>
      </c>
      <c r="AH1090" t="s">
        <v>349</v>
      </c>
      <c r="AI1090">
        <v>17.78</v>
      </c>
      <c r="AJ1090" t="s">
        <v>52</v>
      </c>
      <c r="AK1090" t="s">
        <v>119</v>
      </c>
      <c r="AM1090" t="s">
        <v>54</v>
      </c>
      <c r="AN1090" t="s">
        <v>55</v>
      </c>
      <c r="AQ1090" t="s">
        <v>171</v>
      </c>
      <c r="AR1090" t="s">
        <v>233</v>
      </c>
    </row>
    <row r="1091" ht="15.75" customHeight="1">
      <c r="A1091" t="s">
        <v>44</v>
      </c>
      <c r="C1091" s="11" t="s">
        <v>276</v>
      </c>
      <c r="D1091" s="11" t="s">
        <v>277</v>
      </c>
      <c r="E1091" s="11" t="s">
        <v>278</v>
      </c>
      <c r="F1091" s="12" t="str">
        <f t="shared" si="1"/>
        <v>2015</v>
      </c>
      <c r="G1091" s="13">
        <v>42182.0</v>
      </c>
      <c r="H1091" s="14">
        <v>0.3125</v>
      </c>
      <c r="I1091" t="s">
        <v>48</v>
      </c>
      <c r="J1091" s="15"/>
      <c r="L1091" t="s">
        <v>49</v>
      </c>
      <c r="M1091" s="15">
        <v>14.5</v>
      </c>
      <c r="N1091" s="16">
        <v>8.38</v>
      </c>
      <c r="O1091" s="16">
        <v>81.7</v>
      </c>
      <c r="P1091" s="17">
        <v>131.1</v>
      </c>
      <c r="Q1091" s="18"/>
      <c r="S1091" s="17"/>
      <c r="V1091" s="19"/>
      <c r="W1091" s="19">
        <v>228.2</v>
      </c>
      <c r="AF1091" t="s">
        <v>712</v>
      </c>
      <c r="AG1091" t="s">
        <v>51</v>
      </c>
      <c r="AH1091" t="s">
        <v>51</v>
      </c>
      <c r="AI1091">
        <v>13.33</v>
      </c>
      <c r="AJ1091" t="s">
        <v>61</v>
      </c>
      <c r="AK1091" t="s">
        <v>119</v>
      </c>
      <c r="AM1091" t="s">
        <v>88</v>
      </c>
      <c r="AN1091" t="s">
        <v>55</v>
      </c>
      <c r="AQ1091" t="s">
        <v>171</v>
      </c>
      <c r="AR1091" t="s">
        <v>720</v>
      </c>
    </row>
    <row r="1092" ht="15.75" customHeight="1">
      <c r="A1092" t="s">
        <v>44</v>
      </c>
      <c r="C1092" s="11" t="s">
        <v>276</v>
      </c>
      <c r="D1092" s="11" t="s">
        <v>277</v>
      </c>
      <c r="E1092" s="11" t="s">
        <v>278</v>
      </c>
      <c r="F1092" s="12" t="str">
        <f t="shared" si="1"/>
        <v>2015</v>
      </c>
      <c r="G1092" s="13">
        <v>42196.0</v>
      </c>
      <c r="H1092" s="14">
        <v>0.2743055555555556</v>
      </c>
      <c r="I1092" t="s">
        <v>48</v>
      </c>
      <c r="J1092" s="15"/>
      <c r="L1092" t="s">
        <v>49</v>
      </c>
      <c r="M1092" s="15">
        <v>17.6</v>
      </c>
      <c r="N1092" s="16">
        <v>7.37</v>
      </c>
      <c r="O1092" s="16">
        <v>77.7</v>
      </c>
      <c r="P1092" s="17"/>
      <c r="Q1092" s="18"/>
      <c r="S1092" s="17"/>
      <c r="V1092" s="19"/>
      <c r="W1092" s="19"/>
      <c r="AF1092" t="s">
        <v>360</v>
      </c>
      <c r="AG1092" t="s">
        <v>51</v>
      </c>
      <c r="AH1092" t="s">
        <v>51</v>
      </c>
      <c r="AI1092">
        <v>16.11</v>
      </c>
      <c r="AK1092" t="s">
        <v>119</v>
      </c>
      <c r="AM1092" t="s">
        <v>54</v>
      </c>
      <c r="AN1092" t="s">
        <v>55</v>
      </c>
      <c r="AQ1092" t="s">
        <v>171</v>
      </c>
      <c r="AR1092" t="s">
        <v>218</v>
      </c>
    </row>
    <row r="1093" ht="15.75" customHeight="1">
      <c r="A1093" t="s">
        <v>44</v>
      </c>
      <c r="C1093" s="11" t="s">
        <v>276</v>
      </c>
      <c r="D1093" s="11" t="s">
        <v>277</v>
      </c>
      <c r="E1093" s="11" t="s">
        <v>278</v>
      </c>
      <c r="F1093" s="12" t="str">
        <f t="shared" si="1"/>
        <v>2015</v>
      </c>
      <c r="G1093" s="13">
        <v>42210.0</v>
      </c>
      <c r="H1093" s="14">
        <v>0.2798611111111111</v>
      </c>
      <c r="I1093" t="s">
        <v>48</v>
      </c>
      <c r="J1093" s="15"/>
      <c r="L1093" t="s">
        <v>49</v>
      </c>
      <c r="M1093" s="15">
        <v>17.2</v>
      </c>
      <c r="N1093" s="16">
        <v>7.22</v>
      </c>
      <c r="O1093" s="16">
        <v>75.4</v>
      </c>
      <c r="P1093" s="17"/>
      <c r="Q1093" s="18"/>
      <c r="S1093" s="17"/>
      <c r="V1093" s="19"/>
      <c r="W1093" s="19">
        <v>727.0</v>
      </c>
      <c r="AF1093" t="s">
        <v>360</v>
      </c>
      <c r="AG1093" t="s">
        <v>435</v>
      </c>
      <c r="AH1093" t="s">
        <v>714</v>
      </c>
      <c r="AI1093">
        <v>15.0</v>
      </c>
      <c r="AK1093" t="s">
        <v>119</v>
      </c>
      <c r="AM1093" t="s">
        <v>54</v>
      </c>
      <c r="AN1093" t="s">
        <v>55</v>
      </c>
      <c r="AQ1093" t="s">
        <v>56</v>
      </c>
      <c r="AR1093" t="s">
        <v>361</v>
      </c>
    </row>
    <row r="1094" ht="15.75" customHeight="1">
      <c r="A1094" t="s">
        <v>44</v>
      </c>
      <c r="C1094" s="11" t="s">
        <v>276</v>
      </c>
      <c r="D1094" s="11" t="s">
        <v>277</v>
      </c>
      <c r="E1094" s="11" t="s">
        <v>278</v>
      </c>
      <c r="F1094" s="12" t="str">
        <f t="shared" si="1"/>
        <v>2015</v>
      </c>
      <c r="G1094" s="13">
        <v>42210.0</v>
      </c>
      <c r="H1094" s="14">
        <v>0.2798611111111111</v>
      </c>
      <c r="I1094" t="s">
        <v>95</v>
      </c>
      <c r="J1094" s="15"/>
      <c r="M1094" s="15">
        <v>17.2</v>
      </c>
      <c r="N1094" s="16">
        <v>7.15</v>
      </c>
      <c r="O1094" s="16">
        <v>74.3</v>
      </c>
      <c r="P1094" s="17"/>
      <c r="Q1094" s="18"/>
      <c r="S1094" s="17"/>
      <c r="V1094" s="19"/>
      <c r="W1094" s="19">
        <v>648.8</v>
      </c>
      <c r="AF1094" t="s">
        <v>360</v>
      </c>
      <c r="AK1094" t="s">
        <v>119</v>
      </c>
      <c r="AR1094" t="s">
        <v>361</v>
      </c>
    </row>
    <row r="1095" ht="15.75" customHeight="1">
      <c r="A1095" t="s">
        <v>44</v>
      </c>
      <c r="C1095" s="11" t="s">
        <v>276</v>
      </c>
      <c r="D1095" s="11" t="s">
        <v>277</v>
      </c>
      <c r="E1095" s="11" t="s">
        <v>278</v>
      </c>
      <c r="F1095" s="12" t="str">
        <f t="shared" si="1"/>
        <v>2015</v>
      </c>
      <c r="G1095" s="13">
        <v>42224.0</v>
      </c>
      <c r="H1095" s="14">
        <v>0.3194444444444444</v>
      </c>
      <c r="I1095" t="s">
        <v>48</v>
      </c>
      <c r="J1095" s="15"/>
      <c r="L1095" t="s">
        <v>49</v>
      </c>
      <c r="M1095" s="15">
        <v>17.0</v>
      </c>
      <c r="N1095" s="16">
        <v>9.16</v>
      </c>
      <c r="O1095" s="16">
        <v>94.8</v>
      </c>
      <c r="P1095" s="17">
        <v>152.4</v>
      </c>
      <c r="Q1095" s="18"/>
      <c r="S1095" s="17"/>
      <c r="V1095" s="19"/>
      <c r="W1095" s="19">
        <v>866.4</v>
      </c>
      <c r="AF1095" t="s">
        <v>346</v>
      </c>
      <c r="AG1095" t="s">
        <v>51</v>
      </c>
      <c r="AH1095" t="s">
        <v>435</v>
      </c>
      <c r="AI1095">
        <v>13.89</v>
      </c>
      <c r="AJ1095" t="s">
        <v>61</v>
      </c>
      <c r="AK1095" t="s">
        <v>119</v>
      </c>
      <c r="AM1095" t="s">
        <v>54</v>
      </c>
      <c r="AN1095" t="s">
        <v>55</v>
      </c>
      <c r="AQ1095" t="s">
        <v>171</v>
      </c>
      <c r="AR1095" t="s">
        <v>233</v>
      </c>
    </row>
    <row r="1096" ht="15.75" customHeight="1">
      <c r="A1096" t="s">
        <v>44</v>
      </c>
      <c r="C1096" s="11" t="s">
        <v>276</v>
      </c>
      <c r="D1096" s="11" t="s">
        <v>277</v>
      </c>
      <c r="E1096" s="11" t="s">
        <v>278</v>
      </c>
      <c r="F1096" s="12" t="str">
        <f t="shared" si="1"/>
        <v>2015</v>
      </c>
      <c r="G1096" s="13">
        <v>42238.0</v>
      </c>
      <c r="H1096" s="14">
        <v>0.325</v>
      </c>
      <c r="I1096" t="s">
        <v>48</v>
      </c>
      <c r="J1096" s="15"/>
      <c r="L1096" t="s">
        <v>58</v>
      </c>
      <c r="M1096" s="15">
        <v>20.1</v>
      </c>
      <c r="N1096" s="16">
        <v>7.87</v>
      </c>
      <c r="O1096" s="16">
        <v>86.8</v>
      </c>
      <c r="P1096" s="17">
        <v>160.3</v>
      </c>
      <c r="Q1096" s="18"/>
      <c r="S1096" s="17"/>
      <c r="V1096" s="19"/>
      <c r="W1096" s="19">
        <v>1732.87</v>
      </c>
      <c r="AF1096" t="s">
        <v>346</v>
      </c>
      <c r="AG1096" t="s">
        <v>59</v>
      </c>
      <c r="AH1096" t="s">
        <v>717</v>
      </c>
      <c r="AI1096">
        <v>20.0</v>
      </c>
      <c r="AJ1096" t="s">
        <v>61</v>
      </c>
      <c r="AK1096" t="s">
        <v>119</v>
      </c>
      <c r="AM1096" t="s">
        <v>54</v>
      </c>
      <c r="AN1096" t="s">
        <v>55</v>
      </c>
      <c r="AQ1096" t="s">
        <v>171</v>
      </c>
      <c r="AR1096" t="s">
        <v>229</v>
      </c>
    </row>
    <row r="1097" ht="15.75" customHeight="1">
      <c r="A1097" t="s">
        <v>44</v>
      </c>
      <c r="C1097" s="11" t="s">
        <v>73</v>
      </c>
      <c r="D1097" s="11" t="s">
        <v>74</v>
      </c>
      <c r="E1097" s="11" t="s">
        <v>75</v>
      </c>
      <c r="F1097" s="12" t="str">
        <f t="shared" si="1"/>
        <v>2015</v>
      </c>
      <c r="G1097" s="13">
        <v>42154.0</v>
      </c>
      <c r="H1097" s="14">
        <v>0.26458333333333334</v>
      </c>
      <c r="I1097" t="s">
        <v>48</v>
      </c>
      <c r="J1097" s="15"/>
      <c r="L1097" t="s">
        <v>49</v>
      </c>
      <c r="M1097" s="15">
        <v>17.9</v>
      </c>
      <c r="N1097" s="16">
        <v>8.5</v>
      </c>
      <c r="O1097" s="16">
        <v>90.4</v>
      </c>
      <c r="P1097" s="17"/>
      <c r="Q1097" s="18"/>
      <c r="S1097" s="17"/>
      <c r="V1097" s="19"/>
      <c r="W1097" s="19">
        <v>36.8</v>
      </c>
      <c r="AF1097" t="s">
        <v>76</v>
      </c>
      <c r="AG1097" t="s">
        <v>259</v>
      </c>
      <c r="AH1097" t="s">
        <v>86</v>
      </c>
      <c r="AI1097">
        <v>13.89</v>
      </c>
      <c r="AJ1097" t="s">
        <v>61</v>
      </c>
      <c r="AK1097" t="s">
        <v>119</v>
      </c>
      <c r="AM1097" t="s">
        <v>54</v>
      </c>
      <c r="AN1097" t="s">
        <v>65</v>
      </c>
      <c r="AQ1097" t="s">
        <v>51</v>
      </c>
      <c r="AR1097" t="s">
        <v>218</v>
      </c>
    </row>
    <row r="1098" ht="15.75" customHeight="1">
      <c r="A1098" t="s">
        <v>44</v>
      </c>
      <c r="C1098" s="11" t="s">
        <v>73</v>
      </c>
      <c r="D1098" s="11" t="s">
        <v>74</v>
      </c>
      <c r="E1098" s="11" t="s">
        <v>75</v>
      </c>
      <c r="F1098" s="12" t="str">
        <f t="shared" si="1"/>
        <v>2015</v>
      </c>
      <c r="G1098" s="13">
        <v>42168.0</v>
      </c>
      <c r="H1098" s="14">
        <v>0.26944444444444443</v>
      </c>
      <c r="I1098" t="s">
        <v>48</v>
      </c>
      <c r="J1098" s="15"/>
      <c r="L1098" t="s">
        <v>49</v>
      </c>
      <c r="M1098" s="15"/>
      <c r="N1098" s="16"/>
      <c r="O1098" s="16"/>
      <c r="P1098" s="17"/>
      <c r="Q1098" s="18"/>
      <c r="S1098" s="17"/>
      <c r="V1098" s="19"/>
      <c r="W1098" s="19">
        <v>71.1</v>
      </c>
      <c r="AF1098" t="s">
        <v>76</v>
      </c>
      <c r="AG1098" t="s">
        <v>59</v>
      </c>
      <c r="AH1098" t="s">
        <v>254</v>
      </c>
      <c r="AI1098">
        <v>16.11</v>
      </c>
      <c r="AK1098" t="s">
        <v>119</v>
      </c>
      <c r="AM1098" t="s">
        <v>54</v>
      </c>
      <c r="AN1098" t="s">
        <v>65</v>
      </c>
      <c r="AQ1098" t="s">
        <v>51</v>
      </c>
      <c r="AR1098" t="s">
        <v>603</v>
      </c>
    </row>
    <row r="1099" ht="15.75" customHeight="1">
      <c r="A1099" t="s">
        <v>44</v>
      </c>
      <c r="C1099" s="11" t="s">
        <v>73</v>
      </c>
      <c r="D1099" s="11" t="s">
        <v>74</v>
      </c>
      <c r="E1099" s="11" t="s">
        <v>75</v>
      </c>
      <c r="F1099" s="12" t="str">
        <f t="shared" si="1"/>
        <v>2015</v>
      </c>
      <c r="G1099" s="13">
        <v>42182.0</v>
      </c>
      <c r="H1099" s="14">
        <v>0.2722222222222222</v>
      </c>
      <c r="I1099" t="s">
        <v>48</v>
      </c>
      <c r="J1099" s="15"/>
      <c r="L1099" t="s">
        <v>49</v>
      </c>
      <c r="M1099" s="15">
        <v>19.4</v>
      </c>
      <c r="N1099" s="16"/>
      <c r="O1099" s="16">
        <v>95.5</v>
      </c>
      <c r="P1099" s="17"/>
      <c r="Q1099" s="18"/>
      <c r="S1099" s="17"/>
      <c r="V1099" s="19"/>
      <c r="W1099" s="19">
        <v>41.0</v>
      </c>
      <c r="AF1099" t="s">
        <v>76</v>
      </c>
      <c r="AG1099" t="s">
        <v>51</v>
      </c>
      <c r="AH1099" t="s">
        <v>364</v>
      </c>
      <c r="AI1099">
        <v>9.44</v>
      </c>
      <c r="AJ1099" t="s">
        <v>61</v>
      </c>
      <c r="AK1099" t="s">
        <v>119</v>
      </c>
      <c r="AM1099" t="s">
        <v>54</v>
      </c>
      <c r="AN1099" t="s">
        <v>65</v>
      </c>
      <c r="AQ1099" t="s">
        <v>51</v>
      </c>
      <c r="AR1099" t="s">
        <v>317</v>
      </c>
    </row>
    <row r="1100" ht="15.75" customHeight="1">
      <c r="A1100" t="s">
        <v>44</v>
      </c>
      <c r="C1100" s="11" t="s">
        <v>73</v>
      </c>
      <c r="D1100" s="11" t="s">
        <v>74</v>
      </c>
      <c r="E1100" s="11" t="s">
        <v>75</v>
      </c>
      <c r="F1100" s="12" t="str">
        <f t="shared" si="1"/>
        <v>2015</v>
      </c>
      <c r="G1100" s="13">
        <v>42196.0</v>
      </c>
      <c r="H1100" s="14">
        <v>0.25625</v>
      </c>
      <c r="I1100" t="s">
        <v>48</v>
      </c>
      <c r="J1100" s="15"/>
      <c r="L1100" t="s">
        <v>49</v>
      </c>
      <c r="M1100" s="15">
        <v>19.9</v>
      </c>
      <c r="N1100" s="16"/>
      <c r="O1100" s="16">
        <v>93.5</v>
      </c>
      <c r="P1100" s="17"/>
      <c r="Q1100" s="18"/>
      <c r="S1100" s="17"/>
      <c r="V1100" s="19"/>
      <c r="W1100" s="19">
        <v>11.0</v>
      </c>
      <c r="AF1100" t="s">
        <v>76</v>
      </c>
      <c r="AG1100" t="s">
        <v>86</v>
      </c>
      <c r="AH1100" t="s">
        <v>51</v>
      </c>
      <c r="AI1100">
        <v>15.0</v>
      </c>
      <c r="AK1100" t="s">
        <v>119</v>
      </c>
      <c r="AM1100" t="s">
        <v>88</v>
      </c>
      <c r="AN1100" t="s">
        <v>55</v>
      </c>
      <c r="AQ1100" t="s">
        <v>51</v>
      </c>
      <c r="AR1100" t="s">
        <v>317</v>
      </c>
    </row>
    <row r="1101" ht="15.75" customHeight="1">
      <c r="A1101" t="s">
        <v>44</v>
      </c>
      <c r="C1101" s="11" t="s">
        <v>73</v>
      </c>
      <c r="D1101" s="11" t="s">
        <v>74</v>
      </c>
      <c r="E1101" s="11" t="s">
        <v>75</v>
      </c>
      <c r="F1101" s="12" t="str">
        <f t="shared" si="1"/>
        <v>2015</v>
      </c>
      <c r="G1101" s="13">
        <v>42210.0</v>
      </c>
      <c r="H1101" s="14">
        <v>0.27569444444444446</v>
      </c>
      <c r="I1101" t="s">
        <v>48</v>
      </c>
      <c r="J1101" s="15"/>
      <c r="L1101" t="s">
        <v>49</v>
      </c>
      <c r="M1101" s="15"/>
      <c r="N1101" s="16"/>
      <c r="O1101" s="16"/>
      <c r="P1101" s="17"/>
      <c r="Q1101" s="18"/>
      <c r="S1101" s="17"/>
      <c r="V1101" s="19"/>
      <c r="W1101" s="19">
        <v>14.8</v>
      </c>
      <c r="AF1101" t="s">
        <v>76</v>
      </c>
      <c r="AG1101" t="s">
        <v>284</v>
      </c>
      <c r="AH1101" t="s">
        <v>254</v>
      </c>
      <c r="AI1101">
        <v>15.56</v>
      </c>
      <c r="AJ1101" t="s">
        <v>61</v>
      </c>
      <c r="AK1101" t="s">
        <v>53</v>
      </c>
      <c r="AM1101" t="s">
        <v>88</v>
      </c>
      <c r="AN1101" t="s">
        <v>65</v>
      </c>
      <c r="AQ1101" t="s">
        <v>51</v>
      </c>
      <c r="AR1101" t="s">
        <v>605</v>
      </c>
    </row>
    <row r="1102" ht="15.75" customHeight="1">
      <c r="A1102" t="s">
        <v>44</v>
      </c>
      <c r="C1102" s="11" t="s">
        <v>73</v>
      </c>
      <c r="D1102" s="11" t="s">
        <v>74</v>
      </c>
      <c r="E1102" s="11" t="s">
        <v>75</v>
      </c>
      <c r="F1102" s="12" t="str">
        <f t="shared" si="1"/>
        <v>2015</v>
      </c>
      <c r="G1102" s="13">
        <v>42210.0</v>
      </c>
      <c r="H1102" s="14">
        <v>0.27569444444444446</v>
      </c>
      <c r="I1102" t="s">
        <v>95</v>
      </c>
      <c r="J1102" s="15"/>
      <c r="M1102" s="15"/>
      <c r="N1102" s="16"/>
      <c r="O1102" s="16"/>
      <c r="P1102" s="17"/>
      <c r="Q1102" s="18"/>
      <c r="S1102" s="17"/>
      <c r="V1102" s="19"/>
      <c r="W1102" s="19">
        <v>11.9</v>
      </c>
      <c r="AF1102" t="s">
        <v>76</v>
      </c>
      <c r="AK1102" t="s">
        <v>53</v>
      </c>
      <c r="AR1102" t="s">
        <v>605</v>
      </c>
    </row>
    <row r="1103" ht="15.75" customHeight="1">
      <c r="A1103" t="s">
        <v>44</v>
      </c>
      <c r="C1103" s="11" t="s">
        <v>73</v>
      </c>
      <c r="D1103" s="11" t="s">
        <v>74</v>
      </c>
      <c r="E1103" s="11" t="s">
        <v>75</v>
      </c>
      <c r="F1103" s="12" t="str">
        <f t="shared" si="1"/>
        <v>2015</v>
      </c>
      <c r="G1103" s="13">
        <v>42224.0</v>
      </c>
      <c r="H1103" s="14">
        <v>0.2791666666666667</v>
      </c>
      <c r="I1103" t="s">
        <v>48</v>
      </c>
      <c r="J1103" s="15"/>
      <c r="L1103" t="s">
        <v>49</v>
      </c>
      <c r="M1103" s="15">
        <v>17.6</v>
      </c>
      <c r="N1103" s="16">
        <v>6.6</v>
      </c>
      <c r="O1103" s="16">
        <v>70.5</v>
      </c>
      <c r="P1103" s="17"/>
      <c r="Q1103" s="18"/>
      <c r="S1103" s="17"/>
      <c r="V1103" s="19"/>
      <c r="W1103" s="19">
        <v>14.6</v>
      </c>
      <c r="AF1103" t="s">
        <v>76</v>
      </c>
      <c r="AG1103" t="s">
        <v>51</v>
      </c>
      <c r="AH1103" t="s">
        <v>86</v>
      </c>
      <c r="AI1103">
        <v>12.78</v>
      </c>
      <c r="AJ1103" t="s">
        <v>61</v>
      </c>
      <c r="AK1103" t="s">
        <v>119</v>
      </c>
      <c r="AM1103" t="s">
        <v>88</v>
      </c>
      <c r="AN1103" t="s">
        <v>65</v>
      </c>
      <c r="AQ1103" t="s">
        <v>51</v>
      </c>
      <c r="AR1103" t="s">
        <v>218</v>
      </c>
    </row>
    <row r="1104" ht="15.75" customHeight="1">
      <c r="A1104" t="s">
        <v>44</v>
      </c>
      <c r="C1104" s="11" t="s">
        <v>73</v>
      </c>
      <c r="D1104" s="11" t="s">
        <v>74</v>
      </c>
      <c r="E1104" s="11" t="s">
        <v>75</v>
      </c>
      <c r="F1104" s="12" t="str">
        <f t="shared" si="1"/>
        <v>2015</v>
      </c>
      <c r="G1104" s="13">
        <v>42238.0</v>
      </c>
      <c r="H1104" s="14">
        <v>0.28125</v>
      </c>
      <c r="I1104" t="s">
        <v>48</v>
      </c>
      <c r="J1104" s="15"/>
      <c r="L1104" t="s">
        <v>49</v>
      </c>
      <c r="M1104" s="15"/>
      <c r="N1104" s="16"/>
      <c r="O1104" s="16"/>
      <c r="P1104" s="17"/>
      <c r="Q1104" s="18"/>
      <c r="S1104" s="17"/>
      <c r="V1104" s="19"/>
      <c r="W1104" s="19">
        <v>115.3</v>
      </c>
      <c r="AF1104" t="s">
        <v>76</v>
      </c>
      <c r="AG1104" t="s">
        <v>59</v>
      </c>
      <c r="AH1104" t="s">
        <v>189</v>
      </c>
      <c r="AI1104">
        <v>20.0</v>
      </c>
      <c r="AJ1104" t="s">
        <v>52</v>
      </c>
      <c r="AK1104" t="s">
        <v>119</v>
      </c>
      <c r="AM1104" t="s">
        <v>54</v>
      </c>
      <c r="AN1104" t="s">
        <v>65</v>
      </c>
      <c r="AQ1104" t="s">
        <v>51</v>
      </c>
      <c r="AR1104" t="s">
        <v>606</v>
      </c>
    </row>
    <row r="1105" ht="15.75" customHeight="1">
      <c r="A1105" t="s">
        <v>44</v>
      </c>
      <c r="C1105" s="11" t="s">
        <v>91</v>
      </c>
      <c r="D1105" s="11" t="s">
        <v>92</v>
      </c>
      <c r="E1105" s="11" t="s">
        <v>93</v>
      </c>
      <c r="F1105" s="12" t="str">
        <f t="shared" si="1"/>
        <v>2015</v>
      </c>
      <c r="G1105" s="13">
        <v>42154.0</v>
      </c>
      <c r="H1105" s="14">
        <v>0.23819444444444443</v>
      </c>
      <c r="I1105" t="s">
        <v>48</v>
      </c>
      <c r="J1105" s="15"/>
      <c r="L1105" t="s">
        <v>49</v>
      </c>
      <c r="M1105" s="15">
        <v>14.9</v>
      </c>
      <c r="N1105" s="16">
        <v>10.1</v>
      </c>
      <c r="O1105" s="16">
        <v>100.0</v>
      </c>
      <c r="P1105" s="17"/>
      <c r="Q1105" s="18"/>
      <c r="S1105" s="17"/>
      <c r="V1105" s="19"/>
      <c r="W1105" s="19">
        <v>298.7</v>
      </c>
      <c r="AF1105" t="s">
        <v>76</v>
      </c>
      <c r="AG1105" t="s">
        <v>259</v>
      </c>
      <c r="AH1105" t="s">
        <v>86</v>
      </c>
      <c r="AI1105">
        <v>14.0</v>
      </c>
      <c r="AJ1105" t="s">
        <v>61</v>
      </c>
      <c r="AK1105" t="s">
        <v>100</v>
      </c>
      <c r="AM1105" t="s">
        <v>88</v>
      </c>
      <c r="AN1105" t="s">
        <v>55</v>
      </c>
      <c r="AQ1105" t="s">
        <v>51</v>
      </c>
      <c r="AR1105" t="s">
        <v>218</v>
      </c>
    </row>
    <row r="1106" ht="15.75" customHeight="1">
      <c r="A1106" t="s">
        <v>44</v>
      </c>
      <c r="C1106" s="11" t="s">
        <v>91</v>
      </c>
      <c r="D1106" s="11" t="s">
        <v>92</v>
      </c>
      <c r="E1106" s="11" t="s">
        <v>93</v>
      </c>
      <c r="F1106" s="12" t="str">
        <f t="shared" si="1"/>
        <v>2015</v>
      </c>
      <c r="G1106" s="13">
        <v>42168.0</v>
      </c>
      <c r="H1106" s="14">
        <v>0.25416666666666665</v>
      </c>
      <c r="I1106" t="s">
        <v>48</v>
      </c>
      <c r="J1106" s="15"/>
      <c r="L1106" t="s">
        <v>49</v>
      </c>
      <c r="M1106" s="15"/>
      <c r="N1106" s="16"/>
      <c r="O1106" s="16"/>
      <c r="P1106" s="17"/>
      <c r="Q1106" s="18"/>
      <c r="S1106" s="17"/>
      <c r="V1106" s="19"/>
      <c r="W1106" s="19">
        <v>770.1</v>
      </c>
      <c r="AF1106" t="s">
        <v>76</v>
      </c>
      <c r="AG1106" t="s">
        <v>59</v>
      </c>
      <c r="AH1106" t="s">
        <v>254</v>
      </c>
      <c r="AI1106">
        <v>16.11</v>
      </c>
      <c r="AK1106" t="s">
        <v>100</v>
      </c>
      <c r="AM1106" t="s">
        <v>54</v>
      </c>
      <c r="AN1106" t="s">
        <v>55</v>
      </c>
      <c r="AQ1106" t="s">
        <v>51</v>
      </c>
      <c r="AR1106" t="s">
        <v>603</v>
      </c>
    </row>
    <row r="1107" ht="15.75" customHeight="1">
      <c r="A1107" t="s">
        <v>44</v>
      </c>
      <c r="C1107" s="11" t="s">
        <v>91</v>
      </c>
      <c r="D1107" s="11" t="s">
        <v>92</v>
      </c>
      <c r="E1107" s="11" t="s">
        <v>93</v>
      </c>
      <c r="F1107" s="12" t="str">
        <f t="shared" si="1"/>
        <v>2015</v>
      </c>
      <c r="G1107" s="13">
        <v>42182.0</v>
      </c>
      <c r="H1107" s="14">
        <v>0.2513888888888889</v>
      </c>
      <c r="I1107" t="s">
        <v>48</v>
      </c>
      <c r="J1107" s="15"/>
      <c r="L1107" t="s">
        <v>49</v>
      </c>
      <c r="M1107" s="15">
        <v>11.7</v>
      </c>
      <c r="N1107" s="16"/>
      <c r="O1107" s="16">
        <v>81.4</v>
      </c>
      <c r="P1107" s="17"/>
      <c r="Q1107" s="18"/>
      <c r="S1107" s="17"/>
      <c r="V1107" s="19"/>
      <c r="W1107" s="19">
        <v>224.7</v>
      </c>
      <c r="AF1107" t="s">
        <v>76</v>
      </c>
      <c r="AG1107" t="s">
        <v>51</v>
      </c>
      <c r="AH1107" t="s">
        <v>364</v>
      </c>
      <c r="AI1107">
        <v>9.44</v>
      </c>
      <c r="AJ1107" t="s">
        <v>61</v>
      </c>
      <c r="AK1107" t="s">
        <v>100</v>
      </c>
      <c r="AM1107" t="s">
        <v>54</v>
      </c>
      <c r="AN1107" t="s">
        <v>55</v>
      </c>
      <c r="AQ1107" t="s">
        <v>51</v>
      </c>
      <c r="AR1107" t="s">
        <v>317</v>
      </c>
    </row>
    <row r="1108" ht="15.75" customHeight="1">
      <c r="A1108" t="s">
        <v>44</v>
      </c>
      <c r="C1108" s="11" t="s">
        <v>91</v>
      </c>
      <c r="D1108" s="11" t="s">
        <v>92</v>
      </c>
      <c r="E1108" s="11" t="s">
        <v>93</v>
      </c>
      <c r="F1108" s="12" t="str">
        <f t="shared" si="1"/>
        <v>2015</v>
      </c>
      <c r="G1108" s="13">
        <v>42196.0</v>
      </c>
      <c r="H1108" s="14">
        <v>0.22916666666666666</v>
      </c>
      <c r="I1108" t="s">
        <v>48</v>
      </c>
      <c r="J1108" s="15"/>
      <c r="L1108" t="s">
        <v>49</v>
      </c>
      <c r="M1108" s="15">
        <v>14.7</v>
      </c>
      <c r="N1108" s="16"/>
      <c r="O1108" s="16">
        <v>69.4</v>
      </c>
      <c r="P1108" s="17"/>
      <c r="Q1108" s="18"/>
      <c r="S1108" s="17"/>
      <c r="V1108" s="19"/>
      <c r="W1108" s="19">
        <v>410.6</v>
      </c>
      <c r="AF1108" t="s">
        <v>76</v>
      </c>
      <c r="AG1108" t="s">
        <v>86</v>
      </c>
      <c r="AH1108" t="s">
        <v>51</v>
      </c>
      <c r="AI1108">
        <v>15.0</v>
      </c>
      <c r="AK1108" t="s">
        <v>100</v>
      </c>
      <c r="AM1108" t="s">
        <v>88</v>
      </c>
      <c r="AN1108" t="s">
        <v>55</v>
      </c>
      <c r="AQ1108" t="s">
        <v>51</v>
      </c>
      <c r="AR1108" t="s">
        <v>721</v>
      </c>
    </row>
    <row r="1109" ht="15.75" customHeight="1">
      <c r="A1109" t="s">
        <v>44</v>
      </c>
      <c r="C1109" s="11" t="s">
        <v>91</v>
      </c>
      <c r="D1109" s="11" t="s">
        <v>92</v>
      </c>
      <c r="E1109" s="11" t="s">
        <v>93</v>
      </c>
      <c r="F1109" s="12" t="str">
        <f t="shared" si="1"/>
        <v>2015</v>
      </c>
      <c r="G1109" s="13">
        <v>42210.0</v>
      </c>
      <c r="H1109" s="14">
        <v>0.25</v>
      </c>
      <c r="I1109" t="s">
        <v>48</v>
      </c>
      <c r="J1109" s="15"/>
      <c r="L1109" t="s">
        <v>49</v>
      </c>
      <c r="M1109" s="15"/>
      <c r="N1109" s="16"/>
      <c r="O1109" s="16"/>
      <c r="P1109" s="17"/>
      <c r="Q1109" s="18"/>
      <c r="S1109" s="17"/>
      <c r="V1109" s="19"/>
      <c r="W1109" s="19">
        <v>209.8</v>
      </c>
      <c r="AF1109" t="s">
        <v>76</v>
      </c>
      <c r="AG1109" t="s">
        <v>284</v>
      </c>
      <c r="AH1109" t="s">
        <v>254</v>
      </c>
      <c r="AI1109">
        <v>15.56</v>
      </c>
      <c r="AJ1109" t="s">
        <v>61</v>
      </c>
      <c r="AK1109" t="s">
        <v>100</v>
      </c>
      <c r="AM1109" t="s">
        <v>88</v>
      </c>
      <c r="AN1109" t="s">
        <v>65</v>
      </c>
      <c r="AQ1109" t="s">
        <v>51</v>
      </c>
      <c r="AR1109" t="s">
        <v>722</v>
      </c>
    </row>
    <row r="1110" ht="15.75" customHeight="1">
      <c r="A1110" t="s">
        <v>44</v>
      </c>
      <c r="C1110" s="11" t="s">
        <v>91</v>
      </c>
      <c r="D1110" s="11" t="s">
        <v>92</v>
      </c>
      <c r="E1110" s="11" t="s">
        <v>93</v>
      </c>
      <c r="F1110" s="12" t="str">
        <f t="shared" si="1"/>
        <v>2015</v>
      </c>
      <c r="G1110" s="13">
        <v>42210.0</v>
      </c>
      <c r="H1110" s="14">
        <v>0.25</v>
      </c>
      <c r="I1110" t="s">
        <v>95</v>
      </c>
      <c r="J1110" s="15"/>
      <c r="M1110" s="15"/>
      <c r="N1110" s="16"/>
      <c r="O1110" s="16"/>
      <c r="P1110" s="17"/>
      <c r="Q1110" s="18"/>
      <c r="S1110" s="17"/>
      <c r="V1110" s="19"/>
      <c r="W1110" s="19">
        <v>185.0</v>
      </c>
      <c r="AF1110" t="s">
        <v>76</v>
      </c>
      <c r="AK1110" t="s">
        <v>100</v>
      </c>
      <c r="AR1110" t="s">
        <v>722</v>
      </c>
    </row>
    <row r="1111" ht="15.75" customHeight="1">
      <c r="A1111" t="s">
        <v>44</v>
      </c>
      <c r="C1111" s="11" t="s">
        <v>91</v>
      </c>
      <c r="D1111" s="11" t="s">
        <v>92</v>
      </c>
      <c r="E1111" s="11" t="s">
        <v>93</v>
      </c>
      <c r="F1111" s="12" t="str">
        <f t="shared" si="1"/>
        <v>2015</v>
      </c>
      <c r="G1111" s="13">
        <v>42224.0</v>
      </c>
      <c r="H1111" s="14">
        <v>0.25277777777777777</v>
      </c>
      <c r="I1111" t="s">
        <v>48</v>
      </c>
      <c r="J1111" s="15"/>
      <c r="L1111" t="s">
        <v>49</v>
      </c>
      <c r="M1111" s="15">
        <v>19.7</v>
      </c>
      <c r="N1111" s="16">
        <v>9.7</v>
      </c>
      <c r="O1111" s="16">
        <v>96.7</v>
      </c>
      <c r="P1111" s="17"/>
      <c r="Q1111" s="18"/>
      <c r="S1111" s="17"/>
      <c r="V1111" s="19"/>
      <c r="W1111" s="19">
        <v>135.0</v>
      </c>
      <c r="AF1111" t="s">
        <v>76</v>
      </c>
      <c r="AG1111" t="s">
        <v>51</v>
      </c>
      <c r="AH1111" t="s">
        <v>86</v>
      </c>
      <c r="AI1111">
        <v>12.78</v>
      </c>
      <c r="AJ1111" t="s">
        <v>61</v>
      </c>
      <c r="AK1111" t="s">
        <v>100</v>
      </c>
      <c r="AM1111" t="s">
        <v>54</v>
      </c>
      <c r="AN1111" t="s">
        <v>55</v>
      </c>
      <c r="AQ1111" t="s">
        <v>51</v>
      </c>
      <c r="AR1111" t="s">
        <v>218</v>
      </c>
    </row>
    <row r="1112" ht="15.75" customHeight="1">
      <c r="A1112" t="s">
        <v>44</v>
      </c>
      <c r="C1112" s="11" t="s">
        <v>91</v>
      </c>
      <c r="D1112" s="11" t="s">
        <v>92</v>
      </c>
      <c r="E1112" s="11" t="s">
        <v>93</v>
      </c>
      <c r="F1112" s="12" t="str">
        <f t="shared" si="1"/>
        <v>2015</v>
      </c>
      <c r="G1112" s="13">
        <v>42238.0</v>
      </c>
      <c r="H1112" s="14">
        <v>0.25069444444444444</v>
      </c>
      <c r="I1112" t="s">
        <v>48</v>
      </c>
      <c r="J1112" s="15"/>
      <c r="L1112" t="s">
        <v>49</v>
      </c>
      <c r="M1112" s="15"/>
      <c r="N1112" s="16"/>
      <c r="O1112" s="16"/>
      <c r="P1112" s="17"/>
      <c r="Q1112" s="18"/>
      <c r="S1112" s="17"/>
      <c r="V1112" s="19"/>
      <c r="W1112" s="19">
        <v>547.5</v>
      </c>
      <c r="AF1112" t="s">
        <v>76</v>
      </c>
      <c r="AG1112" t="s">
        <v>59</v>
      </c>
      <c r="AH1112" t="s">
        <v>189</v>
      </c>
      <c r="AI1112">
        <v>20.0</v>
      </c>
      <c r="AJ1112" t="s">
        <v>52</v>
      </c>
      <c r="AK1112" t="s">
        <v>100</v>
      </c>
      <c r="AM1112" t="s">
        <v>54</v>
      </c>
      <c r="AN1112" t="s">
        <v>55</v>
      </c>
      <c r="AQ1112" t="s">
        <v>51</v>
      </c>
      <c r="AR1112" t="s">
        <v>723</v>
      </c>
    </row>
    <row r="1113" ht="15.75" customHeight="1">
      <c r="A1113" t="s">
        <v>44</v>
      </c>
      <c r="B1113" s="20" t="s">
        <v>104</v>
      </c>
      <c r="C1113" s="11" t="s">
        <v>121</v>
      </c>
      <c r="D1113" s="11" t="s">
        <v>122</v>
      </c>
      <c r="E1113" s="11" t="s">
        <v>123</v>
      </c>
      <c r="F1113" s="12" t="str">
        <f t="shared" si="1"/>
        <v>2015</v>
      </c>
      <c r="G1113" s="13">
        <v>42168.0</v>
      </c>
      <c r="H1113" s="14">
        <v>0.3055555555555556</v>
      </c>
      <c r="I1113" t="s">
        <v>48</v>
      </c>
      <c r="J1113" s="15"/>
      <c r="L1113" t="s">
        <v>49</v>
      </c>
      <c r="M1113" s="15">
        <v>19.7</v>
      </c>
      <c r="N1113" s="16">
        <v>8.61</v>
      </c>
      <c r="O1113" s="16">
        <v>94.1</v>
      </c>
      <c r="P1113" s="17">
        <v>223.0</v>
      </c>
      <c r="Q1113" s="18"/>
      <c r="S1113" s="17"/>
      <c r="V1113" s="19"/>
      <c r="W1113" s="19">
        <v>249.5</v>
      </c>
      <c r="AF1113" t="s">
        <v>217</v>
      </c>
      <c r="AG1113" t="s">
        <v>51</v>
      </c>
      <c r="AH1113" t="s">
        <v>72</v>
      </c>
      <c r="AI1113">
        <v>16.11</v>
      </c>
      <c r="AJ1113" t="s">
        <v>61</v>
      </c>
      <c r="AK1113" t="s">
        <v>53</v>
      </c>
      <c r="AM1113" t="s">
        <v>54</v>
      </c>
      <c r="AN1113" t="s">
        <v>55</v>
      </c>
      <c r="AQ1113" t="s">
        <v>51</v>
      </c>
      <c r="AR1113" t="s">
        <v>226</v>
      </c>
    </row>
    <row r="1114" ht="15.75" customHeight="1">
      <c r="A1114" t="s">
        <v>44</v>
      </c>
      <c r="B1114" s="20" t="s">
        <v>104</v>
      </c>
      <c r="C1114" s="11" t="s">
        <v>121</v>
      </c>
      <c r="D1114" s="11" t="s">
        <v>122</v>
      </c>
      <c r="E1114" s="11" t="s">
        <v>123</v>
      </c>
      <c r="F1114" s="12" t="str">
        <f t="shared" si="1"/>
        <v>2015</v>
      </c>
      <c r="G1114" s="13">
        <v>42182.0</v>
      </c>
      <c r="H1114" s="14">
        <v>0.3159722222222222</v>
      </c>
      <c r="I1114" t="s">
        <v>48</v>
      </c>
      <c r="J1114" s="15"/>
      <c r="L1114" t="s">
        <v>49</v>
      </c>
      <c r="M1114" s="15">
        <v>18.5</v>
      </c>
      <c r="N1114" s="16">
        <v>8.72</v>
      </c>
      <c r="O1114" s="16">
        <v>93.1</v>
      </c>
      <c r="P1114" s="17"/>
      <c r="Q1114" s="18"/>
      <c r="S1114" s="17"/>
      <c r="V1114" s="19"/>
      <c r="W1114" s="19">
        <v>125.0</v>
      </c>
      <c r="AF1114" t="s">
        <v>217</v>
      </c>
      <c r="AG1114" t="s">
        <v>51</v>
      </c>
      <c r="AH1114" t="s">
        <v>435</v>
      </c>
      <c r="AI1114">
        <v>10.0</v>
      </c>
      <c r="AK1114" t="s">
        <v>53</v>
      </c>
      <c r="AM1114" t="s">
        <v>54</v>
      </c>
      <c r="AN1114" t="s">
        <v>65</v>
      </c>
      <c r="AQ1114" t="s">
        <v>51</v>
      </c>
      <c r="AR1114" t="s">
        <v>226</v>
      </c>
    </row>
    <row r="1115" ht="15.75" customHeight="1">
      <c r="A1115" t="s">
        <v>44</v>
      </c>
      <c r="B1115" s="20" t="s">
        <v>104</v>
      </c>
      <c r="C1115" s="11" t="s">
        <v>121</v>
      </c>
      <c r="D1115" s="11" t="s">
        <v>122</v>
      </c>
      <c r="E1115" s="11" t="s">
        <v>123</v>
      </c>
      <c r="F1115" s="12" t="str">
        <f t="shared" si="1"/>
        <v>2015</v>
      </c>
      <c r="G1115" s="13">
        <v>42196.0</v>
      </c>
      <c r="H1115" s="14">
        <v>0.32083333333333336</v>
      </c>
      <c r="I1115" t="s">
        <v>48</v>
      </c>
      <c r="J1115" s="15"/>
      <c r="L1115" t="s">
        <v>49</v>
      </c>
      <c r="M1115" s="15">
        <v>19.9</v>
      </c>
      <c r="N1115" s="16">
        <v>8.28</v>
      </c>
      <c r="O1115" s="16">
        <v>90.9</v>
      </c>
      <c r="P1115" s="17">
        <v>263.0</v>
      </c>
      <c r="Q1115" s="18"/>
      <c r="S1115" s="17"/>
      <c r="V1115" s="19"/>
      <c r="W1115" s="19">
        <v>148.3</v>
      </c>
      <c r="AF1115" t="s">
        <v>217</v>
      </c>
      <c r="AG1115" t="s">
        <v>51</v>
      </c>
      <c r="AH1115" t="s">
        <v>51</v>
      </c>
      <c r="AI1115">
        <v>18.89</v>
      </c>
      <c r="AJ1115" t="s">
        <v>61</v>
      </c>
      <c r="AK1115" t="s">
        <v>53</v>
      </c>
      <c r="AM1115" t="s">
        <v>54</v>
      </c>
      <c r="AN1115" t="s">
        <v>65</v>
      </c>
      <c r="AQ1115" t="s">
        <v>51</v>
      </c>
      <c r="AR1115" t="s">
        <v>724</v>
      </c>
    </row>
    <row r="1116" ht="15.75" customHeight="1">
      <c r="A1116" t="s">
        <v>44</v>
      </c>
      <c r="B1116" s="20" t="s">
        <v>104</v>
      </c>
      <c r="C1116" s="11" t="s">
        <v>121</v>
      </c>
      <c r="D1116" s="11" t="s">
        <v>122</v>
      </c>
      <c r="E1116" s="11" t="s">
        <v>123</v>
      </c>
      <c r="F1116" s="12" t="str">
        <f t="shared" si="1"/>
        <v>2015</v>
      </c>
      <c r="G1116" s="13">
        <v>42196.0</v>
      </c>
      <c r="H1116" s="14">
        <v>0.32083333333333336</v>
      </c>
      <c r="I1116" t="s">
        <v>95</v>
      </c>
      <c r="J1116" s="15"/>
      <c r="M1116" s="15">
        <v>19.9</v>
      </c>
      <c r="N1116" s="16">
        <v>8.26</v>
      </c>
      <c r="O1116" s="16">
        <v>90.6</v>
      </c>
      <c r="P1116" s="17">
        <v>272.0</v>
      </c>
      <c r="Q1116" s="18"/>
      <c r="S1116" s="17"/>
      <c r="V1116" s="19"/>
      <c r="W1116" s="19">
        <v>155.3</v>
      </c>
      <c r="AF1116" t="s">
        <v>217</v>
      </c>
      <c r="AK1116" t="s">
        <v>53</v>
      </c>
      <c r="AR1116" t="s">
        <v>724</v>
      </c>
    </row>
    <row r="1117" ht="15.75" customHeight="1">
      <c r="A1117" t="s">
        <v>44</v>
      </c>
      <c r="B1117" s="20" t="s">
        <v>104</v>
      </c>
      <c r="C1117" s="11" t="s">
        <v>121</v>
      </c>
      <c r="D1117" s="11" t="s">
        <v>122</v>
      </c>
      <c r="E1117" s="11" t="s">
        <v>123</v>
      </c>
      <c r="F1117" s="12" t="str">
        <f t="shared" si="1"/>
        <v>2015</v>
      </c>
      <c r="G1117" s="13">
        <v>42210.0</v>
      </c>
      <c r="H1117" s="14">
        <v>0.2986111111111111</v>
      </c>
      <c r="I1117" t="s">
        <v>48</v>
      </c>
      <c r="J1117" s="15"/>
      <c r="L1117" t="s">
        <v>49</v>
      </c>
      <c r="M1117" s="15">
        <v>16.1</v>
      </c>
      <c r="N1117" s="16">
        <v>8.72</v>
      </c>
      <c r="O1117" s="16">
        <v>88.6</v>
      </c>
      <c r="P1117" s="17">
        <v>319.0</v>
      </c>
      <c r="Q1117" s="18"/>
      <c r="S1117" s="17"/>
      <c r="V1117" s="19"/>
      <c r="W1117" s="19">
        <v>128.1</v>
      </c>
      <c r="AF1117" t="s">
        <v>217</v>
      </c>
      <c r="AG1117" t="s">
        <v>86</v>
      </c>
      <c r="AH1117" t="s">
        <v>72</v>
      </c>
      <c r="AI1117">
        <v>16.11</v>
      </c>
      <c r="AJ1117" t="s">
        <v>61</v>
      </c>
      <c r="AK1117" t="s">
        <v>53</v>
      </c>
      <c r="AM1117" t="s">
        <v>54</v>
      </c>
      <c r="AN1117" t="s">
        <v>65</v>
      </c>
      <c r="AQ1117" t="s">
        <v>51</v>
      </c>
      <c r="AR1117" t="s">
        <v>226</v>
      </c>
    </row>
    <row r="1118" ht="15.75" customHeight="1">
      <c r="A1118" t="s">
        <v>44</v>
      </c>
      <c r="B1118" s="20" t="s">
        <v>104</v>
      </c>
      <c r="C1118" s="11" t="s">
        <v>121</v>
      </c>
      <c r="D1118" s="11" t="s">
        <v>122</v>
      </c>
      <c r="E1118" s="11" t="s">
        <v>123</v>
      </c>
      <c r="F1118" s="12" t="str">
        <f t="shared" si="1"/>
        <v>2015</v>
      </c>
      <c r="G1118" s="13">
        <v>42224.0</v>
      </c>
      <c r="H1118" s="14">
        <v>0.3076388888888889</v>
      </c>
      <c r="I1118" t="s">
        <v>48</v>
      </c>
      <c r="J1118" s="15"/>
      <c r="L1118" t="s">
        <v>49</v>
      </c>
      <c r="M1118" s="15">
        <v>18.4</v>
      </c>
      <c r="N1118" s="16">
        <v>8.13</v>
      </c>
      <c r="O1118" s="16">
        <v>86.6</v>
      </c>
      <c r="P1118" s="17">
        <v>275.0</v>
      </c>
      <c r="Q1118" s="18"/>
      <c r="S1118" s="17"/>
      <c r="V1118" s="19"/>
      <c r="W1118" s="19">
        <v>166.4</v>
      </c>
      <c r="AF1118" t="s">
        <v>217</v>
      </c>
      <c r="AG1118" t="s">
        <v>51</v>
      </c>
      <c r="AH1118" t="s">
        <v>59</v>
      </c>
      <c r="AI1118">
        <v>13.89</v>
      </c>
      <c r="AJ1118" t="s">
        <v>61</v>
      </c>
      <c r="AK1118" t="s">
        <v>53</v>
      </c>
      <c r="AM1118" t="s">
        <v>54</v>
      </c>
      <c r="AN1118" t="s">
        <v>55</v>
      </c>
      <c r="AQ1118" t="s">
        <v>51</v>
      </c>
      <c r="AR1118" t="s">
        <v>226</v>
      </c>
    </row>
    <row r="1119" ht="15.75" customHeight="1">
      <c r="A1119" t="s">
        <v>44</v>
      </c>
      <c r="B1119" s="20" t="s">
        <v>104</v>
      </c>
      <c r="C1119" s="11" t="s">
        <v>145</v>
      </c>
      <c r="D1119" s="11" t="s">
        <v>146</v>
      </c>
      <c r="E1119" s="11" t="s">
        <v>147</v>
      </c>
      <c r="F1119" s="12" t="str">
        <f t="shared" si="1"/>
        <v>2015</v>
      </c>
      <c r="G1119" s="13">
        <v>42154.0</v>
      </c>
      <c r="H1119" s="14">
        <v>0.2534722222222222</v>
      </c>
      <c r="I1119" t="s">
        <v>48</v>
      </c>
      <c r="J1119" s="15"/>
      <c r="L1119" t="s">
        <v>49</v>
      </c>
      <c r="M1119" s="15">
        <v>18.3</v>
      </c>
      <c r="N1119" s="16">
        <v>7.1</v>
      </c>
      <c r="O1119" s="16">
        <v>76.5</v>
      </c>
      <c r="P1119" s="17"/>
      <c r="Q1119" s="18"/>
      <c r="S1119" s="17"/>
      <c r="V1119" s="19"/>
      <c r="W1119" s="19">
        <v>579.4</v>
      </c>
      <c r="AF1119" t="s">
        <v>76</v>
      </c>
      <c r="AG1119" t="s">
        <v>259</v>
      </c>
      <c r="AH1119" t="s">
        <v>86</v>
      </c>
      <c r="AI1119">
        <v>14.0</v>
      </c>
      <c r="AJ1119" t="s">
        <v>61</v>
      </c>
      <c r="AK1119" t="s">
        <v>119</v>
      </c>
      <c r="AM1119" t="s">
        <v>88</v>
      </c>
      <c r="AN1119" t="s">
        <v>55</v>
      </c>
      <c r="AQ1119" t="s">
        <v>171</v>
      </c>
      <c r="AR1119" t="s">
        <v>218</v>
      </c>
    </row>
    <row r="1120" ht="15.75" customHeight="1">
      <c r="A1120" t="s">
        <v>44</v>
      </c>
      <c r="B1120" s="20" t="s">
        <v>104</v>
      </c>
      <c r="C1120" s="11" t="s">
        <v>145</v>
      </c>
      <c r="D1120" s="11" t="s">
        <v>146</v>
      </c>
      <c r="E1120" s="11" t="s">
        <v>147</v>
      </c>
      <c r="F1120" s="12" t="str">
        <f t="shared" si="1"/>
        <v>2015</v>
      </c>
      <c r="G1120" s="13">
        <v>42168.0</v>
      </c>
      <c r="H1120" s="14">
        <v>0.26180555555555557</v>
      </c>
      <c r="I1120" t="s">
        <v>48</v>
      </c>
      <c r="J1120" s="15"/>
      <c r="L1120" t="s">
        <v>49</v>
      </c>
      <c r="M1120" s="15"/>
      <c r="N1120" s="16"/>
      <c r="O1120" s="16"/>
      <c r="P1120" s="17"/>
      <c r="Q1120" s="18"/>
      <c r="S1120" s="17"/>
      <c r="V1120" s="19"/>
      <c r="W1120" s="19">
        <v>1413.6</v>
      </c>
      <c r="AF1120" t="s">
        <v>76</v>
      </c>
      <c r="AG1120" t="s">
        <v>59</v>
      </c>
      <c r="AH1120" t="s">
        <v>254</v>
      </c>
      <c r="AI1120">
        <v>16.11</v>
      </c>
      <c r="AK1120" t="s">
        <v>119</v>
      </c>
      <c r="AM1120" t="s">
        <v>54</v>
      </c>
      <c r="AN1120" t="s">
        <v>55</v>
      </c>
      <c r="AQ1120" t="s">
        <v>51</v>
      </c>
      <c r="AR1120" t="s">
        <v>725</v>
      </c>
    </row>
    <row r="1121" ht="15.75" customHeight="1">
      <c r="A1121" t="s">
        <v>44</v>
      </c>
      <c r="B1121" s="20" t="s">
        <v>104</v>
      </c>
      <c r="C1121" s="11" t="s">
        <v>145</v>
      </c>
      <c r="D1121" s="11" t="s">
        <v>146</v>
      </c>
      <c r="E1121" s="11" t="s">
        <v>147</v>
      </c>
      <c r="F1121" s="12" t="str">
        <f t="shared" si="1"/>
        <v>2015</v>
      </c>
      <c r="G1121" s="13">
        <v>42182.0</v>
      </c>
      <c r="H1121" s="14">
        <v>0.25833333333333336</v>
      </c>
      <c r="I1121" t="s">
        <v>48</v>
      </c>
      <c r="J1121" s="15"/>
      <c r="L1121" t="s">
        <v>49</v>
      </c>
      <c r="M1121" s="15">
        <v>14.1</v>
      </c>
      <c r="N1121" s="16"/>
      <c r="O1121" s="16">
        <v>82.4</v>
      </c>
      <c r="P1121" s="17"/>
      <c r="Q1121" s="18"/>
      <c r="S1121" s="17"/>
      <c r="V1121" s="19"/>
      <c r="W1121" s="19">
        <v>328.2</v>
      </c>
      <c r="AF1121" t="s">
        <v>76</v>
      </c>
      <c r="AG1121" t="s">
        <v>51</v>
      </c>
      <c r="AH1121" t="s">
        <v>364</v>
      </c>
      <c r="AI1121">
        <v>9.44</v>
      </c>
      <c r="AJ1121" t="s">
        <v>61</v>
      </c>
      <c r="AK1121" t="s">
        <v>119</v>
      </c>
      <c r="AM1121" t="s">
        <v>54</v>
      </c>
      <c r="AN1121" t="s">
        <v>55</v>
      </c>
      <c r="AQ1121" t="s">
        <v>56</v>
      </c>
      <c r="AR1121" t="s">
        <v>317</v>
      </c>
    </row>
    <row r="1122" ht="15.75" customHeight="1">
      <c r="A1122" t="s">
        <v>44</v>
      </c>
      <c r="B1122" s="20" t="s">
        <v>104</v>
      </c>
      <c r="C1122" s="11" t="s">
        <v>145</v>
      </c>
      <c r="D1122" s="11" t="s">
        <v>146</v>
      </c>
      <c r="E1122" s="11" t="s">
        <v>147</v>
      </c>
      <c r="F1122" s="12" t="str">
        <f t="shared" si="1"/>
        <v>2015</v>
      </c>
      <c r="G1122" s="13">
        <v>42196.0</v>
      </c>
      <c r="H1122" s="14">
        <v>0.24375</v>
      </c>
      <c r="I1122" t="s">
        <v>48</v>
      </c>
      <c r="J1122" s="15"/>
      <c r="L1122" t="s">
        <v>49</v>
      </c>
      <c r="M1122" s="15">
        <v>19.7</v>
      </c>
      <c r="N1122" s="16"/>
      <c r="O1122" s="16">
        <v>76.2</v>
      </c>
      <c r="P1122" s="17"/>
      <c r="Q1122" s="18"/>
      <c r="S1122" s="17"/>
      <c r="V1122" s="19"/>
      <c r="W1122" s="19">
        <v>410.6</v>
      </c>
      <c r="AF1122" t="s">
        <v>76</v>
      </c>
      <c r="AG1122" t="s">
        <v>86</v>
      </c>
      <c r="AH1122" t="s">
        <v>51</v>
      </c>
      <c r="AI1122">
        <v>15.0</v>
      </c>
      <c r="AK1122" t="s">
        <v>119</v>
      </c>
      <c r="AM1122" t="s">
        <v>88</v>
      </c>
      <c r="AN1122" t="s">
        <v>55</v>
      </c>
      <c r="AQ1122" t="s">
        <v>171</v>
      </c>
      <c r="AR1122" t="s">
        <v>317</v>
      </c>
    </row>
    <row r="1123" ht="15.75" customHeight="1">
      <c r="A1123" t="s">
        <v>44</v>
      </c>
      <c r="B1123" s="20" t="s">
        <v>104</v>
      </c>
      <c r="C1123" s="11" t="s">
        <v>145</v>
      </c>
      <c r="D1123" s="11" t="s">
        <v>146</v>
      </c>
      <c r="E1123" s="11" t="s">
        <v>147</v>
      </c>
      <c r="F1123" s="12" t="str">
        <f t="shared" si="1"/>
        <v>2015</v>
      </c>
      <c r="G1123" s="13">
        <v>42210.0</v>
      </c>
      <c r="H1123" s="14">
        <v>0.2625</v>
      </c>
      <c r="I1123" t="s">
        <v>48</v>
      </c>
      <c r="J1123" s="15"/>
      <c r="L1123" t="s">
        <v>49</v>
      </c>
      <c r="M1123" s="15"/>
      <c r="N1123" s="16"/>
      <c r="O1123" s="16"/>
      <c r="P1123" s="17"/>
      <c r="Q1123" s="18"/>
      <c r="S1123" s="17"/>
      <c r="V1123" s="19"/>
      <c r="W1123" s="19">
        <v>517.2</v>
      </c>
      <c r="AF1123" t="s">
        <v>76</v>
      </c>
      <c r="AG1123" t="s">
        <v>284</v>
      </c>
      <c r="AH1123" t="s">
        <v>254</v>
      </c>
      <c r="AI1123">
        <v>15.56</v>
      </c>
      <c r="AJ1123" t="s">
        <v>61</v>
      </c>
      <c r="AK1123" t="s">
        <v>53</v>
      </c>
      <c r="AM1123" t="s">
        <v>88</v>
      </c>
      <c r="AN1123" t="s">
        <v>55</v>
      </c>
      <c r="AQ1123" t="s">
        <v>70</v>
      </c>
      <c r="AR1123" t="s">
        <v>605</v>
      </c>
    </row>
    <row r="1124" ht="15.75" customHeight="1">
      <c r="A1124" t="s">
        <v>44</v>
      </c>
      <c r="B1124" s="20" t="s">
        <v>104</v>
      </c>
      <c r="C1124" s="11" t="s">
        <v>145</v>
      </c>
      <c r="D1124" s="11" t="s">
        <v>146</v>
      </c>
      <c r="E1124" s="11" t="s">
        <v>147</v>
      </c>
      <c r="F1124" s="12" t="str">
        <f t="shared" si="1"/>
        <v>2015</v>
      </c>
      <c r="G1124" s="13">
        <v>42210.0</v>
      </c>
      <c r="H1124" s="14">
        <v>0.2625</v>
      </c>
      <c r="I1124" t="s">
        <v>95</v>
      </c>
      <c r="J1124" s="15"/>
      <c r="M1124" s="15"/>
      <c r="N1124" s="16"/>
      <c r="O1124" s="16"/>
      <c r="P1124" s="17"/>
      <c r="Q1124" s="18"/>
      <c r="S1124" s="17"/>
      <c r="V1124" s="19"/>
      <c r="W1124" s="19">
        <v>461.1</v>
      </c>
      <c r="AF1124" t="s">
        <v>76</v>
      </c>
      <c r="AK1124" t="s">
        <v>53</v>
      </c>
      <c r="AR1124" t="s">
        <v>605</v>
      </c>
    </row>
    <row r="1125" ht="15.75" customHeight="1">
      <c r="A1125" t="s">
        <v>44</v>
      </c>
      <c r="B1125" s="20" t="s">
        <v>104</v>
      </c>
      <c r="C1125" s="11" t="s">
        <v>145</v>
      </c>
      <c r="D1125" s="11" t="s">
        <v>146</v>
      </c>
      <c r="E1125" s="11" t="s">
        <v>147</v>
      </c>
      <c r="F1125" s="12" t="str">
        <f t="shared" si="1"/>
        <v>2015</v>
      </c>
      <c r="G1125" s="13">
        <v>42224.0</v>
      </c>
      <c r="H1125" s="14">
        <v>0.2701388888888889</v>
      </c>
      <c r="I1125" t="s">
        <v>48</v>
      </c>
      <c r="J1125" s="15"/>
      <c r="L1125" t="s">
        <v>49</v>
      </c>
      <c r="M1125" s="15">
        <v>17.0</v>
      </c>
      <c r="N1125" s="16">
        <v>7.8</v>
      </c>
      <c r="O1125" s="16">
        <v>83.7</v>
      </c>
      <c r="P1125" s="17"/>
      <c r="Q1125" s="18"/>
      <c r="S1125" s="17"/>
      <c r="V1125" s="19"/>
      <c r="W1125" s="19">
        <v>235.9</v>
      </c>
      <c r="AF1125" t="s">
        <v>76</v>
      </c>
      <c r="AG1125" t="s">
        <v>51</v>
      </c>
      <c r="AH1125" t="s">
        <v>86</v>
      </c>
      <c r="AI1125">
        <v>12.78</v>
      </c>
      <c r="AJ1125" t="s">
        <v>61</v>
      </c>
      <c r="AK1125" t="s">
        <v>119</v>
      </c>
      <c r="AM1125" t="s">
        <v>54</v>
      </c>
      <c r="AN1125" t="s">
        <v>55</v>
      </c>
      <c r="AQ1125" t="s">
        <v>70</v>
      </c>
      <c r="AR1125" t="s">
        <v>218</v>
      </c>
    </row>
    <row r="1126" ht="15.75" customHeight="1">
      <c r="A1126" t="s">
        <v>44</v>
      </c>
      <c r="B1126" s="20" t="s">
        <v>104</v>
      </c>
      <c r="C1126" s="11" t="s">
        <v>145</v>
      </c>
      <c r="D1126" s="11" t="s">
        <v>146</v>
      </c>
      <c r="E1126" s="11" t="s">
        <v>147</v>
      </c>
      <c r="F1126" s="12" t="str">
        <f t="shared" si="1"/>
        <v>2015</v>
      </c>
      <c r="G1126" s="13">
        <v>42238.0</v>
      </c>
      <c r="H1126" s="14">
        <v>0.26666666666666666</v>
      </c>
      <c r="I1126" t="s">
        <v>48</v>
      </c>
      <c r="J1126" s="15"/>
      <c r="L1126" t="s">
        <v>49</v>
      </c>
      <c r="M1126" s="15"/>
      <c r="N1126" s="16"/>
      <c r="O1126" s="16"/>
      <c r="P1126" s="17"/>
      <c r="Q1126" s="18"/>
      <c r="S1126" s="17"/>
      <c r="V1126" s="19"/>
      <c r="W1126" s="19">
        <v>2419.17</v>
      </c>
      <c r="AF1126" t="s">
        <v>76</v>
      </c>
      <c r="AG1126" t="s">
        <v>59</v>
      </c>
      <c r="AH1126" t="s">
        <v>189</v>
      </c>
      <c r="AI1126">
        <v>20.0</v>
      </c>
      <c r="AJ1126" t="s">
        <v>52</v>
      </c>
      <c r="AK1126" t="s">
        <v>119</v>
      </c>
      <c r="AM1126" t="s">
        <v>62</v>
      </c>
      <c r="AN1126" t="s">
        <v>55</v>
      </c>
      <c r="AQ1126" t="s">
        <v>56</v>
      </c>
      <c r="AR1126" t="s">
        <v>606</v>
      </c>
    </row>
    <row r="1127" ht="15.75" customHeight="1">
      <c r="A1127" t="s">
        <v>44</v>
      </c>
      <c r="B1127" s="20" t="s">
        <v>154</v>
      </c>
      <c r="C1127" s="11" t="s">
        <v>155</v>
      </c>
      <c r="D1127" s="11" t="s">
        <v>156</v>
      </c>
      <c r="E1127" s="11" t="s">
        <v>157</v>
      </c>
      <c r="F1127" s="12" t="str">
        <f t="shared" si="1"/>
        <v>2015</v>
      </c>
      <c r="G1127" s="13">
        <v>42182.0</v>
      </c>
      <c r="H1127" s="14">
        <v>0.2881944444444444</v>
      </c>
      <c r="I1127" t="s">
        <v>48</v>
      </c>
      <c r="J1127" s="15"/>
      <c r="L1127" t="s">
        <v>49</v>
      </c>
      <c r="M1127" s="15">
        <v>20.3</v>
      </c>
      <c r="N1127" s="16">
        <v>7.14</v>
      </c>
      <c r="O1127" s="16">
        <v>79.3</v>
      </c>
      <c r="P1127" s="17">
        <v>119.3</v>
      </c>
      <c r="Q1127" s="18"/>
      <c r="S1127" s="17"/>
      <c r="V1127" s="19"/>
      <c r="W1127" s="19">
        <v>104.6</v>
      </c>
      <c r="AF1127" t="s">
        <v>279</v>
      </c>
      <c r="AG1127" t="s">
        <v>51</v>
      </c>
      <c r="AH1127" t="s">
        <v>51</v>
      </c>
      <c r="AI1127">
        <v>10.0</v>
      </c>
      <c r="AJ1127" t="s">
        <v>61</v>
      </c>
      <c r="AK1127" t="s">
        <v>119</v>
      </c>
      <c r="AM1127" t="s">
        <v>54</v>
      </c>
      <c r="AN1127" t="s">
        <v>55</v>
      </c>
      <c r="AQ1127" t="s">
        <v>51</v>
      </c>
      <c r="AR1127" t="s">
        <v>229</v>
      </c>
    </row>
    <row r="1128" ht="15.75" customHeight="1">
      <c r="A1128" t="s">
        <v>44</v>
      </c>
      <c r="B1128" s="20" t="s">
        <v>154</v>
      </c>
      <c r="C1128" s="11" t="s">
        <v>184</v>
      </c>
      <c r="D1128" s="11" t="s">
        <v>185</v>
      </c>
      <c r="E1128" s="11" t="s">
        <v>186</v>
      </c>
      <c r="F1128" s="12" t="str">
        <f t="shared" si="1"/>
        <v>2015</v>
      </c>
      <c r="G1128" s="13">
        <v>42154.0</v>
      </c>
      <c r="H1128" s="14">
        <v>0.3923611111111111</v>
      </c>
      <c r="I1128" t="s">
        <v>48</v>
      </c>
      <c r="J1128" s="15"/>
      <c r="L1128" t="s">
        <v>49</v>
      </c>
      <c r="M1128" s="15">
        <v>18.7</v>
      </c>
      <c r="N1128" s="16">
        <v>8.91</v>
      </c>
      <c r="O1128" s="16">
        <v>95.6</v>
      </c>
      <c r="P1128" s="17">
        <v>34.7</v>
      </c>
      <c r="Q1128" s="18"/>
      <c r="S1128" s="17"/>
      <c r="V1128" s="19"/>
      <c r="W1128" s="19">
        <v>23.3</v>
      </c>
      <c r="AF1128" t="s">
        <v>726</v>
      </c>
      <c r="AG1128" t="s">
        <v>115</v>
      </c>
      <c r="AH1128" t="s">
        <v>59</v>
      </c>
      <c r="AI1128">
        <v>15.0</v>
      </c>
      <c r="AJ1128" t="s">
        <v>61</v>
      </c>
      <c r="AK1128" t="s">
        <v>53</v>
      </c>
      <c r="AM1128" t="s">
        <v>54</v>
      </c>
      <c r="AN1128" t="s">
        <v>55</v>
      </c>
      <c r="AQ1128" t="s">
        <v>51</v>
      </c>
      <c r="AR1128" t="s">
        <v>727</v>
      </c>
    </row>
    <row r="1129" ht="15.75" customHeight="1">
      <c r="A1129" t="s">
        <v>44</v>
      </c>
      <c r="B1129" s="20" t="s">
        <v>154</v>
      </c>
      <c r="C1129" s="11" t="s">
        <v>184</v>
      </c>
      <c r="D1129" s="11" t="s">
        <v>185</v>
      </c>
      <c r="E1129" s="11" t="s">
        <v>186</v>
      </c>
      <c r="F1129" s="12" t="str">
        <f t="shared" si="1"/>
        <v>2015</v>
      </c>
      <c r="G1129" s="13">
        <v>42154.0</v>
      </c>
      <c r="H1129" s="14">
        <v>0.3923611111111111</v>
      </c>
      <c r="I1129" t="s">
        <v>95</v>
      </c>
      <c r="J1129" s="15"/>
      <c r="M1129" s="15"/>
      <c r="N1129" s="16"/>
      <c r="O1129" s="16"/>
      <c r="P1129" s="17"/>
      <c r="Q1129" s="18"/>
      <c r="S1129" s="17"/>
      <c r="V1129" s="19"/>
      <c r="W1129" s="19">
        <v>32.3</v>
      </c>
      <c r="AF1129" t="s">
        <v>726</v>
      </c>
      <c r="AK1129" t="s">
        <v>53</v>
      </c>
      <c r="AR1129" t="s">
        <v>727</v>
      </c>
    </row>
    <row r="1130" ht="15.75" customHeight="1">
      <c r="A1130" t="s">
        <v>44</v>
      </c>
      <c r="B1130" s="20" t="s">
        <v>154</v>
      </c>
      <c r="C1130" s="11" t="s">
        <v>184</v>
      </c>
      <c r="D1130" s="11" t="s">
        <v>185</v>
      </c>
      <c r="E1130" s="11" t="s">
        <v>186</v>
      </c>
      <c r="F1130" s="12" t="str">
        <f t="shared" si="1"/>
        <v>2015</v>
      </c>
      <c r="G1130" s="13">
        <v>42168.0</v>
      </c>
      <c r="H1130" s="14">
        <v>0.34444444444444444</v>
      </c>
      <c r="I1130" t="s">
        <v>48</v>
      </c>
      <c r="J1130" s="15"/>
      <c r="L1130" t="s">
        <v>49</v>
      </c>
      <c r="M1130" s="15">
        <v>18.6</v>
      </c>
      <c r="N1130" s="16">
        <v>8.96</v>
      </c>
      <c r="O1130" s="16">
        <v>95.9</v>
      </c>
      <c r="P1130" s="17">
        <v>34.8</v>
      </c>
      <c r="Q1130" s="18"/>
      <c r="S1130" s="17"/>
      <c r="V1130" s="19"/>
      <c r="W1130" s="19">
        <v>12.2</v>
      </c>
      <c r="AF1130" t="s">
        <v>726</v>
      </c>
      <c r="AG1130" t="s">
        <v>224</v>
      </c>
      <c r="AH1130" t="s">
        <v>254</v>
      </c>
      <c r="AI1130">
        <v>18.33</v>
      </c>
      <c r="AJ1130" t="s">
        <v>52</v>
      </c>
      <c r="AK1130" t="s">
        <v>53</v>
      </c>
      <c r="AM1130" t="s">
        <v>54</v>
      </c>
      <c r="AN1130" t="s">
        <v>55</v>
      </c>
      <c r="AQ1130" t="s">
        <v>51</v>
      </c>
      <c r="AR1130" t="s">
        <v>226</v>
      </c>
    </row>
    <row r="1131" ht="15.75" customHeight="1">
      <c r="A1131" t="s">
        <v>44</v>
      </c>
      <c r="B1131" s="20" t="s">
        <v>154</v>
      </c>
      <c r="C1131" s="11" t="s">
        <v>184</v>
      </c>
      <c r="D1131" s="11" t="s">
        <v>185</v>
      </c>
      <c r="E1131" s="11" t="s">
        <v>186</v>
      </c>
      <c r="F1131" s="12" t="str">
        <f t="shared" si="1"/>
        <v>2015</v>
      </c>
      <c r="G1131" s="13">
        <v>42168.0</v>
      </c>
      <c r="H1131" s="14">
        <v>0.34444444444444444</v>
      </c>
      <c r="I1131" t="s">
        <v>95</v>
      </c>
      <c r="J1131" s="15"/>
      <c r="M1131" s="15"/>
      <c r="N1131" s="16"/>
      <c r="O1131" s="16"/>
      <c r="P1131" s="17"/>
      <c r="Q1131" s="18"/>
      <c r="S1131" s="17"/>
      <c r="V1131" s="19"/>
      <c r="W1131" s="19">
        <v>14.3</v>
      </c>
      <c r="AF1131" t="s">
        <v>726</v>
      </c>
      <c r="AK1131" t="s">
        <v>53</v>
      </c>
      <c r="AR1131" t="s">
        <v>226</v>
      </c>
    </row>
    <row r="1132" ht="15.75" customHeight="1">
      <c r="A1132" t="s">
        <v>44</v>
      </c>
      <c r="B1132" s="20" t="s">
        <v>154</v>
      </c>
      <c r="C1132" s="11" t="s">
        <v>184</v>
      </c>
      <c r="D1132" s="11" t="s">
        <v>185</v>
      </c>
      <c r="E1132" s="11" t="s">
        <v>186</v>
      </c>
      <c r="F1132" s="12" t="str">
        <f t="shared" si="1"/>
        <v>2015</v>
      </c>
      <c r="G1132" s="13">
        <v>42182.0</v>
      </c>
      <c r="H1132" s="14">
        <v>0.3284722222222222</v>
      </c>
      <c r="I1132" t="s">
        <v>48</v>
      </c>
      <c r="J1132" s="15"/>
      <c r="L1132" t="s">
        <v>49</v>
      </c>
      <c r="M1132" s="15">
        <v>20.9</v>
      </c>
      <c r="N1132" s="16">
        <v>8.31</v>
      </c>
      <c r="O1132" s="16">
        <v>92.8</v>
      </c>
      <c r="P1132" s="17">
        <v>35.8</v>
      </c>
      <c r="Q1132" s="18"/>
      <c r="S1132" s="17"/>
      <c r="V1132" s="19"/>
      <c r="W1132" s="19">
        <v>10.9</v>
      </c>
      <c r="AF1132" t="s">
        <v>726</v>
      </c>
      <c r="AG1132" t="s">
        <v>51</v>
      </c>
      <c r="AH1132" t="s">
        <v>444</v>
      </c>
      <c r="AI1132">
        <v>10.0</v>
      </c>
      <c r="AJ1132" t="s">
        <v>61</v>
      </c>
      <c r="AK1132" t="s">
        <v>53</v>
      </c>
      <c r="AM1132" t="s">
        <v>54</v>
      </c>
      <c r="AN1132" t="s">
        <v>55</v>
      </c>
      <c r="AQ1132" t="s">
        <v>51</v>
      </c>
      <c r="AR1132" t="s">
        <v>226</v>
      </c>
    </row>
    <row r="1133" ht="15.75" customHeight="1">
      <c r="A1133" t="s">
        <v>44</v>
      </c>
      <c r="B1133" s="20" t="s">
        <v>154</v>
      </c>
      <c r="C1133" s="11" t="s">
        <v>184</v>
      </c>
      <c r="D1133" s="11" t="s">
        <v>185</v>
      </c>
      <c r="E1133" s="11" t="s">
        <v>186</v>
      </c>
      <c r="F1133" s="12" t="str">
        <f t="shared" si="1"/>
        <v>2015</v>
      </c>
      <c r="G1133" s="13">
        <v>42196.0</v>
      </c>
      <c r="H1133" s="14">
        <v>0.3159722222222222</v>
      </c>
      <c r="I1133" t="s">
        <v>48</v>
      </c>
      <c r="J1133" s="15"/>
      <c r="L1133" t="s">
        <v>49</v>
      </c>
      <c r="M1133" s="15">
        <v>23.4</v>
      </c>
      <c r="N1133" s="16">
        <v>7.69</v>
      </c>
      <c r="O1133" s="16">
        <v>90.0</v>
      </c>
      <c r="P1133" s="17">
        <v>35.8</v>
      </c>
      <c r="Q1133" s="18"/>
      <c r="S1133" s="17"/>
      <c r="V1133" s="19"/>
      <c r="W1133" s="19">
        <v>18.7</v>
      </c>
      <c r="AF1133" t="s">
        <v>726</v>
      </c>
      <c r="AG1133" t="s">
        <v>51</v>
      </c>
      <c r="AH1133" t="s">
        <v>51</v>
      </c>
      <c r="AI1133">
        <v>18.33</v>
      </c>
      <c r="AJ1133" t="s">
        <v>61</v>
      </c>
      <c r="AK1133" t="s">
        <v>53</v>
      </c>
      <c r="AM1133" t="s">
        <v>54</v>
      </c>
      <c r="AN1133" t="s">
        <v>55</v>
      </c>
      <c r="AQ1133" t="s">
        <v>51</v>
      </c>
      <c r="AR1133" t="s">
        <v>728</v>
      </c>
    </row>
    <row r="1134" ht="15.75" customHeight="1">
      <c r="A1134" t="s">
        <v>44</v>
      </c>
      <c r="B1134" s="20" t="s">
        <v>154</v>
      </c>
      <c r="C1134" s="11" t="s">
        <v>184</v>
      </c>
      <c r="D1134" s="11" t="s">
        <v>185</v>
      </c>
      <c r="E1134" s="11" t="s">
        <v>186</v>
      </c>
      <c r="F1134" s="12" t="str">
        <f t="shared" si="1"/>
        <v>2015</v>
      </c>
      <c r="G1134" s="13">
        <v>42196.0</v>
      </c>
      <c r="H1134" s="14">
        <v>0.3159722222222222</v>
      </c>
      <c r="I1134" t="s">
        <v>95</v>
      </c>
      <c r="J1134" s="15"/>
      <c r="M1134" s="15">
        <v>23.4</v>
      </c>
      <c r="N1134" s="16">
        <v>7.67</v>
      </c>
      <c r="O1134" s="16">
        <v>90.3</v>
      </c>
      <c r="P1134" s="17">
        <v>34.7</v>
      </c>
      <c r="Q1134" s="18"/>
      <c r="S1134" s="17"/>
      <c r="V1134" s="19"/>
      <c r="W1134" s="19">
        <v>17.3</v>
      </c>
      <c r="AF1134" t="s">
        <v>726</v>
      </c>
      <c r="AK1134" t="s">
        <v>53</v>
      </c>
      <c r="AR1134" t="s">
        <v>728</v>
      </c>
    </row>
    <row r="1135" ht="15.75" customHeight="1">
      <c r="A1135" t="s">
        <v>44</v>
      </c>
      <c r="B1135" s="20" t="s">
        <v>154</v>
      </c>
      <c r="C1135" s="11" t="s">
        <v>184</v>
      </c>
      <c r="D1135" s="11" t="s">
        <v>185</v>
      </c>
      <c r="E1135" s="11" t="s">
        <v>186</v>
      </c>
      <c r="F1135" s="12" t="str">
        <f t="shared" si="1"/>
        <v>2015</v>
      </c>
      <c r="G1135" s="13">
        <v>42210.0</v>
      </c>
      <c r="H1135" s="14">
        <v>0.2881944444444444</v>
      </c>
      <c r="I1135" t="s">
        <v>48</v>
      </c>
      <c r="J1135" s="15"/>
      <c r="L1135" t="s">
        <v>49</v>
      </c>
      <c r="M1135" s="15">
        <v>23.4</v>
      </c>
      <c r="N1135" s="16">
        <v>7.15</v>
      </c>
      <c r="O1135" s="16">
        <v>84.1</v>
      </c>
      <c r="P1135" s="17">
        <v>49.5</v>
      </c>
      <c r="Q1135" s="18"/>
      <c r="S1135" s="17"/>
      <c r="V1135" s="19"/>
      <c r="W1135" s="19">
        <v>16.1</v>
      </c>
      <c r="AF1135" t="s">
        <v>279</v>
      </c>
      <c r="AG1135" t="s">
        <v>231</v>
      </c>
      <c r="AH1135" t="s">
        <v>254</v>
      </c>
      <c r="AI1135">
        <v>15.56</v>
      </c>
      <c r="AJ1135" t="s">
        <v>61</v>
      </c>
      <c r="AK1135" t="s">
        <v>53</v>
      </c>
      <c r="AM1135" t="s">
        <v>54</v>
      </c>
      <c r="AN1135" t="s">
        <v>65</v>
      </c>
      <c r="AQ1135" t="s">
        <v>51</v>
      </c>
      <c r="AR1135" t="s">
        <v>233</v>
      </c>
    </row>
    <row r="1136" ht="15.75" customHeight="1">
      <c r="A1136" t="s">
        <v>44</v>
      </c>
      <c r="B1136" s="20" t="s">
        <v>154</v>
      </c>
      <c r="C1136" s="11" t="s">
        <v>184</v>
      </c>
      <c r="D1136" s="11" t="s">
        <v>185</v>
      </c>
      <c r="E1136" s="11" t="s">
        <v>186</v>
      </c>
      <c r="F1136" s="12" t="str">
        <f t="shared" si="1"/>
        <v>2015</v>
      </c>
      <c r="G1136" s="13">
        <v>42224.0</v>
      </c>
      <c r="H1136" s="14">
        <v>0.32083333333333336</v>
      </c>
      <c r="I1136" t="s">
        <v>48</v>
      </c>
      <c r="J1136" s="15"/>
      <c r="L1136" t="s">
        <v>49</v>
      </c>
      <c r="M1136" s="15">
        <v>24.1</v>
      </c>
      <c r="N1136" s="16">
        <v>7.28</v>
      </c>
      <c r="O1136" s="16">
        <v>87.3</v>
      </c>
      <c r="P1136" s="17">
        <v>34.1</v>
      </c>
      <c r="Q1136" s="18"/>
      <c r="S1136" s="17"/>
      <c r="V1136" s="19"/>
      <c r="W1136" s="19">
        <v>24.6</v>
      </c>
      <c r="AF1136" t="s">
        <v>726</v>
      </c>
      <c r="AG1136" t="s">
        <v>51</v>
      </c>
      <c r="AH1136" t="s">
        <v>115</v>
      </c>
      <c r="AI1136">
        <v>13.89</v>
      </c>
      <c r="AJ1136" t="s">
        <v>61</v>
      </c>
      <c r="AK1136" t="s">
        <v>53</v>
      </c>
      <c r="AM1136" t="s">
        <v>54</v>
      </c>
      <c r="AN1136" t="s">
        <v>55</v>
      </c>
      <c r="AQ1136" t="s">
        <v>51</v>
      </c>
      <c r="AR1136" t="s">
        <v>226</v>
      </c>
    </row>
    <row r="1137" ht="15.75" customHeight="1">
      <c r="A1137" t="s">
        <v>44</v>
      </c>
      <c r="B1137" s="20" t="s">
        <v>154</v>
      </c>
      <c r="C1137" s="11" t="s">
        <v>184</v>
      </c>
      <c r="D1137" s="11" t="s">
        <v>185</v>
      </c>
      <c r="E1137" s="11" t="s">
        <v>186</v>
      </c>
      <c r="F1137" s="12" t="str">
        <f t="shared" si="1"/>
        <v>2015</v>
      </c>
      <c r="G1137" s="13">
        <v>42238.0</v>
      </c>
      <c r="H1137" s="14">
        <v>0.31875</v>
      </c>
      <c r="I1137" t="s">
        <v>48</v>
      </c>
      <c r="J1137" s="15"/>
      <c r="L1137" t="s">
        <v>49</v>
      </c>
      <c r="M1137" s="15">
        <v>25.9</v>
      </c>
      <c r="N1137" s="16">
        <v>7.06</v>
      </c>
      <c r="O1137" s="16">
        <v>86.1</v>
      </c>
      <c r="P1137" s="17">
        <v>34.8</v>
      </c>
      <c r="Q1137" s="18"/>
      <c r="S1137" s="17"/>
      <c r="V1137" s="19"/>
      <c r="W1137" s="19">
        <v>18.5</v>
      </c>
      <c r="AF1137" t="s">
        <v>726</v>
      </c>
      <c r="AG1137" t="s">
        <v>59</v>
      </c>
      <c r="AH1137" t="s">
        <v>281</v>
      </c>
      <c r="AI1137">
        <v>20.0</v>
      </c>
      <c r="AK1137" t="s">
        <v>53</v>
      </c>
      <c r="AM1137" t="s">
        <v>54</v>
      </c>
      <c r="AN1137" t="s">
        <v>55</v>
      </c>
      <c r="AQ1137" t="s">
        <v>51</v>
      </c>
      <c r="AR1137" t="s">
        <v>729</v>
      </c>
    </row>
    <row r="1138" ht="15.75" customHeight="1">
      <c r="A1138" t="s">
        <v>44</v>
      </c>
      <c r="B1138" s="20" t="s">
        <v>154</v>
      </c>
      <c r="C1138" s="11" t="s">
        <v>197</v>
      </c>
      <c r="D1138" s="11" t="s">
        <v>198</v>
      </c>
      <c r="E1138" s="11" t="s">
        <v>199</v>
      </c>
      <c r="F1138" s="12" t="str">
        <f t="shared" si="1"/>
        <v>2015</v>
      </c>
      <c r="G1138" s="13">
        <v>42154.0</v>
      </c>
      <c r="H1138" s="14">
        <v>0.3729166666666667</v>
      </c>
      <c r="I1138" t="s">
        <v>48</v>
      </c>
      <c r="J1138" s="15"/>
      <c r="L1138" t="s">
        <v>49</v>
      </c>
      <c r="M1138" s="15">
        <v>21.3</v>
      </c>
      <c r="N1138" s="16">
        <v>8.69</v>
      </c>
      <c r="O1138" s="16">
        <v>98.3</v>
      </c>
      <c r="P1138" s="17">
        <v>34.8</v>
      </c>
      <c r="Q1138" s="18"/>
      <c r="S1138" s="17"/>
      <c r="V1138" s="19"/>
      <c r="W1138" s="19">
        <v>5.2</v>
      </c>
      <c r="AF1138" t="s">
        <v>726</v>
      </c>
      <c r="AG1138" t="s">
        <v>115</v>
      </c>
      <c r="AH1138" t="s">
        <v>59</v>
      </c>
      <c r="AI1138">
        <v>15.0</v>
      </c>
      <c r="AJ1138" t="s">
        <v>61</v>
      </c>
      <c r="AK1138" t="s">
        <v>53</v>
      </c>
      <c r="AM1138" t="s">
        <v>54</v>
      </c>
      <c r="AN1138" t="s">
        <v>55</v>
      </c>
      <c r="AQ1138" t="s">
        <v>51</v>
      </c>
      <c r="AR1138" t="s">
        <v>730</v>
      </c>
    </row>
    <row r="1139" ht="15.75" customHeight="1">
      <c r="A1139" t="s">
        <v>44</v>
      </c>
      <c r="B1139" s="20" t="s">
        <v>154</v>
      </c>
      <c r="C1139" s="11" t="s">
        <v>197</v>
      </c>
      <c r="D1139" s="11" t="s">
        <v>198</v>
      </c>
      <c r="E1139" s="11" t="s">
        <v>199</v>
      </c>
      <c r="F1139" s="12" t="str">
        <f t="shared" si="1"/>
        <v>2015</v>
      </c>
      <c r="G1139" s="13">
        <v>42168.0</v>
      </c>
      <c r="H1139" s="14">
        <v>0.3645833333333333</v>
      </c>
      <c r="I1139" t="s">
        <v>48</v>
      </c>
      <c r="J1139" s="15"/>
      <c r="L1139" t="s">
        <v>49</v>
      </c>
      <c r="M1139" s="15">
        <v>19.6</v>
      </c>
      <c r="N1139" s="16">
        <v>8.9</v>
      </c>
      <c r="O1139" s="16">
        <v>97.0</v>
      </c>
      <c r="P1139" s="17">
        <v>35.1</v>
      </c>
      <c r="Q1139" s="18"/>
      <c r="S1139" s="17"/>
      <c r="V1139" s="19"/>
      <c r="W1139" s="19">
        <v>19.9</v>
      </c>
      <c r="AF1139" t="s">
        <v>726</v>
      </c>
      <c r="AG1139" t="s">
        <v>224</v>
      </c>
      <c r="AH1139" t="s">
        <v>254</v>
      </c>
      <c r="AI1139">
        <v>18.33</v>
      </c>
      <c r="AJ1139" t="s">
        <v>52</v>
      </c>
      <c r="AK1139" t="s">
        <v>53</v>
      </c>
      <c r="AM1139" t="s">
        <v>54</v>
      </c>
      <c r="AN1139" t="s">
        <v>55</v>
      </c>
      <c r="AQ1139" t="s">
        <v>51</v>
      </c>
      <c r="AR1139" t="s">
        <v>226</v>
      </c>
    </row>
    <row r="1140" ht="15.75" customHeight="1">
      <c r="A1140" t="s">
        <v>44</v>
      </c>
      <c r="B1140" s="20" t="s">
        <v>154</v>
      </c>
      <c r="C1140" s="11" t="s">
        <v>197</v>
      </c>
      <c r="D1140" s="11" t="s">
        <v>198</v>
      </c>
      <c r="E1140" s="11" t="s">
        <v>199</v>
      </c>
      <c r="F1140" s="12" t="str">
        <f t="shared" si="1"/>
        <v>2015</v>
      </c>
      <c r="G1140" s="13">
        <v>42182.0</v>
      </c>
      <c r="H1140" s="14">
        <v>0.30972222222222223</v>
      </c>
      <c r="I1140" t="s">
        <v>48</v>
      </c>
      <c r="J1140" s="15"/>
      <c r="L1140" t="s">
        <v>49</v>
      </c>
      <c r="M1140" s="15">
        <v>21.3</v>
      </c>
      <c r="N1140" s="16">
        <v>8.4</v>
      </c>
      <c r="O1140" s="16">
        <v>95.0</v>
      </c>
      <c r="P1140" s="17">
        <v>34.9</v>
      </c>
      <c r="Q1140" s="18"/>
      <c r="S1140" s="17"/>
      <c r="V1140" s="19"/>
      <c r="W1140" s="19">
        <v>6.3</v>
      </c>
      <c r="AF1140" t="s">
        <v>726</v>
      </c>
      <c r="AG1140" t="s">
        <v>51</v>
      </c>
      <c r="AH1140" t="s">
        <v>444</v>
      </c>
      <c r="AI1140">
        <v>10.0</v>
      </c>
      <c r="AJ1140" t="s">
        <v>61</v>
      </c>
      <c r="AK1140" t="s">
        <v>53</v>
      </c>
      <c r="AM1140" t="s">
        <v>54</v>
      </c>
      <c r="AN1140" t="s">
        <v>55</v>
      </c>
      <c r="AQ1140" t="s">
        <v>51</v>
      </c>
      <c r="AR1140" t="s">
        <v>226</v>
      </c>
    </row>
    <row r="1141" ht="15.75" customHeight="1">
      <c r="A1141" t="s">
        <v>323</v>
      </c>
      <c r="B1141" s="20" t="s">
        <v>154</v>
      </c>
      <c r="C1141" s="11" t="s">
        <v>731</v>
      </c>
      <c r="D1141" s="11" t="s">
        <v>732</v>
      </c>
      <c r="E1141" s="11" t="s">
        <v>733</v>
      </c>
      <c r="F1141" s="12" t="str">
        <f t="shared" si="1"/>
        <v>2009</v>
      </c>
      <c r="G1141" s="13">
        <v>39949.0</v>
      </c>
      <c r="H1141" s="14">
        <v>0.28402777777777777</v>
      </c>
      <c r="I1141" t="s">
        <v>48</v>
      </c>
      <c r="J1141" s="15"/>
      <c r="M1141" s="15">
        <v>13.0</v>
      </c>
      <c r="N1141" s="16">
        <v>10.48</v>
      </c>
      <c r="O1141" s="16">
        <v>100.1</v>
      </c>
      <c r="P1141" s="17"/>
      <c r="Q1141" s="18"/>
      <c r="S1141" s="17"/>
      <c r="V1141" s="19"/>
      <c r="W1141" s="19">
        <v>24.6</v>
      </c>
      <c r="AF1141" t="s">
        <v>166</v>
      </c>
      <c r="AG1141" t="s">
        <v>51</v>
      </c>
      <c r="AH1141" t="s">
        <v>51</v>
      </c>
      <c r="AI1141">
        <v>12.78</v>
      </c>
      <c r="AJ1141" t="s">
        <v>61</v>
      </c>
      <c r="AK1141" t="s">
        <v>53</v>
      </c>
      <c r="AM1141" t="s">
        <v>62</v>
      </c>
      <c r="AQ1141" t="s">
        <v>51</v>
      </c>
      <c r="AR1141" t="s">
        <v>734</v>
      </c>
    </row>
    <row r="1142" ht="15.75" customHeight="1">
      <c r="A1142" t="s">
        <v>323</v>
      </c>
      <c r="B1142" s="20" t="s">
        <v>154</v>
      </c>
      <c r="C1142" s="11" t="s">
        <v>731</v>
      </c>
      <c r="D1142" s="11" t="s">
        <v>732</v>
      </c>
      <c r="E1142" s="11" t="s">
        <v>733</v>
      </c>
      <c r="F1142" s="12" t="str">
        <f t="shared" si="1"/>
        <v>2009</v>
      </c>
      <c r="G1142" s="13">
        <v>39963.0</v>
      </c>
      <c r="H1142" s="14">
        <v>0.2722222222222222</v>
      </c>
      <c r="I1142" t="s">
        <v>48</v>
      </c>
      <c r="J1142" s="15"/>
      <c r="M1142" s="15">
        <v>13.1</v>
      </c>
      <c r="N1142" s="16">
        <v>10.49</v>
      </c>
      <c r="O1142" s="16">
        <v>102.1</v>
      </c>
      <c r="P1142" s="17"/>
      <c r="Q1142" s="18"/>
      <c r="S1142" s="17"/>
      <c r="V1142" s="19"/>
      <c r="W1142" s="19"/>
      <c r="AF1142" t="s">
        <v>166</v>
      </c>
      <c r="AG1142" t="s">
        <v>51</v>
      </c>
      <c r="AH1142" t="s">
        <v>168</v>
      </c>
      <c r="AJ1142" t="s">
        <v>61</v>
      </c>
      <c r="AK1142" t="s">
        <v>53</v>
      </c>
      <c r="AM1142" t="s">
        <v>54</v>
      </c>
      <c r="AN1142" t="s">
        <v>65</v>
      </c>
      <c r="AQ1142" t="s">
        <v>51</v>
      </c>
      <c r="AR1142" t="s">
        <v>734</v>
      </c>
    </row>
    <row r="1143" ht="15.75" customHeight="1">
      <c r="A1143" t="s">
        <v>323</v>
      </c>
      <c r="B1143" s="20" t="s">
        <v>154</v>
      </c>
      <c r="C1143" s="11" t="s">
        <v>731</v>
      </c>
      <c r="D1143" s="11" t="s">
        <v>732</v>
      </c>
      <c r="E1143" s="11" t="s">
        <v>733</v>
      </c>
      <c r="F1143" s="12" t="str">
        <f t="shared" si="1"/>
        <v>2009</v>
      </c>
      <c r="G1143" s="13">
        <v>39977.0</v>
      </c>
      <c r="H1143" s="14">
        <v>0.27152777777777776</v>
      </c>
      <c r="I1143" t="s">
        <v>48</v>
      </c>
      <c r="J1143" s="15"/>
      <c r="M1143" s="15">
        <v>16.8</v>
      </c>
      <c r="N1143" s="16">
        <v>10.47</v>
      </c>
      <c r="O1143" s="16">
        <v>108.2</v>
      </c>
      <c r="P1143" s="17"/>
      <c r="Q1143" s="18"/>
      <c r="S1143" s="17"/>
      <c r="V1143" s="19"/>
      <c r="W1143" s="19" t="s">
        <v>111</v>
      </c>
      <c r="AF1143" t="s">
        <v>166</v>
      </c>
      <c r="AG1143" t="s">
        <v>51</v>
      </c>
      <c r="AH1143" t="s">
        <v>60</v>
      </c>
      <c r="AJ1143" t="s">
        <v>61</v>
      </c>
      <c r="AK1143" t="s">
        <v>53</v>
      </c>
      <c r="AM1143" t="s">
        <v>54</v>
      </c>
      <c r="AQ1143" t="s">
        <v>70</v>
      </c>
      <c r="AR1143" t="s">
        <v>734</v>
      </c>
    </row>
    <row r="1144" ht="15.75" customHeight="1">
      <c r="A1144" t="s">
        <v>323</v>
      </c>
      <c r="B1144" s="20" t="s">
        <v>154</v>
      </c>
      <c r="C1144" s="11" t="s">
        <v>731</v>
      </c>
      <c r="D1144" s="11" t="s">
        <v>732</v>
      </c>
      <c r="E1144" s="11" t="s">
        <v>733</v>
      </c>
      <c r="F1144" s="12" t="str">
        <f t="shared" si="1"/>
        <v>2009</v>
      </c>
      <c r="G1144" s="13">
        <v>39991.0</v>
      </c>
      <c r="H1144" s="14">
        <v>0.27291666666666664</v>
      </c>
      <c r="I1144" t="s">
        <v>48</v>
      </c>
      <c r="J1144" s="15"/>
      <c r="L1144" t="s">
        <v>58</v>
      </c>
      <c r="M1144" s="15">
        <v>18.7</v>
      </c>
      <c r="N1144" s="16">
        <v>9.2</v>
      </c>
      <c r="O1144" s="16">
        <v>99.3</v>
      </c>
      <c r="P1144" s="17"/>
      <c r="Q1144" s="18"/>
      <c r="S1144" s="17"/>
      <c r="V1144" s="19"/>
      <c r="W1144" s="19">
        <v>36.8</v>
      </c>
      <c r="AF1144" t="s">
        <v>166</v>
      </c>
      <c r="AG1144" t="s">
        <v>51</v>
      </c>
      <c r="AH1144" t="s">
        <v>51</v>
      </c>
      <c r="AI1144">
        <v>16.11</v>
      </c>
      <c r="AJ1144" t="s">
        <v>61</v>
      </c>
      <c r="AK1144" t="s">
        <v>53</v>
      </c>
      <c r="AM1144" t="s">
        <v>62</v>
      </c>
      <c r="AN1144" t="s">
        <v>65</v>
      </c>
      <c r="AQ1144" t="s">
        <v>171</v>
      </c>
      <c r="AR1144" t="s">
        <v>735</v>
      </c>
    </row>
    <row r="1145" ht="15.75" customHeight="1">
      <c r="A1145" t="s">
        <v>323</v>
      </c>
      <c r="B1145" s="20" t="s">
        <v>154</v>
      </c>
      <c r="C1145" s="11" t="s">
        <v>731</v>
      </c>
      <c r="D1145" s="11" t="s">
        <v>732</v>
      </c>
      <c r="E1145" s="11" t="s">
        <v>733</v>
      </c>
      <c r="F1145" s="12" t="str">
        <f t="shared" si="1"/>
        <v>2009</v>
      </c>
      <c r="G1145" s="13">
        <v>40033.0</v>
      </c>
      <c r="H1145" s="14">
        <v>0.3020833333333333</v>
      </c>
      <c r="I1145" t="s">
        <v>48</v>
      </c>
      <c r="J1145" s="15"/>
      <c r="L1145" t="s">
        <v>49</v>
      </c>
      <c r="M1145" s="15">
        <v>22.9</v>
      </c>
      <c r="N1145" s="16">
        <v>9.47</v>
      </c>
      <c r="O1145" s="16">
        <v>102.7</v>
      </c>
      <c r="P1145" s="17"/>
      <c r="Q1145" s="18"/>
      <c r="S1145" s="17"/>
      <c r="V1145" s="19"/>
      <c r="W1145" s="19">
        <v>46.5</v>
      </c>
      <c r="AF1145" t="s">
        <v>182</v>
      </c>
      <c r="AG1145" t="s">
        <v>51</v>
      </c>
      <c r="AH1145" t="s">
        <v>51</v>
      </c>
      <c r="AI1145">
        <v>12.78</v>
      </c>
      <c r="AJ1145" t="s">
        <v>61</v>
      </c>
      <c r="AK1145" t="s">
        <v>53</v>
      </c>
      <c r="AM1145" t="s">
        <v>54</v>
      </c>
      <c r="AN1145" t="s">
        <v>55</v>
      </c>
      <c r="AQ1145" t="s">
        <v>51</v>
      </c>
      <c r="AR1145" t="s">
        <v>173</v>
      </c>
    </row>
    <row r="1146" ht="15.75" customHeight="1">
      <c r="A1146" t="s">
        <v>323</v>
      </c>
      <c r="B1146" s="20" t="s">
        <v>154</v>
      </c>
      <c r="C1146" s="11" t="s">
        <v>736</v>
      </c>
      <c r="D1146" s="11" t="s">
        <v>737</v>
      </c>
      <c r="E1146" s="11" t="s">
        <v>738</v>
      </c>
      <c r="F1146" s="12" t="str">
        <f t="shared" si="1"/>
        <v>2009</v>
      </c>
      <c r="G1146" s="13">
        <v>39949.0</v>
      </c>
      <c r="H1146" s="14">
        <v>0.29791666666666666</v>
      </c>
      <c r="I1146" t="s">
        <v>48</v>
      </c>
      <c r="J1146" s="15"/>
      <c r="L1146" t="s">
        <v>49</v>
      </c>
      <c r="M1146" s="15">
        <v>13.4</v>
      </c>
      <c r="N1146" s="16">
        <v>9.2</v>
      </c>
      <c r="O1146" s="16">
        <v>83.7</v>
      </c>
      <c r="P1146" s="17"/>
      <c r="Q1146" s="18"/>
      <c r="S1146" s="17"/>
      <c r="V1146" s="19"/>
      <c r="W1146" s="19">
        <v>14.3</v>
      </c>
      <c r="AF1146" t="s">
        <v>76</v>
      </c>
      <c r="AK1146" t="s">
        <v>53</v>
      </c>
      <c r="AM1146" t="s">
        <v>54</v>
      </c>
      <c r="AN1146" t="s">
        <v>65</v>
      </c>
      <c r="AQ1146" t="s">
        <v>51</v>
      </c>
      <c r="AR1146" t="s">
        <v>739</v>
      </c>
    </row>
    <row r="1147" ht="15.75" customHeight="1">
      <c r="A1147" t="s">
        <v>323</v>
      </c>
      <c r="B1147" s="20" t="s">
        <v>154</v>
      </c>
      <c r="C1147" s="11" t="s">
        <v>736</v>
      </c>
      <c r="D1147" s="11" t="s">
        <v>737</v>
      </c>
      <c r="E1147" s="11" t="s">
        <v>738</v>
      </c>
      <c r="F1147" s="12" t="str">
        <f t="shared" si="1"/>
        <v>2009</v>
      </c>
      <c r="G1147" s="13">
        <v>39963.0</v>
      </c>
      <c r="H1147" s="14">
        <v>0.30972222222222223</v>
      </c>
      <c r="I1147" t="s">
        <v>48</v>
      </c>
      <c r="J1147" s="15"/>
      <c r="L1147" t="s">
        <v>58</v>
      </c>
      <c r="M1147" s="15">
        <v>13.9</v>
      </c>
      <c r="N1147" s="16">
        <v>9.5</v>
      </c>
      <c r="O1147" s="16">
        <v>83.0</v>
      </c>
      <c r="P1147" s="17"/>
      <c r="Q1147" s="18"/>
      <c r="S1147" s="17"/>
      <c r="V1147" s="19"/>
      <c r="W1147" s="19">
        <v>1986.28</v>
      </c>
      <c r="AF1147" t="s">
        <v>76</v>
      </c>
      <c r="AG1147" t="s">
        <v>59</v>
      </c>
      <c r="AH1147" t="s">
        <v>77</v>
      </c>
      <c r="AJ1147" t="s">
        <v>61</v>
      </c>
      <c r="AK1147" t="s">
        <v>53</v>
      </c>
      <c r="AM1147" t="s">
        <v>62</v>
      </c>
      <c r="AN1147" t="s">
        <v>55</v>
      </c>
      <c r="AQ1147" t="s">
        <v>51</v>
      </c>
      <c r="AR1147" t="s">
        <v>740</v>
      </c>
    </row>
    <row r="1148" ht="15.75" customHeight="1">
      <c r="A1148" t="s">
        <v>323</v>
      </c>
      <c r="B1148" s="20" t="s">
        <v>154</v>
      </c>
      <c r="C1148" s="11" t="s">
        <v>736</v>
      </c>
      <c r="D1148" s="11" t="s">
        <v>737</v>
      </c>
      <c r="E1148" s="11" t="s">
        <v>738</v>
      </c>
      <c r="F1148" s="12" t="str">
        <f t="shared" si="1"/>
        <v>2009</v>
      </c>
      <c r="G1148" s="13">
        <v>39977.0</v>
      </c>
      <c r="H1148" s="14">
        <v>0.3145833333333333</v>
      </c>
      <c r="I1148" t="s">
        <v>48</v>
      </c>
      <c r="J1148" s="15"/>
      <c r="L1148" t="s">
        <v>58</v>
      </c>
      <c r="M1148" s="15">
        <v>17.5</v>
      </c>
      <c r="N1148" s="16">
        <v>6.8</v>
      </c>
      <c r="O1148" s="16">
        <v>71.8</v>
      </c>
      <c r="P1148" s="17"/>
      <c r="Q1148" s="18"/>
      <c r="S1148" s="17"/>
      <c r="V1148" s="19"/>
      <c r="W1148" s="19" t="s">
        <v>111</v>
      </c>
      <c r="AF1148" t="s">
        <v>76</v>
      </c>
      <c r="AG1148" t="s">
        <v>51</v>
      </c>
      <c r="AH1148" t="s">
        <v>60</v>
      </c>
      <c r="AI1148">
        <v>21.7</v>
      </c>
      <c r="AJ1148" t="s">
        <v>61</v>
      </c>
      <c r="AK1148" t="s">
        <v>53</v>
      </c>
      <c r="AM1148" t="s">
        <v>62</v>
      </c>
      <c r="AN1148" t="s">
        <v>65</v>
      </c>
      <c r="AQ1148" t="s">
        <v>70</v>
      </c>
      <c r="AR1148" t="s">
        <v>741</v>
      </c>
    </row>
    <row r="1149" ht="15.75" customHeight="1">
      <c r="A1149" t="s">
        <v>323</v>
      </c>
      <c r="B1149" s="20" t="s">
        <v>154</v>
      </c>
      <c r="C1149" s="11" t="s">
        <v>736</v>
      </c>
      <c r="D1149" s="11" t="s">
        <v>737</v>
      </c>
      <c r="E1149" s="11" t="s">
        <v>738</v>
      </c>
      <c r="F1149" s="12" t="str">
        <f t="shared" si="1"/>
        <v>2009</v>
      </c>
      <c r="G1149" s="13">
        <v>39991.0</v>
      </c>
      <c r="H1149" s="14">
        <v>0.29375</v>
      </c>
      <c r="I1149" t="s">
        <v>48</v>
      </c>
      <c r="J1149" s="15"/>
      <c r="M1149" s="15">
        <v>19.1</v>
      </c>
      <c r="N1149" s="16">
        <v>7.6</v>
      </c>
      <c r="O1149" s="16">
        <v>82.2</v>
      </c>
      <c r="P1149" s="17"/>
      <c r="Q1149" s="18"/>
      <c r="S1149" s="17"/>
      <c r="V1149" s="19"/>
      <c r="W1149" s="19">
        <v>19.7</v>
      </c>
      <c r="AF1149" t="s">
        <v>76</v>
      </c>
      <c r="AG1149" t="s">
        <v>59</v>
      </c>
      <c r="AH1149" t="s">
        <v>81</v>
      </c>
      <c r="AI1149">
        <v>20.0</v>
      </c>
      <c r="AJ1149" t="s">
        <v>61</v>
      </c>
      <c r="AK1149" t="s">
        <v>53</v>
      </c>
      <c r="AR1149" t="s">
        <v>742</v>
      </c>
    </row>
    <row r="1150" ht="15.75" customHeight="1">
      <c r="A1150" t="s">
        <v>323</v>
      </c>
      <c r="B1150" s="20" t="s">
        <v>154</v>
      </c>
      <c r="C1150" s="11" t="s">
        <v>736</v>
      </c>
      <c r="D1150" s="11" t="s">
        <v>737</v>
      </c>
      <c r="E1150" s="11" t="s">
        <v>738</v>
      </c>
      <c r="F1150" s="12" t="str">
        <f t="shared" si="1"/>
        <v>2009</v>
      </c>
      <c r="G1150" s="13">
        <v>40005.0</v>
      </c>
      <c r="H1150" s="14">
        <v>0.2743055555555556</v>
      </c>
      <c r="I1150" t="s">
        <v>48</v>
      </c>
      <c r="J1150" s="15"/>
      <c r="L1150" t="s">
        <v>49</v>
      </c>
      <c r="M1150" s="15"/>
      <c r="N1150" s="16"/>
      <c r="O1150" s="16"/>
      <c r="P1150" s="17"/>
      <c r="Q1150" s="18"/>
      <c r="S1150" s="17"/>
      <c r="V1150" s="19"/>
      <c r="W1150" s="19">
        <v>22.3</v>
      </c>
      <c r="AF1150" t="s">
        <v>76</v>
      </c>
      <c r="AG1150" t="s">
        <v>51</v>
      </c>
      <c r="AH1150" t="s">
        <v>51</v>
      </c>
      <c r="AJ1150" t="s">
        <v>61</v>
      </c>
      <c r="AM1150" t="s">
        <v>62</v>
      </c>
      <c r="AN1150" t="s">
        <v>55</v>
      </c>
      <c r="AQ1150" t="s">
        <v>51</v>
      </c>
      <c r="AR1150" t="s">
        <v>743</v>
      </c>
    </row>
    <row r="1151" ht="15.75" customHeight="1">
      <c r="A1151" t="s">
        <v>323</v>
      </c>
      <c r="B1151" s="20" t="s">
        <v>154</v>
      </c>
      <c r="C1151" s="11" t="s">
        <v>736</v>
      </c>
      <c r="D1151" s="11" t="s">
        <v>737</v>
      </c>
      <c r="E1151" s="11" t="s">
        <v>738</v>
      </c>
      <c r="F1151" s="12" t="str">
        <f t="shared" si="1"/>
        <v>2009</v>
      </c>
      <c r="G1151" s="13">
        <v>40019.0</v>
      </c>
      <c r="H1151" s="14">
        <v>0.3</v>
      </c>
      <c r="I1151" t="s">
        <v>48</v>
      </c>
      <c r="J1151" s="15"/>
      <c r="L1151" t="s">
        <v>58</v>
      </c>
      <c r="M1151" s="15">
        <v>19.7</v>
      </c>
      <c r="N1151" s="16">
        <v>7.2</v>
      </c>
      <c r="O1151" s="16">
        <v>80.5</v>
      </c>
      <c r="P1151" s="17"/>
      <c r="Q1151" s="18"/>
      <c r="S1151" s="17"/>
      <c r="V1151" s="19"/>
      <c r="W1151" s="19">
        <v>344.8</v>
      </c>
      <c r="AF1151" t="s">
        <v>76</v>
      </c>
      <c r="AG1151" t="s">
        <v>84</v>
      </c>
      <c r="AH1151" t="s">
        <v>85</v>
      </c>
      <c r="AJ1151" t="s">
        <v>61</v>
      </c>
      <c r="AK1151" t="s">
        <v>53</v>
      </c>
      <c r="AM1151" t="s">
        <v>62</v>
      </c>
      <c r="AN1151" t="s">
        <v>55</v>
      </c>
      <c r="AQ1151" t="s">
        <v>51</v>
      </c>
      <c r="AR1151" t="s">
        <v>744</v>
      </c>
    </row>
    <row r="1152" ht="15.75" customHeight="1">
      <c r="A1152" t="s">
        <v>323</v>
      </c>
      <c r="B1152" s="20" t="s">
        <v>154</v>
      </c>
      <c r="C1152" s="11" t="s">
        <v>736</v>
      </c>
      <c r="D1152" s="11" t="s">
        <v>737</v>
      </c>
      <c r="E1152" s="11" t="s">
        <v>738</v>
      </c>
      <c r="F1152" s="12" t="str">
        <f t="shared" si="1"/>
        <v>2009</v>
      </c>
      <c r="G1152" s="13">
        <v>40033.0</v>
      </c>
      <c r="H1152" s="14">
        <v>0.2951388888888889</v>
      </c>
      <c r="I1152" t="s">
        <v>48</v>
      </c>
      <c r="J1152" s="15"/>
      <c r="L1152" t="s">
        <v>49</v>
      </c>
      <c r="M1152" s="15">
        <v>23.2</v>
      </c>
      <c r="N1152" s="16">
        <v>8.8</v>
      </c>
      <c r="O1152" s="16">
        <v>101.6</v>
      </c>
      <c r="P1152" s="17"/>
      <c r="Q1152" s="18"/>
      <c r="S1152" s="17"/>
      <c r="V1152" s="19"/>
      <c r="W1152" s="19">
        <v>13.1</v>
      </c>
      <c r="AF1152" t="s">
        <v>76</v>
      </c>
      <c r="AG1152" t="s">
        <v>86</v>
      </c>
      <c r="AH1152" t="s">
        <v>87</v>
      </c>
      <c r="AK1152" t="s">
        <v>53</v>
      </c>
      <c r="AM1152" t="s">
        <v>88</v>
      </c>
      <c r="AN1152" t="s">
        <v>65</v>
      </c>
      <c r="AO1152" t="s">
        <v>88</v>
      </c>
      <c r="AQ1152" t="s">
        <v>51</v>
      </c>
      <c r="AR1152" t="s">
        <v>188</v>
      </c>
    </row>
    <row r="1153" ht="15.75" customHeight="1">
      <c r="A1153" t="s">
        <v>323</v>
      </c>
      <c r="B1153" s="20" t="s">
        <v>154</v>
      </c>
      <c r="C1153" s="11" t="s">
        <v>736</v>
      </c>
      <c r="D1153" s="11" t="s">
        <v>737</v>
      </c>
      <c r="E1153" s="11" t="s">
        <v>738</v>
      </c>
      <c r="F1153" s="12" t="str">
        <f t="shared" si="1"/>
        <v>2009</v>
      </c>
      <c r="G1153" s="13">
        <v>40047.0</v>
      </c>
      <c r="H1153" s="14">
        <v>0.30694444444444446</v>
      </c>
      <c r="I1153" t="s">
        <v>48</v>
      </c>
      <c r="J1153" s="15"/>
      <c r="L1153" t="s">
        <v>49</v>
      </c>
      <c r="M1153" s="15">
        <v>26.4</v>
      </c>
      <c r="N1153" s="16">
        <v>5.9</v>
      </c>
      <c r="O1153" s="16">
        <v>74.2</v>
      </c>
      <c r="P1153" s="17"/>
      <c r="Q1153" s="18"/>
      <c r="S1153" s="17"/>
      <c r="V1153" s="19"/>
      <c r="W1153" s="19">
        <v>95.9</v>
      </c>
      <c r="AF1153" t="s">
        <v>76</v>
      </c>
      <c r="AG1153" t="s">
        <v>51</v>
      </c>
      <c r="AH1153" t="s">
        <v>85</v>
      </c>
      <c r="AJ1153" t="s">
        <v>61</v>
      </c>
      <c r="AK1153" t="s">
        <v>100</v>
      </c>
      <c r="AM1153" t="s">
        <v>54</v>
      </c>
      <c r="AN1153" t="s">
        <v>65</v>
      </c>
      <c r="AQ1153" t="s">
        <v>51</v>
      </c>
      <c r="AR1153" t="s">
        <v>745</v>
      </c>
    </row>
    <row r="1154" ht="15.75" customHeight="1">
      <c r="A1154" t="s">
        <v>44</v>
      </c>
      <c r="B1154" s="20" t="s">
        <v>154</v>
      </c>
      <c r="C1154" s="11" t="s">
        <v>197</v>
      </c>
      <c r="D1154" s="11" t="s">
        <v>198</v>
      </c>
      <c r="E1154" s="11" t="s">
        <v>199</v>
      </c>
      <c r="F1154" s="12" t="str">
        <f t="shared" si="1"/>
        <v>2015</v>
      </c>
      <c r="G1154" s="13">
        <v>42196.0</v>
      </c>
      <c r="H1154" s="14">
        <v>0.2923611111111111</v>
      </c>
      <c r="I1154" t="s">
        <v>48</v>
      </c>
      <c r="J1154" s="15"/>
      <c r="L1154" t="s">
        <v>49</v>
      </c>
      <c r="M1154" s="15">
        <v>23.6</v>
      </c>
      <c r="N1154" s="16">
        <v>7.82</v>
      </c>
      <c r="O1154" s="16">
        <v>92.2</v>
      </c>
      <c r="P1154" s="17">
        <v>34.0</v>
      </c>
      <c r="Q1154" s="18"/>
      <c r="S1154" s="17"/>
      <c r="V1154" s="19"/>
      <c r="W1154" s="19">
        <v>34.1</v>
      </c>
      <c r="AF1154" t="s">
        <v>726</v>
      </c>
      <c r="AG1154" t="s">
        <v>51</v>
      </c>
      <c r="AH1154" t="s">
        <v>51</v>
      </c>
      <c r="AI1154">
        <v>18.33</v>
      </c>
      <c r="AJ1154" t="s">
        <v>61</v>
      </c>
      <c r="AK1154" t="s">
        <v>53</v>
      </c>
      <c r="AM1154" t="s">
        <v>54</v>
      </c>
      <c r="AN1154" t="s">
        <v>55</v>
      </c>
      <c r="AQ1154" t="s">
        <v>51</v>
      </c>
      <c r="AR1154" t="s">
        <v>728</v>
      </c>
    </row>
    <row r="1155" ht="15.75" customHeight="1">
      <c r="A1155" t="s">
        <v>44</v>
      </c>
      <c r="B1155" s="20" t="s">
        <v>154</v>
      </c>
      <c r="C1155" s="11" t="s">
        <v>197</v>
      </c>
      <c r="D1155" s="11" t="s">
        <v>198</v>
      </c>
      <c r="E1155" s="11" t="s">
        <v>199</v>
      </c>
      <c r="F1155" s="12" t="str">
        <f t="shared" si="1"/>
        <v>2015</v>
      </c>
      <c r="G1155" s="13">
        <v>42196.0</v>
      </c>
      <c r="H1155" s="14">
        <v>0.2923611111111111</v>
      </c>
      <c r="I1155" t="s">
        <v>95</v>
      </c>
      <c r="J1155" s="15"/>
      <c r="M1155" s="15">
        <v>23.6</v>
      </c>
      <c r="N1155" s="16">
        <v>7.83</v>
      </c>
      <c r="O1155" s="16">
        <v>92.4</v>
      </c>
      <c r="P1155" s="17">
        <v>33.8</v>
      </c>
      <c r="Q1155" s="18"/>
      <c r="S1155" s="17"/>
      <c r="V1155" s="19"/>
      <c r="W1155" s="19">
        <v>23.8</v>
      </c>
      <c r="AF1155" t="s">
        <v>726</v>
      </c>
      <c r="AK1155" t="s">
        <v>53</v>
      </c>
      <c r="AR1155" t="s">
        <v>728</v>
      </c>
    </row>
    <row r="1156" ht="15.75" customHeight="1">
      <c r="A1156" t="s">
        <v>44</v>
      </c>
      <c r="B1156" s="20" t="s">
        <v>154</v>
      </c>
      <c r="C1156" s="11" t="s">
        <v>197</v>
      </c>
      <c r="D1156" s="11" t="s">
        <v>198</v>
      </c>
      <c r="E1156" s="11" t="s">
        <v>199</v>
      </c>
      <c r="F1156" s="12" t="str">
        <f t="shared" si="1"/>
        <v>2015</v>
      </c>
      <c r="G1156" s="13">
        <v>42210.0</v>
      </c>
      <c r="H1156" s="14">
        <v>0.3055555555555556</v>
      </c>
      <c r="I1156" t="s">
        <v>48</v>
      </c>
      <c r="J1156" s="15"/>
      <c r="L1156" t="s">
        <v>49</v>
      </c>
      <c r="M1156" s="15">
        <v>23.0</v>
      </c>
      <c r="N1156" s="16">
        <v>7.49</v>
      </c>
      <c r="O1156" s="16">
        <v>87.3</v>
      </c>
      <c r="P1156" s="17">
        <v>47.5</v>
      </c>
      <c r="Q1156" s="18"/>
      <c r="S1156" s="17"/>
      <c r="V1156" s="19"/>
      <c r="W1156" s="19">
        <v>11.0</v>
      </c>
      <c r="AF1156" t="s">
        <v>279</v>
      </c>
      <c r="AG1156" t="s">
        <v>231</v>
      </c>
      <c r="AH1156" t="s">
        <v>254</v>
      </c>
      <c r="AI1156">
        <v>15.56</v>
      </c>
      <c r="AJ1156" t="s">
        <v>61</v>
      </c>
      <c r="AK1156" t="s">
        <v>53</v>
      </c>
      <c r="AM1156" t="s">
        <v>54</v>
      </c>
      <c r="AN1156" t="s">
        <v>65</v>
      </c>
      <c r="AQ1156" t="s">
        <v>51</v>
      </c>
      <c r="AR1156" t="s">
        <v>233</v>
      </c>
    </row>
    <row r="1157" ht="15.75" customHeight="1">
      <c r="A1157" t="s">
        <v>44</v>
      </c>
      <c r="B1157" s="20" t="s">
        <v>154</v>
      </c>
      <c r="C1157" s="11" t="s">
        <v>197</v>
      </c>
      <c r="D1157" s="11" t="s">
        <v>198</v>
      </c>
      <c r="E1157" s="11" t="s">
        <v>199</v>
      </c>
      <c r="F1157" s="12" t="str">
        <f t="shared" si="1"/>
        <v>2015</v>
      </c>
      <c r="G1157" s="13">
        <v>42224.0</v>
      </c>
      <c r="H1157" s="14">
        <v>0.3333333333333333</v>
      </c>
      <c r="I1157" t="s">
        <v>48</v>
      </c>
      <c r="J1157" s="15"/>
      <c r="L1157" t="s">
        <v>49</v>
      </c>
      <c r="M1157" s="15">
        <v>23.9</v>
      </c>
      <c r="N1157" s="16">
        <v>7.48</v>
      </c>
      <c r="O1157" s="16">
        <v>88.6</v>
      </c>
      <c r="P1157" s="17">
        <v>34.8</v>
      </c>
      <c r="Q1157" s="18"/>
      <c r="S1157" s="17"/>
      <c r="V1157" s="19"/>
      <c r="W1157" s="19">
        <v>9.5</v>
      </c>
      <c r="AF1157" t="s">
        <v>726</v>
      </c>
      <c r="AG1157" t="s">
        <v>51</v>
      </c>
      <c r="AH1157" t="s">
        <v>115</v>
      </c>
      <c r="AI1157">
        <v>13.89</v>
      </c>
      <c r="AJ1157" t="s">
        <v>61</v>
      </c>
      <c r="AK1157" t="s">
        <v>53</v>
      </c>
      <c r="AM1157" t="s">
        <v>54</v>
      </c>
      <c r="AN1157" t="s">
        <v>55</v>
      </c>
      <c r="AQ1157" t="s">
        <v>51</v>
      </c>
      <c r="AR1157" t="s">
        <v>746</v>
      </c>
    </row>
    <row r="1158" ht="15.75" customHeight="1">
      <c r="A1158" t="s">
        <v>44</v>
      </c>
      <c r="B1158" s="20" t="s">
        <v>154</v>
      </c>
      <c r="C1158" s="11" t="s">
        <v>197</v>
      </c>
      <c r="D1158" s="11" t="s">
        <v>198</v>
      </c>
      <c r="E1158" s="11" t="s">
        <v>199</v>
      </c>
      <c r="F1158" s="12" t="str">
        <f t="shared" si="1"/>
        <v>2015</v>
      </c>
      <c r="G1158" s="13">
        <v>42238.0</v>
      </c>
      <c r="H1158" s="14">
        <v>0.3326388888888889</v>
      </c>
      <c r="I1158" t="s">
        <v>48</v>
      </c>
      <c r="J1158" s="15"/>
      <c r="L1158" t="s">
        <v>49</v>
      </c>
      <c r="M1158" s="15">
        <v>25.4</v>
      </c>
      <c r="N1158" s="16">
        <v>7.11</v>
      </c>
      <c r="O1158" s="16">
        <v>87.3</v>
      </c>
      <c r="P1158" s="17">
        <v>35.7</v>
      </c>
      <c r="Q1158" s="18"/>
      <c r="S1158" s="17"/>
      <c r="V1158" s="19"/>
      <c r="W1158" s="19">
        <v>31.7</v>
      </c>
      <c r="AF1158" t="s">
        <v>726</v>
      </c>
      <c r="AG1158" t="s">
        <v>59</v>
      </c>
      <c r="AH1158" t="s">
        <v>281</v>
      </c>
      <c r="AI1158">
        <v>20.0</v>
      </c>
      <c r="AK1158" t="s">
        <v>53</v>
      </c>
      <c r="AM1158" t="s">
        <v>54</v>
      </c>
      <c r="AN1158" t="s">
        <v>55</v>
      </c>
      <c r="AQ1158" t="s">
        <v>51</v>
      </c>
      <c r="AR1158" t="s">
        <v>747</v>
      </c>
    </row>
    <row r="1159" ht="15.75" customHeight="1">
      <c r="A1159" t="s">
        <v>44</v>
      </c>
      <c r="B1159" s="20" t="s">
        <v>154</v>
      </c>
      <c r="C1159" s="11" t="s">
        <v>197</v>
      </c>
      <c r="D1159" s="11" t="s">
        <v>198</v>
      </c>
      <c r="E1159" s="11" t="s">
        <v>199</v>
      </c>
      <c r="F1159" s="12" t="str">
        <f t="shared" si="1"/>
        <v>2015</v>
      </c>
      <c r="G1159" s="13">
        <v>42238.0</v>
      </c>
      <c r="H1159" s="14">
        <v>0.3326388888888889</v>
      </c>
      <c r="I1159" t="s">
        <v>95</v>
      </c>
      <c r="J1159" s="15"/>
      <c r="M1159" s="15"/>
      <c r="N1159" s="16"/>
      <c r="O1159" s="16"/>
      <c r="P1159" s="17"/>
      <c r="Q1159" s="18"/>
      <c r="S1159" s="17"/>
      <c r="V1159" s="19"/>
      <c r="W1159" s="19">
        <v>37.9</v>
      </c>
      <c r="AF1159" t="s">
        <v>726</v>
      </c>
      <c r="AK1159" t="s">
        <v>53</v>
      </c>
      <c r="AR1159" t="s">
        <v>747</v>
      </c>
    </row>
    <row r="1160" ht="15.75" customHeight="1">
      <c r="A1160" t="s">
        <v>44</v>
      </c>
      <c r="B1160" s="20" t="s">
        <v>154</v>
      </c>
      <c r="C1160" s="11" t="s">
        <v>208</v>
      </c>
      <c r="D1160" s="11" t="s">
        <v>209</v>
      </c>
      <c r="E1160" s="11" t="s">
        <v>210</v>
      </c>
      <c r="F1160" s="12" t="str">
        <f t="shared" si="1"/>
        <v>2015</v>
      </c>
      <c r="G1160" s="13">
        <v>42154.0</v>
      </c>
      <c r="H1160" s="14">
        <v>0.3333333333333333</v>
      </c>
      <c r="I1160" t="s">
        <v>48</v>
      </c>
      <c r="J1160" s="15"/>
      <c r="L1160" t="s">
        <v>49</v>
      </c>
      <c r="M1160" s="15">
        <v>17.3</v>
      </c>
      <c r="N1160" s="16">
        <v>9.69</v>
      </c>
      <c r="O1160" s="16">
        <v>100.0</v>
      </c>
      <c r="P1160" s="17">
        <v>72.0</v>
      </c>
      <c r="Q1160" s="18"/>
      <c r="S1160" s="17"/>
      <c r="V1160" s="19"/>
      <c r="W1160" s="19">
        <v>3.1</v>
      </c>
      <c r="AF1160" t="s">
        <v>217</v>
      </c>
      <c r="AG1160" t="s">
        <v>280</v>
      </c>
      <c r="AH1160" t="s">
        <v>260</v>
      </c>
      <c r="AI1160">
        <v>15.0</v>
      </c>
      <c r="AJ1160" t="s">
        <v>61</v>
      </c>
      <c r="AK1160" t="s">
        <v>53</v>
      </c>
      <c r="AM1160" t="s">
        <v>54</v>
      </c>
      <c r="AN1160" t="s">
        <v>55</v>
      </c>
      <c r="AQ1160" t="s">
        <v>51</v>
      </c>
      <c r="AR1160" t="s">
        <v>226</v>
      </c>
    </row>
    <row r="1161" ht="15.75" customHeight="1">
      <c r="A1161" t="s">
        <v>44</v>
      </c>
      <c r="B1161" s="20" t="s">
        <v>154</v>
      </c>
      <c r="C1161" s="11" t="s">
        <v>208</v>
      </c>
      <c r="D1161" s="11" t="s">
        <v>209</v>
      </c>
      <c r="E1161" s="11" t="s">
        <v>210</v>
      </c>
      <c r="F1161" s="12" t="str">
        <f t="shared" si="1"/>
        <v>2015</v>
      </c>
      <c r="G1161" s="13">
        <v>42168.0</v>
      </c>
      <c r="H1161" s="14">
        <v>0.2916666666666667</v>
      </c>
      <c r="I1161" t="s">
        <v>48</v>
      </c>
      <c r="J1161" s="15"/>
      <c r="L1161" t="s">
        <v>49</v>
      </c>
      <c r="M1161" s="15">
        <v>18.5</v>
      </c>
      <c r="N1161" s="16">
        <v>9.48</v>
      </c>
      <c r="O1161" s="16">
        <v>101.0</v>
      </c>
      <c r="P1161" s="17">
        <v>65.0</v>
      </c>
      <c r="Q1161" s="18"/>
      <c r="S1161" s="17"/>
      <c r="V1161" s="19"/>
      <c r="W1161" s="19">
        <v>25.9</v>
      </c>
      <c r="AF1161" t="s">
        <v>217</v>
      </c>
      <c r="AG1161" t="s">
        <v>51</v>
      </c>
      <c r="AH1161" t="s">
        <v>72</v>
      </c>
      <c r="AI1161">
        <v>16.11</v>
      </c>
      <c r="AJ1161" t="s">
        <v>61</v>
      </c>
      <c r="AK1161" t="s">
        <v>53</v>
      </c>
      <c r="AM1161" t="s">
        <v>54</v>
      </c>
      <c r="AN1161" t="s">
        <v>55</v>
      </c>
      <c r="AQ1161" t="s">
        <v>51</v>
      </c>
      <c r="AR1161" t="s">
        <v>226</v>
      </c>
    </row>
    <row r="1162" ht="15.75" customHeight="1">
      <c r="A1162" t="s">
        <v>44</v>
      </c>
      <c r="B1162" s="20" t="s">
        <v>154</v>
      </c>
      <c r="C1162" s="11" t="s">
        <v>208</v>
      </c>
      <c r="D1162" s="11" t="s">
        <v>209</v>
      </c>
      <c r="E1162" s="11" t="s">
        <v>210</v>
      </c>
      <c r="F1162" s="12" t="str">
        <f t="shared" si="1"/>
        <v>2015</v>
      </c>
      <c r="G1162" s="13">
        <v>42182.0</v>
      </c>
      <c r="H1162" s="14">
        <v>0.2972222222222222</v>
      </c>
      <c r="I1162" t="s">
        <v>48</v>
      </c>
      <c r="J1162" s="15"/>
      <c r="L1162" t="s">
        <v>49</v>
      </c>
      <c r="M1162" s="15">
        <v>20.1</v>
      </c>
      <c r="N1162" s="16">
        <v>8.58</v>
      </c>
      <c r="O1162" s="16">
        <v>94.6</v>
      </c>
      <c r="P1162" s="17"/>
      <c r="Q1162" s="18"/>
      <c r="S1162" s="17"/>
      <c r="V1162" s="19"/>
      <c r="W1162" s="19">
        <v>4.1</v>
      </c>
      <c r="AF1162" t="s">
        <v>217</v>
      </c>
      <c r="AG1162" t="s">
        <v>51</v>
      </c>
      <c r="AH1162" t="s">
        <v>435</v>
      </c>
      <c r="AI1162">
        <v>10.0</v>
      </c>
      <c r="AK1162" t="s">
        <v>53</v>
      </c>
      <c r="AM1162" t="s">
        <v>54</v>
      </c>
      <c r="AN1162" t="s">
        <v>65</v>
      </c>
      <c r="AQ1162" t="s">
        <v>51</v>
      </c>
      <c r="AR1162" t="s">
        <v>226</v>
      </c>
    </row>
    <row r="1163" ht="15.75" customHeight="1">
      <c r="A1163" t="s">
        <v>44</v>
      </c>
      <c r="B1163" s="20" t="s">
        <v>154</v>
      </c>
      <c r="C1163" s="11" t="s">
        <v>208</v>
      </c>
      <c r="D1163" s="11" t="s">
        <v>209</v>
      </c>
      <c r="E1163" s="11" t="s">
        <v>210</v>
      </c>
      <c r="F1163" s="12" t="str">
        <f t="shared" si="1"/>
        <v>2015</v>
      </c>
      <c r="G1163" s="13">
        <v>42196.0</v>
      </c>
      <c r="H1163" s="14">
        <v>0.29791666666666666</v>
      </c>
      <c r="I1163" t="s">
        <v>48</v>
      </c>
      <c r="J1163" s="15"/>
      <c r="L1163" t="s">
        <v>49</v>
      </c>
      <c r="M1163" s="15">
        <v>23.0</v>
      </c>
      <c r="N1163" s="16">
        <v>8.31</v>
      </c>
      <c r="O1163" s="16">
        <v>96.9</v>
      </c>
      <c r="P1163" s="17">
        <v>77.0</v>
      </c>
      <c r="Q1163" s="18"/>
      <c r="S1163" s="17"/>
      <c r="V1163" s="19"/>
      <c r="W1163" s="19">
        <v>3.1</v>
      </c>
      <c r="AF1163" t="s">
        <v>217</v>
      </c>
      <c r="AG1163" t="s">
        <v>51</v>
      </c>
      <c r="AH1163" t="s">
        <v>51</v>
      </c>
      <c r="AI1163">
        <v>18.89</v>
      </c>
      <c r="AJ1163" t="s">
        <v>61</v>
      </c>
      <c r="AK1163" t="s">
        <v>53</v>
      </c>
      <c r="AM1163" t="s">
        <v>54</v>
      </c>
      <c r="AN1163" t="s">
        <v>65</v>
      </c>
      <c r="AQ1163" t="s">
        <v>51</v>
      </c>
      <c r="AR1163" t="s">
        <v>724</v>
      </c>
    </row>
    <row r="1164" ht="15.75" customHeight="1">
      <c r="A1164" t="s">
        <v>44</v>
      </c>
      <c r="B1164" s="20" t="s">
        <v>154</v>
      </c>
      <c r="C1164" s="11" t="s">
        <v>208</v>
      </c>
      <c r="D1164" s="11" t="s">
        <v>209</v>
      </c>
      <c r="E1164" s="11" t="s">
        <v>210</v>
      </c>
      <c r="F1164" s="12" t="str">
        <f t="shared" si="1"/>
        <v>2015</v>
      </c>
      <c r="G1164" s="13">
        <v>42196.0</v>
      </c>
      <c r="H1164" s="14">
        <v>0.29791666666666666</v>
      </c>
      <c r="I1164" t="s">
        <v>95</v>
      </c>
      <c r="J1164" s="15"/>
      <c r="M1164" s="15">
        <v>23.0</v>
      </c>
      <c r="N1164" s="16">
        <v>8.36</v>
      </c>
      <c r="O1164" s="16">
        <v>97.4</v>
      </c>
      <c r="P1164" s="17">
        <v>73.0</v>
      </c>
      <c r="Q1164" s="18"/>
      <c r="S1164" s="17"/>
      <c r="V1164" s="19"/>
      <c r="W1164" s="19">
        <v>7.4</v>
      </c>
      <c r="AF1164" t="s">
        <v>217</v>
      </c>
      <c r="AK1164" t="s">
        <v>53</v>
      </c>
      <c r="AR1164" t="s">
        <v>724</v>
      </c>
    </row>
    <row r="1165" ht="15.75" customHeight="1">
      <c r="A1165" t="s">
        <v>44</v>
      </c>
      <c r="B1165" s="20" t="s">
        <v>154</v>
      </c>
      <c r="C1165" s="11" t="s">
        <v>208</v>
      </c>
      <c r="D1165" s="11" t="s">
        <v>209</v>
      </c>
      <c r="E1165" s="11" t="s">
        <v>210</v>
      </c>
      <c r="F1165" s="12" t="str">
        <f t="shared" si="1"/>
        <v>2015</v>
      </c>
      <c r="G1165" s="13">
        <v>42210.0</v>
      </c>
      <c r="H1165" s="14">
        <v>0.2826388888888889</v>
      </c>
      <c r="I1165" t="s">
        <v>48</v>
      </c>
      <c r="J1165" s="15"/>
      <c r="L1165" t="s">
        <v>49</v>
      </c>
      <c r="M1165" s="15">
        <v>22.8</v>
      </c>
      <c r="N1165" s="16">
        <v>8.11</v>
      </c>
      <c r="O1165" s="16">
        <v>94.3</v>
      </c>
      <c r="P1165" s="17">
        <v>75.0</v>
      </c>
      <c r="Q1165" s="18"/>
      <c r="S1165" s="17"/>
      <c r="V1165" s="19"/>
      <c r="W1165" s="19">
        <v>6.2</v>
      </c>
      <c r="AF1165" t="s">
        <v>217</v>
      </c>
      <c r="AG1165" t="s">
        <v>86</v>
      </c>
      <c r="AH1165" t="s">
        <v>72</v>
      </c>
      <c r="AI1165">
        <v>16.11</v>
      </c>
      <c r="AJ1165" t="s">
        <v>61</v>
      </c>
      <c r="AK1165" t="s">
        <v>53</v>
      </c>
      <c r="AM1165" t="s">
        <v>54</v>
      </c>
      <c r="AN1165" t="s">
        <v>65</v>
      </c>
      <c r="AQ1165" t="s">
        <v>51</v>
      </c>
      <c r="AR1165" t="s">
        <v>226</v>
      </c>
    </row>
    <row r="1166" ht="15.75" customHeight="1">
      <c r="A1166" t="s">
        <v>44</v>
      </c>
      <c r="B1166" s="20" t="s">
        <v>154</v>
      </c>
      <c r="C1166" s="11" t="s">
        <v>208</v>
      </c>
      <c r="D1166" s="11" t="s">
        <v>209</v>
      </c>
      <c r="E1166" s="11" t="s">
        <v>210</v>
      </c>
      <c r="F1166" s="12" t="str">
        <f t="shared" si="1"/>
        <v>2015</v>
      </c>
      <c r="G1166" s="13">
        <v>42224.0</v>
      </c>
      <c r="H1166" s="14">
        <v>0.29305555555555557</v>
      </c>
      <c r="I1166" t="s">
        <v>48</v>
      </c>
      <c r="J1166" s="15"/>
      <c r="L1166" t="s">
        <v>49</v>
      </c>
      <c r="M1166" s="15">
        <v>23.5</v>
      </c>
      <c r="N1166" s="16">
        <v>7.57</v>
      </c>
      <c r="O1166" s="16">
        <v>89.4</v>
      </c>
      <c r="P1166" s="17">
        <v>89.0</v>
      </c>
      <c r="Q1166" s="18"/>
      <c r="S1166" s="17"/>
      <c r="V1166" s="19"/>
      <c r="W1166" s="19">
        <v>7.4</v>
      </c>
      <c r="AF1166" t="s">
        <v>217</v>
      </c>
      <c r="AG1166" t="s">
        <v>51</v>
      </c>
      <c r="AH1166" t="s">
        <v>59</v>
      </c>
      <c r="AI1166">
        <v>13.89</v>
      </c>
      <c r="AJ1166" t="s">
        <v>61</v>
      </c>
      <c r="AK1166" t="s">
        <v>53</v>
      </c>
      <c r="AM1166" t="s">
        <v>54</v>
      </c>
      <c r="AN1166" t="s">
        <v>55</v>
      </c>
      <c r="AQ1166" t="s">
        <v>51</v>
      </c>
      <c r="AR1166" t="s">
        <v>226</v>
      </c>
    </row>
    <row r="1167" ht="15.75" customHeight="1">
      <c r="A1167" t="s">
        <v>44</v>
      </c>
      <c r="C1167" s="11" t="s">
        <v>256</v>
      </c>
      <c r="D1167" s="11" t="s">
        <v>257</v>
      </c>
      <c r="E1167" s="11" t="s">
        <v>258</v>
      </c>
      <c r="F1167" s="12" t="str">
        <f t="shared" si="1"/>
        <v>2016</v>
      </c>
      <c r="G1167" s="13">
        <v>42526.0</v>
      </c>
      <c r="H1167" s="14">
        <v>0.3020833333333333</v>
      </c>
      <c r="I1167" t="s">
        <v>48</v>
      </c>
      <c r="J1167" s="15"/>
      <c r="L1167" t="s">
        <v>49</v>
      </c>
      <c r="M1167" s="15">
        <v>14.1</v>
      </c>
      <c r="N1167" s="16">
        <v>9.17</v>
      </c>
      <c r="O1167" s="16">
        <v>88.9</v>
      </c>
      <c r="P1167" s="17">
        <v>280.0</v>
      </c>
      <c r="Q1167" s="18"/>
      <c r="S1167" s="17"/>
      <c r="V1167" s="19"/>
      <c r="W1167" s="19">
        <v>1732.87</v>
      </c>
      <c r="AF1167" t="s">
        <v>346</v>
      </c>
      <c r="AG1167" t="s">
        <v>59</v>
      </c>
      <c r="AH1167" t="s">
        <v>254</v>
      </c>
      <c r="AI1167">
        <v>15.0</v>
      </c>
      <c r="AJ1167" t="s">
        <v>61</v>
      </c>
      <c r="AK1167" t="s">
        <v>119</v>
      </c>
      <c r="AM1167" t="s">
        <v>54</v>
      </c>
      <c r="AN1167" t="s">
        <v>55</v>
      </c>
      <c r="AQ1167" t="s">
        <v>171</v>
      </c>
      <c r="AR1167" t="s">
        <v>233</v>
      </c>
    </row>
    <row r="1168" ht="15.75" customHeight="1">
      <c r="A1168" t="s">
        <v>44</v>
      </c>
      <c r="C1168" s="11" t="s">
        <v>256</v>
      </c>
      <c r="D1168" s="11" t="s">
        <v>257</v>
      </c>
      <c r="E1168" s="11" t="s">
        <v>258</v>
      </c>
      <c r="F1168" s="12" t="str">
        <f t="shared" si="1"/>
        <v>2016</v>
      </c>
      <c r="G1168" s="13">
        <v>42539.0</v>
      </c>
      <c r="H1168" s="14">
        <v>0.2916666666666667</v>
      </c>
      <c r="I1168" t="s">
        <v>48</v>
      </c>
      <c r="J1168" s="15"/>
      <c r="L1168" t="s">
        <v>49</v>
      </c>
      <c r="M1168" s="15">
        <v>14.0</v>
      </c>
      <c r="N1168" s="16">
        <v>7.32</v>
      </c>
      <c r="O1168" s="16">
        <v>70.6</v>
      </c>
      <c r="P1168" s="17">
        <v>320.0</v>
      </c>
      <c r="Q1168" s="18"/>
      <c r="S1168" s="17"/>
      <c r="V1168" s="19"/>
      <c r="W1168" s="19">
        <v>344.1</v>
      </c>
      <c r="AF1168" t="s">
        <v>346</v>
      </c>
      <c r="AG1168" t="s">
        <v>51</v>
      </c>
      <c r="AH1168" t="s">
        <v>51</v>
      </c>
      <c r="AI1168">
        <v>14.44</v>
      </c>
      <c r="AJ1168" t="s">
        <v>61</v>
      </c>
      <c r="AK1168" t="s">
        <v>119</v>
      </c>
      <c r="AM1168" t="s">
        <v>88</v>
      </c>
      <c r="AN1168" t="s">
        <v>55</v>
      </c>
      <c r="AQ1168" t="s">
        <v>171</v>
      </c>
      <c r="AR1168" t="s">
        <v>233</v>
      </c>
    </row>
    <row r="1169" ht="15.75" customHeight="1">
      <c r="A1169" t="s">
        <v>44</v>
      </c>
      <c r="C1169" s="11" t="s">
        <v>265</v>
      </c>
      <c r="D1169" s="11" t="s">
        <v>266</v>
      </c>
      <c r="E1169" s="11" t="s">
        <v>267</v>
      </c>
      <c r="F1169" s="12" t="str">
        <f t="shared" si="1"/>
        <v>2016</v>
      </c>
      <c r="G1169" s="13">
        <v>42525.0</v>
      </c>
      <c r="H1169" s="14">
        <v>0.3229166666666667</v>
      </c>
      <c r="I1169" t="s">
        <v>48</v>
      </c>
      <c r="J1169" s="15"/>
      <c r="L1169" t="s">
        <v>49</v>
      </c>
      <c r="M1169" s="15">
        <v>15.4</v>
      </c>
      <c r="N1169" s="16">
        <v>7.95</v>
      </c>
      <c r="O1169" s="16">
        <v>79.8</v>
      </c>
      <c r="P1169" s="17">
        <v>210.0</v>
      </c>
      <c r="Q1169" s="18"/>
      <c r="S1169" s="17"/>
      <c r="V1169" s="19"/>
      <c r="W1169" s="19" t="s">
        <v>149</v>
      </c>
      <c r="AF1169" t="s">
        <v>346</v>
      </c>
      <c r="AG1169" t="s">
        <v>59</v>
      </c>
      <c r="AH1169" t="s">
        <v>254</v>
      </c>
      <c r="AI1169">
        <v>15.0</v>
      </c>
      <c r="AJ1169" t="s">
        <v>61</v>
      </c>
      <c r="AK1169" t="s">
        <v>119</v>
      </c>
      <c r="AM1169" t="s">
        <v>54</v>
      </c>
      <c r="AN1169" t="s">
        <v>55</v>
      </c>
      <c r="AQ1169" t="s">
        <v>171</v>
      </c>
      <c r="AR1169" t="s">
        <v>365</v>
      </c>
    </row>
    <row r="1170" ht="15.75" customHeight="1">
      <c r="A1170" t="s">
        <v>44</v>
      </c>
      <c r="C1170" s="11" t="s">
        <v>265</v>
      </c>
      <c r="D1170" s="11" t="s">
        <v>266</v>
      </c>
      <c r="E1170" s="11" t="s">
        <v>267</v>
      </c>
      <c r="F1170" s="12" t="str">
        <f t="shared" si="1"/>
        <v>2016</v>
      </c>
      <c r="G1170" s="13">
        <v>42539.0</v>
      </c>
      <c r="H1170" s="14">
        <v>0.29930555555555555</v>
      </c>
      <c r="I1170" t="s">
        <v>48</v>
      </c>
      <c r="J1170" s="15"/>
      <c r="L1170" t="s">
        <v>49</v>
      </c>
      <c r="M1170" s="15">
        <v>16.7</v>
      </c>
      <c r="N1170" s="16">
        <v>6.46</v>
      </c>
      <c r="O1170" s="16">
        <v>66.7</v>
      </c>
      <c r="P1170" s="17">
        <v>210.0</v>
      </c>
      <c r="Q1170" s="18"/>
      <c r="S1170" s="17"/>
      <c r="V1170" s="19"/>
      <c r="W1170" s="19">
        <v>517.2</v>
      </c>
      <c r="AF1170" t="s">
        <v>346</v>
      </c>
      <c r="AG1170" t="s">
        <v>51</v>
      </c>
      <c r="AH1170" t="s">
        <v>51</v>
      </c>
      <c r="AI1170">
        <v>14.44</v>
      </c>
      <c r="AJ1170" t="s">
        <v>61</v>
      </c>
      <c r="AK1170" t="s">
        <v>119</v>
      </c>
      <c r="AM1170" t="s">
        <v>88</v>
      </c>
      <c r="AN1170" t="s">
        <v>55</v>
      </c>
      <c r="AQ1170" t="s">
        <v>171</v>
      </c>
      <c r="AR1170" t="s">
        <v>229</v>
      </c>
    </row>
    <row r="1171" ht="15.75" customHeight="1">
      <c r="A1171" t="s">
        <v>44</v>
      </c>
      <c r="C1171" s="11" t="s">
        <v>276</v>
      </c>
      <c r="D1171" s="11" t="s">
        <v>277</v>
      </c>
      <c r="E1171" s="11" t="s">
        <v>278</v>
      </c>
      <c r="F1171" s="12" t="str">
        <f t="shared" si="1"/>
        <v>2016</v>
      </c>
      <c r="G1171" s="13">
        <v>42525.0</v>
      </c>
      <c r="H1171" s="14">
        <v>0.3125</v>
      </c>
      <c r="I1171" t="s">
        <v>48</v>
      </c>
      <c r="J1171" s="15"/>
      <c r="L1171" t="s">
        <v>49</v>
      </c>
      <c r="M1171" s="15">
        <v>14.5</v>
      </c>
      <c r="N1171" s="16">
        <v>8.65</v>
      </c>
      <c r="O1171" s="16">
        <v>84.3</v>
      </c>
      <c r="P1171" s="17">
        <v>210.0</v>
      </c>
      <c r="Q1171" s="18"/>
      <c r="S1171" s="17"/>
      <c r="V1171" s="19"/>
      <c r="W1171" s="19" t="s">
        <v>149</v>
      </c>
      <c r="AF1171" t="s">
        <v>346</v>
      </c>
      <c r="AG1171" t="s">
        <v>59</v>
      </c>
      <c r="AH1171" t="s">
        <v>254</v>
      </c>
      <c r="AI1171">
        <v>15.0</v>
      </c>
      <c r="AJ1171" t="s">
        <v>61</v>
      </c>
      <c r="AK1171" t="s">
        <v>119</v>
      </c>
      <c r="AM1171" t="s">
        <v>54</v>
      </c>
      <c r="AN1171" t="s">
        <v>55</v>
      </c>
      <c r="AQ1171" t="s">
        <v>171</v>
      </c>
      <c r="AR1171" t="s">
        <v>748</v>
      </c>
    </row>
    <row r="1172" ht="15.75" customHeight="1">
      <c r="A1172" t="s">
        <v>44</v>
      </c>
      <c r="C1172" s="11" t="s">
        <v>276</v>
      </c>
      <c r="D1172" s="11" t="s">
        <v>277</v>
      </c>
      <c r="E1172" s="11" t="s">
        <v>278</v>
      </c>
      <c r="F1172" s="12" t="str">
        <f t="shared" si="1"/>
        <v>2016</v>
      </c>
      <c r="G1172" s="13">
        <v>42539.0</v>
      </c>
      <c r="H1172" s="14">
        <v>0.2826388888888889</v>
      </c>
      <c r="I1172" t="s">
        <v>48</v>
      </c>
      <c r="J1172" s="15"/>
      <c r="L1172" t="s">
        <v>49</v>
      </c>
      <c r="M1172" s="15">
        <v>15.4</v>
      </c>
      <c r="N1172" s="16">
        <v>6.78</v>
      </c>
      <c r="O1172" s="16">
        <v>68.1</v>
      </c>
      <c r="P1172" s="17">
        <v>210.0</v>
      </c>
      <c r="Q1172" s="18"/>
      <c r="S1172" s="17"/>
      <c r="V1172" s="19"/>
      <c r="W1172" s="19">
        <v>1203.31</v>
      </c>
      <c r="AF1172" t="s">
        <v>346</v>
      </c>
      <c r="AG1172" t="s">
        <v>51</v>
      </c>
      <c r="AH1172" t="s">
        <v>51</v>
      </c>
      <c r="AI1172">
        <v>14.44</v>
      </c>
      <c r="AJ1172" t="s">
        <v>61</v>
      </c>
      <c r="AK1172" t="s">
        <v>119</v>
      </c>
      <c r="AM1172" t="s">
        <v>88</v>
      </c>
      <c r="AN1172" t="s">
        <v>55</v>
      </c>
      <c r="AQ1172" t="s">
        <v>171</v>
      </c>
      <c r="AR1172" t="s">
        <v>229</v>
      </c>
    </row>
    <row r="1173" ht="15.75" customHeight="1">
      <c r="A1173" t="s">
        <v>44</v>
      </c>
      <c r="C1173" s="11" t="s">
        <v>73</v>
      </c>
      <c r="D1173" s="11" t="s">
        <v>74</v>
      </c>
      <c r="E1173" s="11" t="s">
        <v>75</v>
      </c>
      <c r="F1173" s="12" t="str">
        <f t="shared" si="1"/>
        <v>2016</v>
      </c>
      <c r="G1173" s="13">
        <v>42525.0</v>
      </c>
      <c r="H1173" s="14">
        <v>0.2534722222222222</v>
      </c>
      <c r="I1173" t="s">
        <v>48</v>
      </c>
      <c r="J1173" s="15"/>
      <c r="L1173" t="s">
        <v>49</v>
      </c>
      <c r="M1173" s="15">
        <v>15.7</v>
      </c>
      <c r="N1173" s="16">
        <v>9.39</v>
      </c>
      <c r="O1173" s="16">
        <v>94.5</v>
      </c>
      <c r="P1173" s="17">
        <v>160.0</v>
      </c>
      <c r="Q1173" s="18"/>
      <c r="S1173" s="17"/>
      <c r="V1173" s="19"/>
      <c r="W1173" s="19">
        <v>101.0</v>
      </c>
      <c r="AF1173" t="s">
        <v>607</v>
      </c>
      <c r="AG1173" t="s">
        <v>254</v>
      </c>
      <c r="AH1173" t="s">
        <v>287</v>
      </c>
      <c r="AI1173">
        <v>14.44</v>
      </c>
      <c r="AK1173" t="s">
        <v>119</v>
      </c>
      <c r="AM1173" t="s">
        <v>54</v>
      </c>
      <c r="AN1173" t="s">
        <v>55</v>
      </c>
      <c r="AQ1173" t="s">
        <v>51</v>
      </c>
      <c r="AR1173" t="s">
        <v>218</v>
      </c>
    </row>
    <row r="1174" ht="15.75" customHeight="1">
      <c r="A1174" t="s">
        <v>44</v>
      </c>
      <c r="C1174" s="11" t="s">
        <v>73</v>
      </c>
      <c r="D1174" s="11" t="s">
        <v>74</v>
      </c>
      <c r="E1174" s="11" t="s">
        <v>75</v>
      </c>
      <c r="F1174" s="12" t="str">
        <f t="shared" si="1"/>
        <v>2016</v>
      </c>
      <c r="G1174" s="13">
        <v>42539.0</v>
      </c>
      <c r="H1174" s="14">
        <v>0.25</v>
      </c>
      <c r="I1174" t="s">
        <v>48</v>
      </c>
      <c r="J1174" s="15"/>
      <c r="L1174" t="s">
        <v>49</v>
      </c>
      <c r="M1174" s="15">
        <v>18.9</v>
      </c>
      <c r="N1174" s="16">
        <v>8.9</v>
      </c>
      <c r="O1174" s="16">
        <v>95.8</v>
      </c>
      <c r="P1174" s="17">
        <v>130.0</v>
      </c>
      <c r="Q1174" s="18"/>
      <c r="S1174" s="17"/>
      <c r="V1174" s="19"/>
      <c r="W1174" s="19">
        <v>78.0</v>
      </c>
      <c r="AF1174" t="s">
        <v>607</v>
      </c>
      <c r="AG1174" t="s">
        <v>51</v>
      </c>
      <c r="AH1174" t="s">
        <v>51</v>
      </c>
      <c r="AI1174">
        <v>10.0</v>
      </c>
      <c r="AJ1174" t="s">
        <v>61</v>
      </c>
      <c r="AK1174" t="s">
        <v>119</v>
      </c>
      <c r="AM1174" t="s">
        <v>54</v>
      </c>
      <c r="AN1174" t="s">
        <v>65</v>
      </c>
      <c r="AQ1174" t="s">
        <v>51</v>
      </c>
      <c r="AR1174" t="s">
        <v>218</v>
      </c>
    </row>
    <row r="1175" ht="15.75" customHeight="1">
      <c r="A1175" t="s">
        <v>44</v>
      </c>
      <c r="C1175" s="11" t="s">
        <v>73</v>
      </c>
      <c r="D1175" s="11" t="s">
        <v>74</v>
      </c>
      <c r="E1175" s="11" t="s">
        <v>75</v>
      </c>
      <c r="F1175" s="12" t="str">
        <f t="shared" si="1"/>
        <v>2016</v>
      </c>
      <c r="G1175" s="13">
        <v>42553.0</v>
      </c>
      <c r="H1175" s="14">
        <v>0.2638888888888889</v>
      </c>
      <c r="I1175" t="s">
        <v>48</v>
      </c>
      <c r="J1175" s="15"/>
      <c r="L1175" t="s">
        <v>58</v>
      </c>
      <c r="M1175" s="15">
        <v>19.1</v>
      </c>
      <c r="N1175" s="16">
        <v>8.39</v>
      </c>
      <c r="O1175" s="16">
        <v>90.5</v>
      </c>
      <c r="P1175" s="17">
        <v>152.0</v>
      </c>
      <c r="Q1175" s="18"/>
      <c r="S1175" s="17"/>
      <c r="V1175" s="19"/>
      <c r="W1175" s="19" t="s">
        <v>149</v>
      </c>
      <c r="AF1175" t="s">
        <v>607</v>
      </c>
      <c r="AG1175" t="s">
        <v>51</v>
      </c>
      <c r="AH1175" t="s">
        <v>85</v>
      </c>
      <c r="AI1175">
        <v>17.22</v>
      </c>
      <c r="AJ1175" t="s">
        <v>61</v>
      </c>
      <c r="AK1175" t="s">
        <v>119</v>
      </c>
      <c r="AM1175" t="s">
        <v>62</v>
      </c>
      <c r="AN1175" t="s">
        <v>55</v>
      </c>
      <c r="AQ1175" t="s">
        <v>292</v>
      </c>
      <c r="AR1175" t="s">
        <v>749</v>
      </c>
    </row>
    <row r="1176" ht="15.75" customHeight="1">
      <c r="A1176" t="s">
        <v>44</v>
      </c>
      <c r="C1176" s="11" t="s">
        <v>73</v>
      </c>
      <c r="D1176" s="11" t="s">
        <v>74</v>
      </c>
      <c r="E1176" s="11" t="s">
        <v>75</v>
      </c>
      <c r="F1176" s="12" t="str">
        <f t="shared" si="1"/>
        <v>2016</v>
      </c>
      <c r="G1176" s="13">
        <v>42567.0</v>
      </c>
      <c r="H1176" s="14">
        <v>0.2638888888888889</v>
      </c>
      <c r="I1176" t="s">
        <v>48</v>
      </c>
      <c r="J1176" s="15"/>
      <c r="L1176" t="s">
        <v>49</v>
      </c>
      <c r="M1176" s="15">
        <v>21.0</v>
      </c>
      <c r="N1176" s="16">
        <v>7.98</v>
      </c>
      <c r="O1176" s="16">
        <v>89.8</v>
      </c>
      <c r="P1176" s="17"/>
      <c r="Q1176" s="18"/>
      <c r="S1176" s="17"/>
      <c r="V1176" s="19"/>
      <c r="W1176" s="19">
        <v>47.2</v>
      </c>
      <c r="AF1176" t="s">
        <v>607</v>
      </c>
      <c r="AH1176" t="s">
        <v>59</v>
      </c>
      <c r="AI1176">
        <v>19.44</v>
      </c>
      <c r="AK1176" t="s">
        <v>119</v>
      </c>
      <c r="AM1176" t="s">
        <v>88</v>
      </c>
      <c r="AN1176" t="s">
        <v>55</v>
      </c>
      <c r="AQ1176" t="s">
        <v>56</v>
      </c>
      <c r="AR1176" t="s">
        <v>750</v>
      </c>
    </row>
    <row r="1177" ht="15.75" customHeight="1">
      <c r="A1177" t="s">
        <v>44</v>
      </c>
      <c r="C1177" s="11" t="s">
        <v>73</v>
      </c>
      <c r="D1177" s="11" t="s">
        <v>74</v>
      </c>
      <c r="E1177" s="11" t="s">
        <v>75</v>
      </c>
      <c r="F1177" s="12" t="str">
        <f t="shared" si="1"/>
        <v>2016</v>
      </c>
      <c r="G1177" s="13">
        <v>42581.0</v>
      </c>
      <c r="H1177" s="14">
        <v>0.27569444444444446</v>
      </c>
      <c r="I1177" t="s">
        <v>48</v>
      </c>
      <c r="J1177" s="15"/>
      <c r="L1177" t="s">
        <v>49</v>
      </c>
      <c r="M1177" s="15">
        <v>19.2</v>
      </c>
      <c r="N1177" s="16">
        <v>8.44</v>
      </c>
      <c r="O1177" s="16">
        <v>92.7</v>
      </c>
      <c r="P1177" s="17">
        <v>190.0</v>
      </c>
      <c r="Q1177" s="18"/>
      <c r="S1177" s="17"/>
      <c r="V1177" s="19"/>
      <c r="W1177" s="19">
        <v>72.7</v>
      </c>
      <c r="AF1177" t="s">
        <v>607</v>
      </c>
      <c r="AG1177" t="s">
        <v>51</v>
      </c>
      <c r="AH1177" t="s">
        <v>86</v>
      </c>
      <c r="AI1177">
        <v>16.67</v>
      </c>
      <c r="AJ1177" t="s">
        <v>61</v>
      </c>
      <c r="AK1177" t="s">
        <v>119</v>
      </c>
      <c r="AM1177" t="s">
        <v>88</v>
      </c>
      <c r="AN1177" t="s">
        <v>65</v>
      </c>
      <c r="AQ1177" t="s">
        <v>51</v>
      </c>
      <c r="AR1177" t="s">
        <v>751</v>
      </c>
    </row>
    <row r="1178" ht="15.75" customHeight="1">
      <c r="A1178" t="s">
        <v>44</v>
      </c>
      <c r="C1178" s="11" t="s">
        <v>73</v>
      </c>
      <c r="D1178" s="11" t="s">
        <v>74</v>
      </c>
      <c r="E1178" s="11" t="s">
        <v>75</v>
      </c>
      <c r="F1178" s="12" t="str">
        <f t="shared" si="1"/>
        <v>2016</v>
      </c>
      <c r="G1178" s="13">
        <v>42595.0</v>
      </c>
      <c r="H1178" s="14">
        <v>0.2881944444444444</v>
      </c>
      <c r="I1178" t="s">
        <v>48</v>
      </c>
      <c r="J1178" s="15"/>
      <c r="L1178" t="s">
        <v>49</v>
      </c>
      <c r="M1178" s="15">
        <v>20.7</v>
      </c>
      <c r="N1178" s="16">
        <v>8.1</v>
      </c>
      <c r="O1178" s="16">
        <v>90.8</v>
      </c>
      <c r="P1178" s="17">
        <v>200.0</v>
      </c>
      <c r="Q1178" s="18"/>
      <c r="S1178" s="17"/>
      <c r="V1178" s="19"/>
      <c r="W1178" s="19">
        <v>113.0</v>
      </c>
      <c r="AF1178" t="s">
        <v>607</v>
      </c>
      <c r="AG1178" t="s">
        <v>273</v>
      </c>
      <c r="AH1178" t="s">
        <v>611</v>
      </c>
      <c r="AI1178">
        <v>17.78</v>
      </c>
      <c r="AJ1178" t="s">
        <v>61</v>
      </c>
      <c r="AK1178" t="s">
        <v>119</v>
      </c>
      <c r="AM1178" t="s">
        <v>54</v>
      </c>
      <c r="AN1178" t="s">
        <v>55</v>
      </c>
      <c r="AQ1178" t="s">
        <v>51</v>
      </c>
      <c r="AR1178" t="s">
        <v>612</v>
      </c>
    </row>
    <row r="1179" ht="15.75" customHeight="1">
      <c r="A1179" t="s">
        <v>44</v>
      </c>
      <c r="C1179" s="11" t="s">
        <v>73</v>
      </c>
      <c r="D1179" s="11" t="s">
        <v>74</v>
      </c>
      <c r="E1179" s="11" t="s">
        <v>75</v>
      </c>
      <c r="F1179" s="12" t="str">
        <f t="shared" si="1"/>
        <v>2016</v>
      </c>
      <c r="G1179" s="13">
        <v>42609.0</v>
      </c>
      <c r="H1179" s="14">
        <v>0.2923611111111111</v>
      </c>
      <c r="I1179" t="s">
        <v>48</v>
      </c>
      <c r="J1179" s="15"/>
      <c r="L1179" t="s">
        <v>49</v>
      </c>
      <c r="M1179" s="15">
        <v>18.4</v>
      </c>
      <c r="N1179" s="16">
        <v>8.5</v>
      </c>
      <c r="O1179" s="16">
        <v>91.7</v>
      </c>
      <c r="P1179" s="17">
        <v>200.0</v>
      </c>
      <c r="Q1179" s="18"/>
      <c r="S1179" s="17"/>
      <c r="V1179" s="19"/>
      <c r="W1179" s="19">
        <v>19.9</v>
      </c>
      <c r="AF1179" t="s">
        <v>607</v>
      </c>
      <c r="AG1179" t="s">
        <v>51</v>
      </c>
      <c r="AH1179" t="s">
        <v>59</v>
      </c>
      <c r="AI1179">
        <v>15.56</v>
      </c>
      <c r="AJ1179" t="s">
        <v>61</v>
      </c>
      <c r="AK1179" t="s">
        <v>119</v>
      </c>
      <c r="AM1179" t="s">
        <v>88</v>
      </c>
      <c r="AN1179" t="s">
        <v>55</v>
      </c>
      <c r="AQ1179" t="s">
        <v>51</v>
      </c>
      <c r="AR1179" t="s">
        <v>218</v>
      </c>
    </row>
    <row r="1180" ht="15.75" customHeight="1">
      <c r="A1180" t="s">
        <v>44</v>
      </c>
      <c r="C1180" s="11" t="s">
        <v>91</v>
      </c>
      <c r="D1180" s="11" t="s">
        <v>92</v>
      </c>
      <c r="E1180" s="11" t="s">
        <v>93</v>
      </c>
      <c r="F1180" s="12" t="str">
        <f t="shared" si="1"/>
        <v>2016</v>
      </c>
      <c r="G1180" s="13">
        <v>42525.0</v>
      </c>
      <c r="H1180" s="14">
        <v>0.2222222222222222</v>
      </c>
      <c r="I1180" t="s">
        <v>48</v>
      </c>
      <c r="J1180" s="15"/>
      <c r="L1180" t="s">
        <v>49</v>
      </c>
      <c r="M1180" s="15">
        <v>13.0</v>
      </c>
      <c r="N1180" s="16">
        <v>7.17</v>
      </c>
      <c r="O1180" s="16">
        <v>69.7</v>
      </c>
      <c r="P1180" s="17"/>
      <c r="Q1180" s="18"/>
      <c r="S1180" s="17"/>
      <c r="V1180" s="19"/>
      <c r="W1180" s="19">
        <v>920.8</v>
      </c>
      <c r="AF1180" t="s">
        <v>607</v>
      </c>
      <c r="AG1180" t="s">
        <v>254</v>
      </c>
      <c r="AH1180" t="s">
        <v>287</v>
      </c>
      <c r="AI1180">
        <v>14.44</v>
      </c>
      <c r="AJ1180" t="s">
        <v>61</v>
      </c>
      <c r="AK1180" t="s">
        <v>100</v>
      </c>
      <c r="AM1180" t="s">
        <v>54</v>
      </c>
      <c r="AN1180" t="s">
        <v>55</v>
      </c>
      <c r="AQ1180" t="s">
        <v>51</v>
      </c>
      <c r="AR1180" t="s">
        <v>218</v>
      </c>
    </row>
    <row r="1181" ht="15.75" customHeight="1">
      <c r="A1181" t="s">
        <v>44</v>
      </c>
      <c r="C1181" s="11" t="s">
        <v>91</v>
      </c>
      <c r="D1181" s="11" t="s">
        <v>92</v>
      </c>
      <c r="E1181" s="11" t="s">
        <v>93</v>
      </c>
      <c r="F1181" s="12" t="str">
        <f t="shared" si="1"/>
        <v>2016</v>
      </c>
      <c r="G1181" s="13">
        <v>42539.0</v>
      </c>
      <c r="H1181" s="14">
        <v>0.2222222222222222</v>
      </c>
      <c r="I1181" t="s">
        <v>48</v>
      </c>
      <c r="J1181" s="15"/>
      <c r="L1181" t="s">
        <v>49</v>
      </c>
      <c r="M1181" s="15">
        <v>11.9</v>
      </c>
      <c r="N1181" s="16">
        <v>8.16</v>
      </c>
      <c r="O1181" s="16">
        <v>75.4</v>
      </c>
      <c r="P1181" s="17">
        <v>10.0</v>
      </c>
      <c r="Q1181" s="18"/>
      <c r="S1181" s="17"/>
      <c r="V1181" s="19"/>
      <c r="W1181" s="19">
        <v>258.1</v>
      </c>
      <c r="AF1181" t="s">
        <v>607</v>
      </c>
      <c r="AG1181" t="s">
        <v>51</v>
      </c>
      <c r="AH1181" t="s">
        <v>51</v>
      </c>
      <c r="AI1181">
        <v>10.0</v>
      </c>
      <c r="AJ1181" t="s">
        <v>61</v>
      </c>
      <c r="AK1181" t="s">
        <v>100</v>
      </c>
      <c r="AM1181" t="s">
        <v>54</v>
      </c>
      <c r="AN1181" t="s">
        <v>55</v>
      </c>
      <c r="AQ1181" t="s">
        <v>51</v>
      </c>
      <c r="AR1181" t="s">
        <v>218</v>
      </c>
    </row>
    <row r="1182" ht="15.75" customHeight="1">
      <c r="A1182" t="s">
        <v>44</v>
      </c>
      <c r="C1182" s="11" t="s">
        <v>91</v>
      </c>
      <c r="D1182" s="11" t="s">
        <v>92</v>
      </c>
      <c r="E1182" s="11" t="s">
        <v>93</v>
      </c>
      <c r="F1182" s="12" t="str">
        <f t="shared" si="1"/>
        <v>2016</v>
      </c>
      <c r="G1182" s="13">
        <v>42553.0</v>
      </c>
      <c r="H1182" s="14">
        <v>0.2708333333333333</v>
      </c>
      <c r="I1182" t="s">
        <v>48</v>
      </c>
      <c r="J1182" s="15"/>
      <c r="L1182" t="s">
        <v>58</v>
      </c>
      <c r="M1182" s="15">
        <v>16.6</v>
      </c>
      <c r="N1182" s="16">
        <v>4.29</v>
      </c>
      <c r="O1182" s="16">
        <v>44.1</v>
      </c>
      <c r="P1182" s="17">
        <v>190.0</v>
      </c>
      <c r="Q1182" s="18"/>
      <c r="S1182" s="17"/>
      <c r="V1182" s="19"/>
      <c r="W1182" s="19" t="s">
        <v>149</v>
      </c>
      <c r="AF1182" t="s">
        <v>607</v>
      </c>
      <c r="AG1182" t="s">
        <v>51</v>
      </c>
      <c r="AH1182" t="s">
        <v>85</v>
      </c>
      <c r="AI1182">
        <v>17.22</v>
      </c>
      <c r="AJ1182" t="s">
        <v>61</v>
      </c>
      <c r="AK1182" t="s">
        <v>100</v>
      </c>
      <c r="AM1182" t="s">
        <v>62</v>
      </c>
      <c r="AN1182" t="s">
        <v>55</v>
      </c>
      <c r="AQ1182" t="s">
        <v>171</v>
      </c>
      <c r="AR1182" t="s">
        <v>752</v>
      </c>
    </row>
    <row r="1183" ht="15.75" customHeight="1">
      <c r="A1183" t="s">
        <v>44</v>
      </c>
      <c r="C1183" s="11" t="s">
        <v>91</v>
      </c>
      <c r="D1183" s="11" t="s">
        <v>92</v>
      </c>
      <c r="E1183" s="11" t="s">
        <v>93</v>
      </c>
      <c r="F1183" s="12" t="str">
        <f t="shared" si="1"/>
        <v>2016</v>
      </c>
      <c r="G1183" s="13">
        <v>42567.0</v>
      </c>
      <c r="H1183" s="14">
        <v>0.2222222222222222</v>
      </c>
      <c r="I1183" t="s">
        <v>48</v>
      </c>
      <c r="J1183" s="15"/>
      <c r="L1183" t="s">
        <v>58</v>
      </c>
      <c r="M1183" s="15">
        <v>17.3</v>
      </c>
      <c r="N1183" s="16">
        <v>5.1</v>
      </c>
      <c r="O1183" s="16">
        <v>53.1</v>
      </c>
      <c r="P1183" s="17"/>
      <c r="Q1183" s="18"/>
      <c r="S1183" s="17"/>
      <c r="V1183" s="19"/>
      <c r="W1183" s="19">
        <v>261.3</v>
      </c>
      <c r="AF1183" t="s">
        <v>607</v>
      </c>
      <c r="AH1183" t="s">
        <v>59</v>
      </c>
      <c r="AI1183">
        <v>19.44</v>
      </c>
      <c r="AK1183" t="s">
        <v>100</v>
      </c>
      <c r="AM1183" t="s">
        <v>88</v>
      </c>
      <c r="AN1183" t="s">
        <v>55</v>
      </c>
      <c r="AQ1183" t="s">
        <v>51</v>
      </c>
      <c r="AR1183" t="s">
        <v>753</v>
      </c>
    </row>
    <row r="1184" ht="15.75" customHeight="1">
      <c r="A1184" t="s">
        <v>44</v>
      </c>
      <c r="C1184" s="11" t="s">
        <v>91</v>
      </c>
      <c r="D1184" s="11" t="s">
        <v>92</v>
      </c>
      <c r="E1184" s="11" t="s">
        <v>93</v>
      </c>
      <c r="F1184" s="12" t="str">
        <f t="shared" si="1"/>
        <v>2016</v>
      </c>
      <c r="G1184" s="13">
        <v>42567.0</v>
      </c>
      <c r="H1184" s="14">
        <v>0.2222222222222222</v>
      </c>
      <c r="I1184" t="s">
        <v>95</v>
      </c>
      <c r="J1184" s="15"/>
      <c r="M1184" s="15"/>
      <c r="N1184" s="16"/>
      <c r="O1184" s="16"/>
      <c r="P1184" s="17"/>
      <c r="Q1184" s="18"/>
      <c r="S1184" s="17"/>
      <c r="V1184" s="19"/>
      <c r="W1184" s="19">
        <v>121.1</v>
      </c>
      <c r="AF1184" t="s">
        <v>607</v>
      </c>
      <c r="AK1184" t="s">
        <v>100</v>
      </c>
      <c r="AR1184" t="s">
        <v>753</v>
      </c>
    </row>
    <row r="1185" ht="15.75" customHeight="1">
      <c r="A1185" t="s">
        <v>44</v>
      </c>
      <c r="C1185" s="11" t="s">
        <v>91</v>
      </c>
      <c r="D1185" s="11" t="s">
        <v>92</v>
      </c>
      <c r="E1185" s="11" t="s">
        <v>93</v>
      </c>
      <c r="F1185" s="12" t="str">
        <f t="shared" si="1"/>
        <v>2016</v>
      </c>
      <c r="G1185" s="13">
        <v>42581.0</v>
      </c>
      <c r="H1185" s="14">
        <v>0.23541666666666666</v>
      </c>
      <c r="I1185" t="s">
        <v>48</v>
      </c>
      <c r="J1185" s="15"/>
      <c r="L1185" t="s">
        <v>58</v>
      </c>
      <c r="M1185" s="15">
        <v>16.03</v>
      </c>
      <c r="N1185" s="16">
        <v>5.61</v>
      </c>
      <c r="O1185" s="16">
        <v>56.4</v>
      </c>
      <c r="P1185" s="17">
        <v>290.0</v>
      </c>
      <c r="Q1185" s="18"/>
      <c r="S1185" s="17"/>
      <c r="V1185" s="19"/>
      <c r="W1185" s="19">
        <v>165.8</v>
      </c>
      <c r="AF1185" t="s">
        <v>607</v>
      </c>
      <c r="AG1185" t="s">
        <v>51</v>
      </c>
      <c r="AH1185" t="s">
        <v>86</v>
      </c>
      <c r="AI1185">
        <v>16.67</v>
      </c>
      <c r="AJ1185" t="s">
        <v>61</v>
      </c>
      <c r="AK1185" t="s">
        <v>100</v>
      </c>
      <c r="AM1185" t="s">
        <v>54</v>
      </c>
      <c r="AN1185" t="s">
        <v>65</v>
      </c>
      <c r="AQ1185" t="s">
        <v>51</v>
      </c>
      <c r="AR1185" t="s">
        <v>754</v>
      </c>
    </row>
    <row r="1186" ht="15.75" customHeight="1">
      <c r="A1186" t="s">
        <v>380</v>
      </c>
      <c r="B1186" s="20" t="s">
        <v>154</v>
      </c>
      <c r="C1186" s="11" t="s">
        <v>755</v>
      </c>
      <c r="D1186" s="11" t="s">
        <v>756</v>
      </c>
      <c r="E1186" s="11" t="s">
        <v>757</v>
      </c>
      <c r="F1186" s="12" t="str">
        <f t="shared" si="1"/>
        <v>2009</v>
      </c>
      <c r="G1186" s="13">
        <v>39949.0</v>
      </c>
      <c r="H1186" s="14">
        <v>0.3055555555555556</v>
      </c>
      <c r="I1186" t="s">
        <v>48</v>
      </c>
      <c r="J1186" s="15"/>
      <c r="L1186" t="s">
        <v>49</v>
      </c>
      <c r="M1186" s="15">
        <v>14.6</v>
      </c>
      <c r="N1186" s="16">
        <v>11.11</v>
      </c>
      <c r="O1186" s="16">
        <v>110.4</v>
      </c>
      <c r="P1186" s="17"/>
      <c r="Q1186" s="18"/>
      <c r="S1186" s="17"/>
      <c r="V1186" s="19"/>
      <c r="W1186" s="19">
        <v>7.4</v>
      </c>
      <c r="AF1186" t="s">
        <v>520</v>
      </c>
      <c r="AG1186" t="s">
        <v>86</v>
      </c>
      <c r="AH1186" t="s">
        <v>86</v>
      </c>
      <c r="AI1186">
        <v>12.22</v>
      </c>
      <c r="AJ1186" t="s">
        <v>52</v>
      </c>
      <c r="AK1186" t="s">
        <v>53</v>
      </c>
      <c r="AM1186" t="s">
        <v>54</v>
      </c>
      <c r="AN1186" t="s">
        <v>55</v>
      </c>
      <c r="AQ1186" t="s">
        <v>51</v>
      </c>
      <c r="AR1186" t="s">
        <v>188</v>
      </c>
    </row>
    <row r="1187" ht="15.75" customHeight="1">
      <c r="A1187" t="s">
        <v>380</v>
      </c>
      <c r="B1187" s="20" t="s">
        <v>154</v>
      </c>
      <c r="C1187" s="11" t="s">
        <v>755</v>
      </c>
      <c r="D1187" s="11" t="s">
        <v>756</v>
      </c>
      <c r="E1187" s="11" t="s">
        <v>757</v>
      </c>
      <c r="F1187" s="12" t="str">
        <f t="shared" si="1"/>
        <v>2009</v>
      </c>
      <c r="G1187" s="13">
        <v>39963.0</v>
      </c>
      <c r="H1187" s="14">
        <v>0.3055555555555556</v>
      </c>
      <c r="I1187" t="s">
        <v>48</v>
      </c>
      <c r="J1187" s="15"/>
      <c r="L1187" t="s">
        <v>58</v>
      </c>
      <c r="M1187" s="15">
        <v>12.7</v>
      </c>
      <c r="N1187" s="16">
        <v>11.22</v>
      </c>
      <c r="O1187" s="16">
        <v>105.7</v>
      </c>
      <c r="P1187" s="17"/>
      <c r="Q1187" s="18"/>
      <c r="S1187" s="17"/>
      <c r="V1187" s="19"/>
      <c r="W1187" s="19">
        <v>307.6</v>
      </c>
      <c r="AF1187" t="s">
        <v>520</v>
      </c>
      <c r="AG1187" t="s">
        <v>59</v>
      </c>
      <c r="AH1187" t="s">
        <v>60</v>
      </c>
      <c r="AI1187">
        <v>12.7</v>
      </c>
      <c r="AJ1187" t="s">
        <v>61</v>
      </c>
      <c r="AK1187" t="s">
        <v>53</v>
      </c>
      <c r="AM1187" t="s">
        <v>54</v>
      </c>
      <c r="AN1187" t="s">
        <v>55</v>
      </c>
      <c r="AQ1187" t="s">
        <v>171</v>
      </c>
      <c r="AR1187" t="s">
        <v>188</v>
      </c>
    </row>
    <row r="1188" ht="15.75" customHeight="1">
      <c r="A1188" t="s">
        <v>380</v>
      </c>
      <c r="B1188" s="20" t="s">
        <v>154</v>
      </c>
      <c r="C1188" s="11" t="s">
        <v>755</v>
      </c>
      <c r="D1188" s="11" t="s">
        <v>756</v>
      </c>
      <c r="E1188" s="11" t="s">
        <v>757</v>
      </c>
      <c r="F1188" s="12" t="str">
        <f t="shared" si="1"/>
        <v>2009</v>
      </c>
      <c r="G1188" s="13">
        <v>39977.0</v>
      </c>
      <c r="H1188" s="14">
        <v>0.2708333333333333</v>
      </c>
      <c r="I1188" t="s">
        <v>48</v>
      </c>
      <c r="J1188" s="15"/>
      <c r="L1188" t="s">
        <v>58</v>
      </c>
      <c r="M1188" s="15">
        <v>16.7</v>
      </c>
      <c r="N1188" s="16">
        <v>9.3</v>
      </c>
      <c r="O1188" s="16">
        <v>95.6</v>
      </c>
      <c r="P1188" s="17"/>
      <c r="Q1188" s="18"/>
      <c r="S1188" s="17"/>
      <c r="V1188" s="19"/>
      <c r="W1188" s="19">
        <v>2419.17</v>
      </c>
      <c r="AF1188" t="s">
        <v>279</v>
      </c>
      <c r="AG1188" t="s">
        <v>51</v>
      </c>
      <c r="AH1188" t="s">
        <v>126</v>
      </c>
      <c r="AI1188">
        <v>15.56</v>
      </c>
      <c r="AJ1188" t="s">
        <v>61</v>
      </c>
      <c r="AK1188" t="s">
        <v>53</v>
      </c>
      <c r="AM1188" t="s">
        <v>62</v>
      </c>
      <c r="AN1188" t="s">
        <v>55</v>
      </c>
      <c r="AQ1188" t="s">
        <v>56</v>
      </c>
      <c r="AR1188" t="s">
        <v>522</v>
      </c>
    </row>
    <row r="1189" ht="15.75" customHeight="1">
      <c r="A1189" t="s">
        <v>380</v>
      </c>
      <c r="B1189" s="20" t="s">
        <v>154</v>
      </c>
      <c r="C1189" s="11" t="s">
        <v>755</v>
      </c>
      <c r="D1189" s="11" t="s">
        <v>756</v>
      </c>
      <c r="E1189" s="11" t="s">
        <v>757</v>
      </c>
      <c r="F1189" s="12" t="str">
        <f t="shared" si="1"/>
        <v>2009</v>
      </c>
      <c r="G1189" s="13">
        <v>39977.0</v>
      </c>
      <c r="H1189" s="14">
        <v>0.2708333333333333</v>
      </c>
      <c r="I1189" t="s">
        <v>95</v>
      </c>
      <c r="J1189" s="15"/>
      <c r="M1189" s="15"/>
      <c r="N1189" s="16"/>
      <c r="O1189" s="16"/>
      <c r="P1189" s="17"/>
      <c r="Q1189" s="18"/>
      <c r="S1189" s="17"/>
      <c r="V1189" s="19"/>
      <c r="W1189" s="19">
        <v>1553.07</v>
      </c>
      <c r="AF1189" t="s">
        <v>279</v>
      </c>
      <c r="AK1189" t="s">
        <v>53</v>
      </c>
      <c r="AR1189" t="s">
        <v>522</v>
      </c>
    </row>
    <row r="1190" ht="15.75" customHeight="1">
      <c r="A1190" t="s">
        <v>380</v>
      </c>
      <c r="B1190" s="20" t="s">
        <v>154</v>
      </c>
      <c r="C1190" s="11" t="s">
        <v>755</v>
      </c>
      <c r="D1190" s="11" t="s">
        <v>756</v>
      </c>
      <c r="E1190" s="11" t="s">
        <v>757</v>
      </c>
      <c r="F1190" s="12" t="str">
        <f t="shared" si="1"/>
        <v>2009</v>
      </c>
      <c r="G1190" s="13">
        <v>40005.0</v>
      </c>
      <c r="H1190" s="14">
        <v>0.2916666666666667</v>
      </c>
      <c r="I1190" t="s">
        <v>48</v>
      </c>
      <c r="J1190" s="15"/>
      <c r="L1190" t="s">
        <v>58</v>
      </c>
      <c r="M1190" s="15">
        <v>18.3</v>
      </c>
      <c r="N1190" s="16">
        <v>9.52</v>
      </c>
      <c r="O1190" s="16">
        <v>100.3</v>
      </c>
      <c r="P1190" s="17"/>
      <c r="Q1190" s="18"/>
      <c r="S1190" s="17"/>
      <c r="V1190" s="19"/>
      <c r="W1190" s="19">
        <v>81.3</v>
      </c>
      <c r="AF1190" t="s">
        <v>536</v>
      </c>
      <c r="AG1190" t="s">
        <v>51</v>
      </c>
      <c r="AH1190" t="s">
        <v>51</v>
      </c>
      <c r="AI1190">
        <v>14.6</v>
      </c>
      <c r="AJ1190" t="s">
        <v>61</v>
      </c>
      <c r="AK1190" t="s">
        <v>53</v>
      </c>
      <c r="AM1190" t="s">
        <v>62</v>
      </c>
      <c r="AN1190" t="s">
        <v>55</v>
      </c>
      <c r="AQ1190" t="s">
        <v>171</v>
      </c>
      <c r="AR1190" t="s">
        <v>188</v>
      </c>
    </row>
    <row r="1191" ht="15.75" customHeight="1">
      <c r="A1191" t="s">
        <v>380</v>
      </c>
      <c r="B1191" s="20" t="s">
        <v>154</v>
      </c>
      <c r="C1191" s="11" t="s">
        <v>755</v>
      </c>
      <c r="D1191" s="11" t="s">
        <v>756</v>
      </c>
      <c r="E1191" s="11" t="s">
        <v>757</v>
      </c>
      <c r="F1191" s="12" t="str">
        <f t="shared" si="1"/>
        <v>2009</v>
      </c>
      <c r="G1191" s="13">
        <v>40019.0</v>
      </c>
      <c r="H1191" s="14">
        <v>0.2777777777777778</v>
      </c>
      <c r="I1191" t="s">
        <v>48</v>
      </c>
      <c r="J1191" s="15"/>
      <c r="L1191" t="s">
        <v>58</v>
      </c>
      <c r="M1191" s="15">
        <v>18.9</v>
      </c>
      <c r="N1191" s="16">
        <v>9.06</v>
      </c>
      <c r="O1191" s="16">
        <v>98.9</v>
      </c>
      <c r="P1191" s="17"/>
      <c r="Q1191" s="18"/>
      <c r="S1191" s="17"/>
      <c r="V1191" s="19"/>
      <c r="W1191" s="19" t="s">
        <v>149</v>
      </c>
      <c r="AF1191" t="s">
        <v>536</v>
      </c>
      <c r="AG1191" t="s">
        <v>59</v>
      </c>
      <c r="AH1191" t="s">
        <v>306</v>
      </c>
      <c r="AI1191">
        <v>17.3</v>
      </c>
      <c r="AJ1191" t="s">
        <v>61</v>
      </c>
      <c r="AK1191" t="s">
        <v>53</v>
      </c>
      <c r="AM1191" t="s">
        <v>62</v>
      </c>
      <c r="AN1191" t="s">
        <v>55</v>
      </c>
      <c r="AQ1191" t="s">
        <v>171</v>
      </c>
      <c r="AR1191" t="s">
        <v>152</v>
      </c>
    </row>
    <row r="1192" ht="15.75" customHeight="1">
      <c r="A1192" t="s">
        <v>380</v>
      </c>
      <c r="B1192" s="20" t="s">
        <v>154</v>
      </c>
      <c r="C1192" s="11" t="s">
        <v>755</v>
      </c>
      <c r="D1192" s="11" t="s">
        <v>756</v>
      </c>
      <c r="E1192" s="11" t="s">
        <v>757</v>
      </c>
      <c r="F1192" s="12" t="str">
        <f t="shared" si="1"/>
        <v>2009</v>
      </c>
      <c r="G1192" s="13">
        <v>40033.0</v>
      </c>
      <c r="H1192" s="14">
        <v>0.2951388888888889</v>
      </c>
      <c r="I1192" t="s">
        <v>48</v>
      </c>
      <c r="J1192" s="15"/>
      <c r="L1192" t="s">
        <v>49</v>
      </c>
      <c r="M1192" s="15">
        <v>22.7</v>
      </c>
      <c r="N1192" s="16">
        <v>8.43</v>
      </c>
      <c r="O1192" s="16">
        <v>97.4</v>
      </c>
      <c r="P1192" s="17"/>
      <c r="Q1192" s="18"/>
      <c r="S1192" s="17"/>
      <c r="V1192" s="19"/>
      <c r="W1192" s="19">
        <v>34.1</v>
      </c>
      <c r="AF1192" t="s">
        <v>520</v>
      </c>
      <c r="AG1192" t="s">
        <v>51</v>
      </c>
      <c r="AH1192" t="s">
        <v>86</v>
      </c>
      <c r="AI1192">
        <v>17.2</v>
      </c>
      <c r="AJ1192" t="s">
        <v>61</v>
      </c>
      <c r="AK1192" t="s">
        <v>53</v>
      </c>
      <c r="AM1192" t="s">
        <v>54</v>
      </c>
      <c r="AN1192" t="s">
        <v>55</v>
      </c>
      <c r="AQ1192" t="s">
        <v>171</v>
      </c>
      <c r="AR1192" t="s">
        <v>152</v>
      </c>
    </row>
    <row r="1193" ht="15.75" customHeight="1">
      <c r="A1193" t="s">
        <v>380</v>
      </c>
      <c r="B1193" s="20" t="s">
        <v>154</v>
      </c>
      <c r="C1193" s="11" t="s">
        <v>755</v>
      </c>
      <c r="D1193" s="11" t="s">
        <v>756</v>
      </c>
      <c r="E1193" s="11" t="s">
        <v>757</v>
      </c>
      <c r="F1193" s="12" t="str">
        <f t="shared" si="1"/>
        <v>2009</v>
      </c>
      <c r="G1193" s="13">
        <v>40047.0</v>
      </c>
      <c r="H1193" s="14">
        <v>0.3090277777777778</v>
      </c>
      <c r="I1193" t="s">
        <v>48</v>
      </c>
      <c r="J1193" s="15"/>
      <c r="L1193" t="s">
        <v>49</v>
      </c>
      <c r="M1193" s="15">
        <v>27.4</v>
      </c>
      <c r="N1193" s="16">
        <v>7.1</v>
      </c>
      <c r="O1193" s="16"/>
      <c r="P1193" s="17"/>
      <c r="Q1193" s="18"/>
      <c r="S1193" s="17"/>
      <c r="V1193" s="19"/>
      <c r="W1193" s="19"/>
      <c r="AF1193" t="s">
        <v>279</v>
      </c>
      <c r="AG1193" t="s">
        <v>51</v>
      </c>
      <c r="AH1193" t="s">
        <v>77</v>
      </c>
      <c r="AJ1193" t="s">
        <v>61</v>
      </c>
      <c r="AK1193" t="s">
        <v>119</v>
      </c>
      <c r="AM1193" t="s">
        <v>88</v>
      </c>
      <c r="AN1193" t="s">
        <v>55</v>
      </c>
      <c r="AQ1193" t="s">
        <v>292</v>
      </c>
      <c r="AR1193" t="s">
        <v>758</v>
      </c>
    </row>
    <row r="1194" ht="15.75" customHeight="1">
      <c r="A1194" t="s">
        <v>380</v>
      </c>
      <c r="B1194" s="20" t="s">
        <v>154</v>
      </c>
      <c r="C1194" s="11" t="s">
        <v>759</v>
      </c>
      <c r="D1194" s="11" t="s">
        <v>760</v>
      </c>
      <c r="E1194" s="11" t="s">
        <v>761</v>
      </c>
      <c r="F1194" s="12" t="str">
        <f t="shared" si="1"/>
        <v>2009</v>
      </c>
      <c r="G1194" s="13">
        <v>39949.0</v>
      </c>
      <c r="H1194" s="14">
        <v>0.3125</v>
      </c>
      <c r="I1194" t="s">
        <v>48</v>
      </c>
      <c r="J1194" s="15"/>
      <c r="L1194" t="s">
        <v>49</v>
      </c>
      <c r="M1194" s="15">
        <v>14.8</v>
      </c>
      <c r="N1194" s="16">
        <v>11.29</v>
      </c>
      <c r="O1194" s="16">
        <v>111.7</v>
      </c>
      <c r="P1194" s="17"/>
      <c r="Q1194" s="18"/>
      <c r="S1194" s="17"/>
      <c r="V1194" s="19"/>
      <c r="W1194" s="19">
        <v>33.6</v>
      </c>
      <c r="AF1194" t="s">
        <v>520</v>
      </c>
      <c r="AG1194" t="s">
        <v>86</v>
      </c>
      <c r="AH1194" t="s">
        <v>86</v>
      </c>
      <c r="AI1194">
        <v>12.22</v>
      </c>
      <c r="AJ1194" t="s">
        <v>52</v>
      </c>
      <c r="AK1194" t="s">
        <v>53</v>
      </c>
      <c r="AM1194" t="s">
        <v>54</v>
      </c>
      <c r="AN1194" t="s">
        <v>55</v>
      </c>
      <c r="AQ1194" t="s">
        <v>51</v>
      </c>
      <c r="AR1194" t="s">
        <v>188</v>
      </c>
    </row>
    <row r="1195" ht="15.75" customHeight="1">
      <c r="A1195" t="s">
        <v>380</v>
      </c>
      <c r="B1195" s="20" t="s">
        <v>154</v>
      </c>
      <c r="C1195" s="11" t="s">
        <v>759</v>
      </c>
      <c r="D1195" s="11" t="s">
        <v>760</v>
      </c>
      <c r="E1195" s="11" t="s">
        <v>761</v>
      </c>
      <c r="F1195" s="12" t="str">
        <f t="shared" si="1"/>
        <v>2009</v>
      </c>
      <c r="G1195" s="13">
        <v>39963.0</v>
      </c>
      <c r="H1195" s="14">
        <v>0.3125</v>
      </c>
      <c r="I1195" t="s">
        <v>48</v>
      </c>
      <c r="J1195" s="15"/>
      <c r="L1195" t="s">
        <v>58</v>
      </c>
      <c r="M1195" s="15">
        <v>12.8</v>
      </c>
      <c r="N1195" s="16">
        <v>11.34</v>
      </c>
      <c r="O1195" s="16">
        <v>107.2</v>
      </c>
      <c r="P1195" s="17"/>
      <c r="Q1195" s="18"/>
      <c r="S1195" s="17"/>
      <c r="V1195" s="19"/>
      <c r="W1195" s="19">
        <v>325.5</v>
      </c>
      <c r="AF1195" t="s">
        <v>520</v>
      </c>
      <c r="AG1195" t="s">
        <v>59</v>
      </c>
      <c r="AH1195" t="s">
        <v>60</v>
      </c>
      <c r="AI1195">
        <v>12.7</v>
      </c>
      <c r="AJ1195" t="s">
        <v>61</v>
      </c>
      <c r="AK1195" t="s">
        <v>53</v>
      </c>
      <c r="AM1195" t="s">
        <v>54</v>
      </c>
      <c r="AN1195" t="s">
        <v>55</v>
      </c>
      <c r="AQ1195" t="s">
        <v>171</v>
      </c>
      <c r="AR1195" t="s">
        <v>188</v>
      </c>
    </row>
    <row r="1196" ht="15.75" customHeight="1">
      <c r="A1196" t="s">
        <v>380</v>
      </c>
      <c r="B1196" s="20" t="s">
        <v>154</v>
      </c>
      <c r="C1196" s="11" t="s">
        <v>759</v>
      </c>
      <c r="D1196" s="11" t="s">
        <v>760</v>
      </c>
      <c r="E1196" s="11" t="s">
        <v>761</v>
      </c>
      <c r="F1196" s="12" t="str">
        <f t="shared" si="1"/>
        <v>2009</v>
      </c>
      <c r="G1196" s="13">
        <v>39977.0</v>
      </c>
      <c r="H1196" s="14">
        <v>0.2881944444444444</v>
      </c>
      <c r="I1196" t="s">
        <v>48</v>
      </c>
      <c r="J1196" s="15"/>
      <c r="L1196" t="s">
        <v>58</v>
      </c>
      <c r="M1196" s="15"/>
      <c r="N1196" s="16"/>
      <c r="O1196" s="16"/>
      <c r="P1196" s="17"/>
      <c r="Q1196" s="18"/>
      <c r="S1196" s="17"/>
      <c r="V1196" s="19"/>
      <c r="W1196" s="19" t="s">
        <v>149</v>
      </c>
      <c r="AF1196" t="s">
        <v>279</v>
      </c>
      <c r="AG1196" t="s">
        <v>51</v>
      </c>
      <c r="AH1196" t="s">
        <v>126</v>
      </c>
      <c r="AI1196">
        <v>15.56</v>
      </c>
      <c r="AJ1196" t="s">
        <v>61</v>
      </c>
      <c r="AM1196" t="s">
        <v>62</v>
      </c>
      <c r="AN1196" t="s">
        <v>55</v>
      </c>
      <c r="AQ1196" t="s">
        <v>56</v>
      </c>
      <c r="AR1196" t="s">
        <v>762</v>
      </c>
    </row>
    <row r="1197" ht="15.75" customHeight="1">
      <c r="A1197" t="s">
        <v>380</v>
      </c>
      <c r="B1197" s="20" t="s">
        <v>154</v>
      </c>
      <c r="C1197" s="11" t="s">
        <v>759</v>
      </c>
      <c r="D1197" s="11" t="s">
        <v>760</v>
      </c>
      <c r="E1197" s="11" t="s">
        <v>761</v>
      </c>
      <c r="F1197" s="12" t="str">
        <f t="shared" si="1"/>
        <v>2009</v>
      </c>
      <c r="G1197" s="13">
        <v>39991.0</v>
      </c>
      <c r="H1197" s="14">
        <v>0.2986111111111111</v>
      </c>
      <c r="I1197" t="s">
        <v>48</v>
      </c>
      <c r="J1197" s="15"/>
      <c r="L1197" t="s">
        <v>49</v>
      </c>
      <c r="M1197" s="15">
        <v>19.9</v>
      </c>
      <c r="N1197" s="16">
        <v>8.7</v>
      </c>
      <c r="O1197" s="16">
        <v>96.0</v>
      </c>
      <c r="P1197" s="17"/>
      <c r="Q1197" s="18"/>
      <c r="S1197" s="17"/>
      <c r="V1197" s="19"/>
      <c r="W1197" s="19">
        <v>60.1</v>
      </c>
      <c r="AF1197" t="s">
        <v>279</v>
      </c>
      <c r="AG1197" t="s">
        <v>59</v>
      </c>
      <c r="AH1197" t="s">
        <v>115</v>
      </c>
      <c r="AI1197">
        <v>18.33</v>
      </c>
      <c r="AJ1197" t="s">
        <v>61</v>
      </c>
      <c r="AK1197" t="s">
        <v>53</v>
      </c>
      <c r="AM1197" t="s">
        <v>54</v>
      </c>
      <c r="AN1197" t="s">
        <v>55</v>
      </c>
      <c r="AQ1197" t="s">
        <v>56</v>
      </c>
      <c r="AR1197" t="s">
        <v>188</v>
      </c>
    </row>
    <row r="1198" ht="15.75" customHeight="1">
      <c r="A1198" t="s">
        <v>380</v>
      </c>
      <c r="B1198" s="20" t="s">
        <v>154</v>
      </c>
      <c r="C1198" s="11" t="s">
        <v>759</v>
      </c>
      <c r="D1198" s="11" t="s">
        <v>760</v>
      </c>
      <c r="E1198" s="11" t="s">
        <v>761</v>
      </c>
      <c r="F1198" s="12" t="str">
        <f t="shared" si="1"/>
        <v>2009</v>
      </c>
      <c r="G1198" s="13">
        <v>40005.0</v>
      </c>
      <c r="H1198" s="14">
        <v>0.3020833333333333</v>
      </c>
      <c r="I1198" t="s">
        <v>48</v>
      </c>
      <c r="J1198" s="15"/>
      <c r="L1198" t="s">
        <v>58</v>
      </c>
      <c r="M1198" s="15">
        <v>18.4</v>
      </c>
      <c r="N1198" s="16">
        <v>9.62</v>
      </c>
      <c r="O1198" s="16">
        <v>102.9</v>
      </c>
      <c r="P1198" s="17"/>
      <c r="Q1198" s="18"/>
      <c r="S1198" s="17"/>
      <c r="V1198" s="19"/>
      <c r="W1198" s="19">
        <v>59.1</v>
      </c>
      <c r="AF1198" t="s">
        <v>536</v>
      </c>
      <c r="AG1198" t="s">
        <v>51</v>
      </c>
      <c r="AH1198" t="s">
        <v>51</v>
      </c>
      <c r="AI1198">
        <v>14.6</v>
      </c>
      <c r="AJ1198" t="s">
        <v>61</v>
      </c>
      <c r="AK1198" t="s">
        <v>53</v>
      </c>
      <c r="AM1198" t="s">
        <v>62</v>
      </c>
      <c r="AN1198" t="s">
        <v>55</v>
      </c>
      <c r="AQ1198" t="s">
        <v>171</v>
      </c>
      <c r="AR1198" t="s">
        <v>522</v>
      </c>
    </row>
    <row r="1199" ht="15.75" customHeight="1">
      <c r="A1199" t="s">
        <v>380</v>
      </c>
      <c r="B1199" s="20" t="s">
        <v>154</v>
      </c>
      <c r="C1199" s="11" t="s">
        <v>759</v>
      </c>
      <c r="D1199" s="11" t="s">
        <v>760</v>
      </c>
      <c r="E1199" s="11" t="s">
        <v>761</v>
      </c>
      <c r="F1199" s="12" t="str">
        <f t="shared" si="1"/>
        <v>2009</v>
      </c>
      <c r="G1199" s="13">
        <v>40019.0</v>
      </c>
      <c r="H1199" s="14">
        <v>0.2881944444444444</v>
      </c>
      <c r="I1199" t="s">
        <v>48</v>
      </c>
      <c r="J1199" s="15"/>
      <c r="L1199" t="s">
        <v>58</v>
      </c>
      <c r="M1199" s="15">
        <v>19.0</v>
      </c>
      <c r="N1199" s="16">
        <v>9.26</v>
      </c>
      <c r="O1199" s="16">
        <v>99.5</v>
      </c>
      <c r="P1199" s="17"/>
      <c r="Q1199" s="18"/>
      <c r="S1199" s="17"/>
      <c r="V1199" s="19"/>
      <c r="W1199" s="19" t="s">
        <v>149</v>
      </c>
      <c r="AF1199" t="s">
        <v>536</v>
      </c>
      <c r="AG1199" t="s">
        <v>59</v>
      </c>
      <c r="AH1199" t="s">
        <v>306</v>
      </c>
      <c r="AI1199">
        <v>17.3</v>
      </c>
      <c r="AJ1199" t="s">
        <v>61</v>
      </c>
      <c r="AK1199" t="s">
        <v>53</v>
      </c>
      <c r="AM1199" t="s">
        <v>62</v>
      </c>
      <c r="AN1199" t="s">
        <v>55</v>
      </c>
      <c r="AQ1199" t="s">
        <v>171</v>
      </c>
      <c r="AR1199" t="s">
        <v>152</v>
      </c>
    </row>
    <row r="1200" ht="15.75" customHeight="1">
      <c r="A1200" t="s">
        <v>380</v>
      </c>
      <c r="B1200" s="20" t="s">
        <v>154</v>
      </c>
      <c r="C1200" s="11" t="s">
        <v>759</v>
      </c>
      <c r="D1200" s="11" t="s">
        <v>760</v>
      </c>
      <c r="E1200" s="11" t="s">
        <v>761</v>
      </c>
      <c r="F1200" s="12" t="str">
        <f t="shared" si="1"/>
        <v>2009</v>
      </c>
      <c r="G1200" s="13">
        <v>40033.0</v>
      </c>
      <c r="H1200" s="14">
        <v>0.3090277777777778</v>
      </c>
      <c r="I1200" t="s">
        <v>48</v>
      </c>
      <c r="J1200" s="15"/>
      <c r="L1200" t="s">
        <v>49</v>
      </c>
      <c r="M1200" s="15">
        <v>22.9</v>
      </c>
      <c r="N1200" s="16">
        <v>8.5</v>
      </c>
      <c r="O1200" s="16">
        <v>99.7</v>
      </c>
      <c r="P1200" s="17"/>
      <c r="Q1200" s="18"/>
      <c r="S1200" s="17"/>
      <c r="V1200" s="19"/>
      <c r="W1200" s="19">
        <v>49.5</v>
      </c>
      <c r="AF1200" t="s">
        <v>520</v>
      </c>
      <c r="AG1200" t="s">
        <v>51</v>
      </c>
      <c r="AH1200" t="s">
        <v>86</v>
      </c>
      <c r="AI1200">
        <v>17.2</v>
      </c>
      <c r="AJ1200" t="s">
        <v>61</v>
      </c>
      <c r="AK1200" t="s">
        <v>53</v>
      </c>
      <c r="AM1200" t="s">
        <v>54</v>
      </c>
      <c r="AN1200" t="s">
        <v>55</v>
      </c>
      <c r="AQ1200" t="s">
        <v>51</v>
      </c>
      <c r="AR1200" t="s">
        <v>152</v>
      </c>
    </row>
    <row r="1201" ht="15.75" customHeight="1">
      <c r="A1201" t="s">
        <v>380</v>
      </c>
      <c r="B1201" s="20" t="s">
        <v>154</v>
      </c>
      <c r="C1201" s="11" t="s">
        <v>759</v>
      </c>
      <c r="D1201" s="11" t="s">
        <v>760</v>
      </c>
      <c r="E1201" s="11" t="s">
        <v>761</v>
      </c>
      <c r="F1201" s="12" t="str">
        <f t="shared" si="1"/>
        <v>2009</v>
      </c>
      <c r="G1201" s="13">
        <v>40047.0</v>
      </c>
      <c r="H1201" s="14">
        <v>0.3194444444444444</v>
      </c>
      <c r="I1201" t="s">
        <v>48</v>
      </c>
      <c r="J1201" s="15"/>
      <c r="L1201" t="s">
        <v>49</v>
      </c>
      <c r="M1201" s="15">
        <v>27.7</v>
      </c>
      <c r="N1201" s="16">
        <v>7.1</v>
      </c>
      <c r="O1201" s="16"/>
      <c r="P1201" s="17"/>
      <c r="Q1201" s="18"/>
      <c r="S1201" s="17"/>
      <c r="V1201" s="19"/>
      <c r="W1201" s="19"/>
      <c r="AF1201" t="s">
        <v>279</v>
      </c>
      <c r="AG1201" t="s">
        <v>51</v>
      </c>
      <c r="AH1201" t="s">
        <v>77</v>
      </c>
      <c r="AI1201">
        <v>21.11</v>
      </c>
      <c r="AJ1201" t="s">
        <v>61</v>
      </c>
      <c r="AK1201" t="s">
        <v>119</v>
      </c>
      <c r="AM1201" t="s">
        <v>88</v>
      </c>
      <c r="AN1201" t="s">
        <v>55</v>
      </c>
      <c r="AQ1201" t="s">
        <v>292</v>
      </c>
      <c r="AR1201" t="s">
        <v>763</v>
      </c>
    </row>
    <row r="1202" ht="15.75" customHeight="1">
      <c r="A1202" t="s">
        <v>44</v>
      </c>
      <c r="C1202" s="11" t="s">
        <v>91</v>
      </c>
      <c r="D1202" s="11" t="s">
        <v>92</v>
      </c>
      <c r="E1202" s="11" t="s">
        <v>93</v>
      </c>
      <c r="F1202" s="12" t="str">
        <f t="shared" si="1"/>
        <v>2016</v>
      </c>
      <c r="G1202" s="13">
        <v>42595.0</v>
      </c>
      <c r="H1202" s="14">
        <v>0.26458333333333334</v>
      </c>
      <c r="I1202" t="s">
        <v>48</v>
      </c>
      <c r="J1202" s="15"/>
      <c r="L1202" t="s">
        <v>58</v>
      </c>
      <c r="M1202" s="15">
        <v>18.4</v>
      </c>
      <c r="N1202" s="16">
        <v>3.2</v>
      </c>
      <c r="O1202" s="16">
        <v>32.2</v>
      </c>
      <c r="P1202" s="17">
        <v>300.0</v>
      </c>
      <c r="Q1202" s="18"/>
      <c r="S1202" s="17"/>
      <c r="V1202" s="19"/>
      <c r="W1202" s="19">
        <v>913.9</v>
      </c>
      <c r="AF1202" t="s">
        <v>607</v>
      </c>
      <c r="AG1202" t="s">
        <v>273</v>
      </c>
      <c r="AH1202" t="s">
        <v>611</v>
      </c>
      <c r="AI1202">
        <v>17.78</v>
      </c>
      <c r="AJ1202" t="s">
        <v>61</v>
      </c>
      <c r="AK1202" t="s">
        <v>100</v>
      </c>
      <c r="AM1202" t="s">
        <v>54</v>
      </c>
      <c r="AN1202" t="s">
        <v>55</v>
      </c>
      <c r="AQ1202" t="s">
        <v>56</v>
      </c>
      <c r="AR1202" t="s">
        <v>612</v>
      </c>
    </row>
    <row r="1203" ht="15.75" customHeight="1">
      <c r="A1203" t="s">
        <v>44</v>
      </c>
      <c r="C1203" s="11" t="s">
        <v>91</v>
      </c>
      <c r="D1203" s="11" t="s">
        <v>92</v>
      </c>
      <c r="E1203" s="11" t="s">
        <v>93</v>
      </c>
      <c r="F1203" s="12" t="str">
        <f t="shared" si="1"/>
        <v>2016</v>
      </c>
      <c r="G1203" s="13">
        <v>42609.0</v>
      </c>
      <c r="H1203" s="14">
        <v>0.2604166666666667</v>
      </c>
      <c r="I1203" t="s">
        <v>48</v>
      </c>
      <c r="J1203" s="15"/>
      <c r="L1203" t="s">
        <v>49</v>
      </c>
      <c r="M1203" s="15">
        <v>16.0</v>
      </c>
      <c r="N1203" s="16">
        <v>3.83</v>
      </c>
      <c r="O1203" s="16">
        <v>38.7</v>
      </c>
      <c r="P1203" s="17">
        <v>300.0</v>
      </c>
      <c r="Q1203" s="18"/>
      <c r="S1203" s="17"/>
      <c r="V1203" s="19"/>
      <c r="W1203" s="19">
        <v>142.1</v>
      </c>
      <c r="AF1203" t="s">
        <v>607</v>
      </c>
      <c r="AG1203" t="s">
        <v>51</v>
      </c>
      <c r="AH1203" t="s">
        <v>59</v>
      </c>
      <c r="AI1203">
        <v>15.56</v>
      </c>
      <c r="AJ1203" t="s">
        <v>61</v>
      </c>
      <c r="AK1203" t="s">
        <v>100</v>
      </c>
      <c r="AM1203" t="s">
        <v>88</v>
      </c>
      <c r="AN1203" t="s">
        <v>55</v>
      </c>
      <c r="AQ1203" t="s">
        <v>51</v>
      </c>
      <c r="AR1203" t="s">
        <v>218</v>
      </c>
    </row>
    <row r="1204" ht="15.75" customHeight="1">
      <c r="A1204" t="s">
        <v>44</v>
      </c>
      <c r="B1204" s="20" t="s">
        <v>104</v>
      </c>
      <c r="C1204" s="11" t="s">
        <v>145</v>
      </c>
      <c r="D1204" s="11" t="s">
        <v>146</v>
      </c>
      <c r="E1204" s="11" t="s">
        <v>147</v>
      </c>
      <c r="F1204" s="12" t="str">
        <f t="shared" si="1"/>
        <v>2016</v>
      </c>
      <c r="G1204" s="13">
        <v>42525.0</v>
      </c>
      <c r="H1204" s="14">
        <v>0.2361111111111111</v>
      </c>
      <c r="I1204" t="s">
        <v>48</v>
      </c>
      <c r="J1204" s="15"/>
      <c r="L1204" t="s">
        <v>49</v>
      </c>
      <c r="M1204" s="15">
        <v>15.6</v>
      </c>
      <c r="N1204" s="16">
        <v>7.25</v>
      </c>
      <c r="O1204" s="16">
        <v>93.2</v>
      </c>
      <c r="P1204" s="17">
        <v>240.0</v>
      </c>
      <c r="Q1204" s="18"/>
      <c r="S1204" s="17"/>
      <c r="V1204" s="19"/>
      <c r="W1204" s="19">
        <v>206.3</v>
      </c>
      <c r="AF1204" t="s">
        <v>607</v>
      </c>
      <c r="AG1204" t="s">
        <v>254</v>
      </c>
      <c r="AH1204" t="s">
        <v>287</v>
      </c>
      <c r="AI1204">
        <v>14.44</v>
      </c>
      <c r="AK1204" t="s">
        <v>119</v>
      </c>
      <c r="AM1204" t="s">
        <v>88</v>
      </c>
      <c r="AQ1204" t="s">
        <v>56</v>
      </c>
      <c r="AR1204" t="s">
        <v>218</v>
      </c>
    </row>
    <row r="1205" ht="15.75" customHeight="1">
      <c r="A1205" t="s">
        <v>44</v>
      </c>
      <c r="B1205" s="20" t="s">
        <v>104</v>
      </c>
      <c r="C1205" s="11" t="s">
        <v>145</v>
      </c>
      <c r="D1205" s="11" t="s">
        <v>146</v>
      </c>
      <c r="E1205" s="11" t="s">
        <v>147</v>
      </c>
      <c r="F1205" s="12" t="str">
        <f t="shared" si="1"/>
        <v>2016</v>
      </c>
      <c r="G1205" s="13">
        <v>42539.0</v>
      </c>
      <c r="H1205" s="14">
        <v>0.2361111111111111</v>
      </c>
      <c r="I1205" t="s">
        <v>48</v>
      </c>
      <c r="J1205" s="15"/>
      <c r="L1205" t="s">
        <v>49</v>
      </c>
      <c r="M1205" s="15">
        <v>15.8</v>
      </c>
      <c r="N1205" s="16">
        <v>8.1</v>
      </c>
      <c r="O1205" s="16">
        <v>68.1</v>
      </c>
      <c r="P1205" s="17">
        <v>270.0</v>
      </c>
      <c r="Q1205" s="18"/>
      <c r="S1205" s="17"/>
      <c r="V1205" s="19"/>
      <c r="W1205" s="19">
        <v>172.3</v>
      </c>
      <c r="AF1205" t="s">
        <v>607</v>
      </c>
      <c r="AG1205" t="s">
        <v>51</v>
      </c>
      <c r="AH1205" t="s">
        <v>51</v>
      </c>
      <c r="AI1205">
        <v>10.0</v>
      </c>
      <c r="AJ1205" t="s">
        <v>61</v>
      </c>
      <c r="AK1205" t="s">
        <v>119</v>
      </c>
      <c r="AM1205" t="s">
        <v>54</v>
      </c>
      <c r="AN1205" t="s">
        <v>55</v>
      </c>
      <c r="AQ1205" t="s">
        <v>56</v>
      </c>
      <c r="AR1205" t="s">
        <v>218</v>
      </c>
    </row>
    <row r="1206" ht="15.75" customHeight="1">
      <c r="A1206" t="s">
        <v>323</v>
      </c>
      <c r="B1206" s="20" t="s">
        <v>154</v>
      </c>
      <c r="C1206" s="11" t="s">
        <v>736</v>
      </c>
      <c r="D1206" s="11" t="s">
        <v>737</v>
      </c>
      <c r="E1206" s="11" t="s">
        <v>738</v>
      </c>
      <c r="F1206" s="12" t="str">
        <f t="shared" si="1"/>
        <v>2010</v>
      </c>
      <c r="G1206" s="13">
        <v>40362.0</v>
      </c>
      <c r="H1206" s="14">
        <v>0.30416666666666664</v>
      </c>
      <c r="I1206" t="s">
        <v>48</v>
      </c>
      <c r="J1206" s="15"/>
      <c r="L1206" t="s">
        <v>49</v>
      </c>
      <c r="M1206" s="15">
        <v>22.7</v>
      </c>
      <c r="N1206" s="16">
        <v>7.6</v>
      </c>
      <c r="O1206" s="16">
        <v>87.1</v>
      </c>
      <c r="P1206" s="17"/>
      <c r="Q1206" s="18"/>
      <c r="S1206" s="17"/>
      <c r="V1206" s="19"/>
      <c r="W1206" s="19">
        <v>9.7</v>
      </c>
      <c r="AF1206" t="s">
        <v>76</v>
      </c>
      <c r="AG1206" t="s">
        <v>224</v>
      </c>
      <c r="AH1206" t="s">
        <v>315</v>
      </c>
      <c r="AI1206">
        <v>11.67</v>
      </c>
      <c r="AJ1206" t="s">
        <v>61</v>
      </c>
      <c r="AK1206" t="s">
        <v>53</v>
      </c>
      <c r="AM1206" t="s">
        <v>88</v>
      </c>
      <c r="AN1206" t="s">
        <v>65</v>
      </c>
      <c r="AQ1206" t="s">
        <v>51</v>
      </c>
      <c r="AR1206" t="s">
        <v>229</v>
      </c>
    </row>
    <row r="1207" ht="15.75" customHeight="1">
      <c r="A1207" t="s">
        <v>323</v>
      </c>
      <c r="B1207" s="20" t="s">
        <v>154</v>
      </c>
      <c r="C1207" s="11" t="s">
        <v>736</v>
      </c>
      <c r="D1207" s="11" t="s">
        <v>737</v>
      </c>
      <c r="E1207" s="11" t="s">
        <v>738</v>
      </c>
      <c r="F1207" s="12" t="str">
        <f t="shared" si="1"/>
        <v>2010</v>
      </c>
      <c r="G1207" s="13">
        <v>40376.0</v>
      </c>
      <c r="H1207" s="14">
        <v>0.30069444444444443</v>
      </c>
      <c r="I1207" t="s">
        <v>48</v>
      </c>
      <c r="J1207" s="15"/>
      <c r="L1207" t="s">
        <v>49</v>
      </c>
      <c r="M1207" s="15">
        <v>26.2</v>
      </c>
      <c r="N1207" s="16">
        <v>7.5</v>
      </c>
      <c r="O1207" s="16">
        <v>93.0</v>
      </c>
      <c r="P1207" s="17"/>
      <c r="Q1207" s="18"/>
      <c r="S1207" s="17"/>
      <c r="V1207" s="19"/>
      <c r="W1207" s="19">
        <v>10.0</v>
      </c>
      <c r="AF1207" t="s">
        <v>593</v>
      </c>
      <c r="AG1207" t="s">
        <v>223</v>
      </c>
      <c r="AH1207" t="s">
        <v>72</v>
      </c>
      <c r="AI1207">
        <v>25.7</v>
      </c>
      <c r="AK1207" t="s">
        <v>53</v>
      </c>
      <c r="AM1207" t="s">
        <v>88</v>
      </c>
      <c r="AN1207" t="s">
        <v>65</v>
      </c>
      <c r="AQ1207" t="s">
        <v>51</v>
      </c>
      <c r="AR1207" t="s">
        <v>764</v>
      </c>
    </row>
    <row r="1208" ht="15.75" customHeight="1">
      <c r="A1208" t="s">
        <v>323</v>
      </c>
      <c r="B1208" s="20" t="s">
        <v>154</v>
      </c>
      <c r="C1208" s="11" t="s">
        <v>736</v>
      </c>
      <c r="D1208" s="11" t="s">
        <v>737</v>
      </c>
      <c r="E1208" s="11" t="s">
        <v>738</v>
      </c>
      <c r="F1208" s="12" t="str">
        <f t="shared" si="1"/>
        <v>2010</v>
      </c>
      <c r="G1208" s="13">
        <v>40390.0</v>
      </c>
      <c r="H1208" s="14">
        <v>0.28888888888888886</v>
      </c>
      <c r="I1208" t="s">
        <v>48</v>
      </c>
      <c r="J1208" s="15"/>
      <c r="L1208" t="s">
        <v>49</v>
      </c>
      <c r="M1208" s="15">
        <v>24.8</v>
      </c>
      <c r="N1208" s="16">
        <v>8.2</v>
      </c>
      <c r="O1208" s="16">
        <v>100.8</v>
      </c>
      <c r="P1208" s="17"/>
      <c r="Q1208" s="18"/>
      <c r="S1208" s="17"/>
      <c r="V1208" s="19"/>
      <c r="W1208" s="19">
        <v>15.0</v>
      </c>
      <c r="AF1208" t="s">
        <v>76</v>
      </c>
      <c r="AI1208">
        <v>13.3</v>
      </c>
      <c r="AK1208" t="s">
        <v>53</v>
      </c>
      <c r="AM1208" t="s">
        <v>88</v>
      </c>
      <c r="AN1208" t="s">
        <v>65</v>
      </c>
      <c r="AQ1208" t="s">
        <v>51</v>
      </c>
      <c r="AR1208" t="s">
        <v>765</v>
      </c>
    </row>
    <row r="1209" ht="15.75" customHeight="1">
      <c r="A1209" t="s">
        <v>323</v>
      </c>
      <c r="B1209" s="20" t="s">
        <v>154</v>
      </c>
      <c r="C1209" s="11" t="s">
        <v>736</v>
      </c>
      <c r="D1209" s="11" t="s">
        <v>737</v>
      </c>
      <c r="E1209" s="11" t="s">
        <v>738</v>
      </c>
      <c r="F1209" s="12" t="str">
        <f t="shared" si="1"/>
        <v>2010</v>
      </c>
      <c r="G1209" s="13">
        <v>40404.0</v>
      </c>
      <c r="H1209" s="14">
        <v>0.29791666666666666</v>
      </c>
      <c r="I1209" t="s">
        <v>48</v>
      </c>
      <c r="J1209" s="15"/>
      <c r="L1209" t="s">
        <v>49</v>
      </c>
      <c r="M1209" s="15">
        <v>25.2</v>
      </c>
      <c r="N1209" s="16">
        <v>7.2</v>
      </c>
      <c r="O1209" s="16">
        <v>87.1</v>
      </c>
      <c r="P1209" s="17"/>
      <c r="Q1209" s="18"/>
      <c r="S1209" s="17"/>
      <c r="V1209" s="19"/>
      <c r="W1209" s="19">
        <v>17.3</v>
      </c>
      <c r="AF1209" t="s">
        <v>76</v>
      </c>
      <c r="AG1209" t="s">
        <v>51</v>
      </c>
      <c r="AH1209" t="s">
        <v>51</v>
      </c>
      <c r="AK1209" t="s">
        <v>53</v>
      </c>
      <c r="AM1209" t="s">
        <v>88</v>
      </c>
      <c r="AN1209" t="s">
        <v>65</v>
      </c>
      <c r="AQ1209" t="s">
        <v>51</v>
      </c>
      <c r="AR1209" t="s">
        <v>218</v>
      </c>
    </row>
    <row r="1210" ht="15.75" customHeight="1">
      <c r="A1210" t="s">
        <v>323</v>
      </c>
      <c r="B1210" s="20" t="s">
        <v>154</v>
      </c>
      <c r="C1210" s="11" t="s">
        <v>736</v>
      </c>
      <c r="D1210" s="11" t="s">
        <v>737</v>
      </c>
      <c r="E1210" s="11" t="s">
        <v>738</v>
      </c>
      <c r="F1210" s="12" t="str">
        <f t="shared" si="1"/>
        <v>2010</v>
      </c>
      <c r="G1210" s="13">
        <v>40418.0</v>
      </c>
      <c r="H1210" s="14">
        <v>0.3034722222222222</v>
      </c>
      <c r="I1210" t="s">
        <v>48</v>
      </c>
      <c r="J1210" s="15"/>
      <c r="L1210" t="s">
        <v>49</v>
      </c>
      <c r="M1210" s="15">
        <v>22.3</v>
      </c>
      <c r="N1210" s="16">
        <v>7.7</v>
      </c>
      <c r="O1210" s="16">
        <v>87.1</v>
      </c>
      <c r="P1210" s="17"/>
      <c r="Q1210" s="18"/>
      <c r="S1210" s="17"/>
      <c r="V1210" s="19"/>
      <c r="W1210" s="19">
        <v>12.0</v>
      </c>
      <c r="AF1210" t="s">
        <v>76</v>
      </c>
      <c r="AG1210" t="s">
        <v>223</v>
      </c>
      <c r="AH1210" t="s">
        <v>51</v>
      </c>
      <c r="AI1210">
        <v>10.0</v>
      </c>
      <c r="AJ1210" t="s">
        <v>61</v>
      </c>
      <c r="AK1210" t="s">
        <v>53</v>
      </c>
      <c r="AM1210" t="s">
        <v>88</v>
      </c>
      <c r="AN1210" t="s">
        <v>65</v>
      </c>
      <c r="AQ1210" t="s">
        <v>51</v>
      </c>
      <c r="AR1210" t="s">
        <v>218</v>
      </c>
    </row>
    <row r="1211" ht="15.75" customHeight="1">
      <c r="A1211" t="s">
        <v>323</v>
      </c>
      <c r="B1211" s="20" t="s">
        <v>154</v>
      </c>
      <c r="C1211" s="11" t="s">
        <v>736</v>
      </c>
      <c r="D1211" s="11" t="s">
        <v>737</v>
      </c>
      <c r="E1211" s="11" t="s">
        <v>738</v>
      </c>
      <c r="F1211" s="12" t="str">
        <f t="shared" si="1"/>
        <v>2010</v>
      </c>
      <c r="G1211" s="13">
        <v>40432.0</v>
      </c>
      <c r="H1211" s="14">
        <v>0.3159722222222222</v>
      </c>
      <c r="I1211" t="s">
        <v>48</v>
      </c>
      <c r="J1211" s="15"/>
      <c r="L1211" t="s">
        <v>49</v>
      </c>
      <c r="M1211" s="15">
        <v>22.1</v>
      </c>
      <c r="N1211" s="16">
        <v>6.2</v>
      </c>
      <c r="O1211" s="16">
        <v>70.9</v>
      </c>
      <c r="P1211" s="17"/>
      <c r="Q1211" s="18"/>
      <c r="S1211" s="17"/>
      <c r="V1211" s="19"/>
      <c r="W1211" s="19">
        <v>12.0</v>
      </c>
      <c r="AF1211" t="s">
        <v>76</v>
      </c>
      <c r="AG1211" t="s">
        <v>51</v>
      </c>
      <c r="AH1211" t="s">
        <v>231</v>
      </c>
      <c r="AI1211">
        <v>13.33</v>
      </c>
      <c r="AJ1211" t="s">
        <v>61</v>
      </c>
      <c r="AK1211" t="s">
        <v>53</v>
      </c>
      <c r="AM1211" t="s">
        <v>88</v>
      </c>
      <c r="AN1211" t="s">
        <v>65</v>
      </c>
      <c r="AQ1211" t="s">
        <v>51</v>
      </c>
      <c r="AR1211" t="s">
        <v>218</v>
      </c>
    </row>
    <row r="1212" ht="15.75" customHeight="1">
      <c r="A1212" t="s">
        <v>323</v>
      </c>
      <c r="B1212" s="20" t="s">
        <v>154</v>
      </c>
      <c r="C1212" s="11" t="s">
        <v>766</v>
      </c>
      <c r="D1212" s="11" t="s">
        <v>767</v>
      </c>
      <c r="E1212" s="11" t="s">
        <v>768</v>
      </c>
      <c r="F1212" s="12" t="str">
        <f t="shared" si="1"/>
        <v>2010</v>
      </c>
      <c r="G1212" s="13">
        <v>40362.0</v>
      </c>
      <c r="H1212" s="14">
        <v>0.3055555555555556</v>
      </c>
      <c r="I1212" t="s">
        <v>48</v>
      </c>
      <c r="J1212" s="15"/>
      <c r="L1212" t="s">
        <v>49</v>
      </c>
      <c r="M1212" s="15">
        <v>27.1</v>
      </c>
      <c r="N1212" s="16">
        <v>7.47</v>
      </c>
      <c r="O1212" s="16">
        <v>85.0</v>
      </c>
      <c r="P1212" s="17"/>
      <c r="Q1212" s="18"/>
      <c r="S1212" s="17"/>
      <c r="V1212" s="19"/>
      <c r="W1212" s="19">
        <v>5.2</v>
      </c>
      <c r="AF1212" t="s">
        <v>769</v>
      </c>
      <c r="AG1212" t="s">
        <v>115</v>
      </c>
      <c r="AH1212" t="s">
        <v>86</v>
      </c>
      <c r="AI1212">
        <v>11.67</v>
      </c>
      <c r="AK1212" t="s">
        <v>247</v>
      </c>
      <c r="AM1212" t="s">
        <v>88</v>
      </c>
      <c r="AN1212" t="s">
        <v>55</v>
      </c>
      <c r="AQ1212" t="s">
        <v>51</v>
      </c>
      <c r="AR1212" t="s">
        <v>770</v>
      </c>
    </row>
    <row r="1213" ht="15.75" customHeight="1">
      <c r="A1213" t="s">
        <v>323</v>
      </c>
      <c r="B1213" s="20" t="s">
        <v>154</v>
      </c>
      <c r="C1213" s="11" t="s">
        <v>766</v>
      </c>
      <c r="D1213" s="11" t="s">
        <v>767</v>
      </c>
      <c r="E1213" s="11" t="s">
        <v>768</v>
      </c>
      <c r="F1213" s="12" t="str">
        <f t="shared" si="1"/>
        <v>2010</v>
      </c>
      <c r="G1213" s="13">
        <v>40362.0</v>
      </c>
      <c r="H1213" s="14">
        <v>0.3055555555555556</v>
      </c>
      <c r="I1213" t="s">
        <v>95</v>
      </c>
      <c r="J1213" s="15"/>
      <c r="M1213" s="15"/>
      <c r="N1213" s="16"/>
      <c r="O1213" s="16"/>
      <c r="P1213" s="17"/>
      <c r="Q1213" s="18"/>
      <c r="S1213" s="17"/>
      <c r="V1213" s="19"/>
      <c r="W1213" s="19">
        <v>6.3</v>
      </c>
      <c r="AF1213" t="s">
        <v>769</v>
      </c>
      <c r="AK1213" t="s">
        <v>247</v>
      </c>
      <c r="AR1213" t="s">
        <v>770</v>
      </c>
    </row>
    <row r="1214" ht="15.75" customHeight="1">
      <c r="A1214" t="s">
        <v>323</v>
      </c>
      <c r="B1214" s="20" t="s">
        <v>154</v>
      </c>
      <c r="C1214" s="11" t="s">
        <v>766</v>
      </c>
      <c r="D1214" s="11" t="s">
        <v>767</v>
      </c>
      <c r="E1214" s="11" t="s">
        <v>768</v>
      </c>
      <c r="F1214" s="12" t="str">
        <f t="shared" si="1"/>
        <v>2010</v>
      </c>
      <c r="G1214" s="13">
        <v>40376.0</v>
      </c>
      <c r="H1214" s="14">
        <v>0.2986111111111111</v>
      </c>
      <c r="I1214" t="s">
        <v>48</v>
      </c>
      <c r="J1214" s="15"/>
      <c r="L1214" t="s">
        <v>49</v>
      </c>
      <c r="M1214" s="15">
        <v>25.9</v>
      </c>
      <c r="N1214" s="16">
        <v>7.26</v>
      </c>
      <c r="O1214" s="16">
        <v>89.4</v>
      </c>
      <c r="P1214" s="17"/>
      <c r="Q1214" s="18"/>
      <c r="S1214" s="17"/>
      <c r="V1214" s="19"/>
      <c r="W1214" s="19">
        <v>12.0</v>
      </c>
      <c r="AF1214" t="s">
        <v>771</v>
      </c>
      <c r="AG1214" t="s">
        <v>51</v>
      </c>
      <c r="AH1214" t="s">
        <v>414</v>
      </c>
      <c r="AI1214">
        <v>22.78</v>
      </c>
      <c r="AJ1214" t="s">
        <v>61</v>
      </c>
      <c r="AK1214" t="s">
        <v>247</v>
      </c>
      <c r="AM1214" t="s">
        <v>88</v>
      </c>
      <c r="AN1214" t="s">
        <v>55</v>
      </c>
      <c r="AQ1214" t="s">
        <v>51</v>
      </c>
      <c r="AR1214" t="s">
        <v>772</v>
      </c>
    </row>
    <row r="1215" ht="15.75" customHeight="1">
      <c r="A1215" t="s">
        <v>323</v>
      </c>
      <c r="B1215" s="20" t="s">
        <v>154</v>
      </c>
      <c r="C1215" s="11" t="s">
        <v>766</v>
      </c>
      <c r="D1215" s="11" t="s">
        <v>767</v>
      </c>
      <c r="E1215" s="11" t="s">
        <v>768</v>
      </c>
      <c r="F1215" s="12" t="str">
        <f t="shared" si="1"/>
        <v>2010</v>
      </c>
      <c r="G1215" s="13">
        <v>40390.0</v>
      </c>
      <c r="H1215" s="14">
        <v>0.3020833333333333</v>
      </c>
      <c r="I1215" t="s">
        <v>48</v>
      </c>
      <c r="J1215" s="15"/>
      <c r="L1215" t="s">
        <v>49</v>
      </c>
      <c r="M1215" s="15">
        <v>24.4</v>
      </c>
      <c r="N1215" s="16">
        <v>7.18</v>
      </c>
      <c r="O1215" s="16">
        <v>86.0</v>
      </c>
      <c r="P1215" s="17"/>
      <c r="Q1215" s="18"/>
      <c r="S1215" s="17"/>
      <c r="V1215" s="19"/>
      <c r="W1215" s="19">
        <v>3.0</v>
      </c>
      <c r="AF1215" t="s">
        <v>773</v>
      </c>
      <c r="AG1215" t="s">
        <v>51</v>
      </c>
      <c r="AH1215" t="s">
        <v>115</v>
      </c>
      <c r="AI1215">
        <v>8.89</v>
      </c>
      <c r="AJ1215" t="s">
        <v>61</v>
      </c>
      <c r="AK1215" t="s">
        <v>247</v>
      </c>
      <c r="AM1215" t="s">
        <v>54</v>
      </c>
      <c r="AN1215" t="s">
        <v>55</v>
      </c>
      <c r="AQ1215" t="s">
        <v>51</v>
      </c>
      <c r="AR1215" t="s">
        <v>772</v>
      </c>
    </row>
    <row r="1216" ht="15.75" customHeight="1">
      <c r="A1216" t="s">
        <v>323</v>
      </c>
      <c r="B1216" s="20" t="s">
        <v>154</v>
      </c>
      <c r="C1216" s="11" t="s">
        <v>766</v>
      </c>
      <c r="D1216" s="11" t="s">
        <v>767</v>
      </c>
      <c r="E1216" s="11" t="s">
        <v>768</v>
      </c>
      <c r="F1216" s="12" t="str">
        <f t="shared" si="1"/>
        <v>2010</v>
      </c>
      <c r="G1216" s="13">
        <v>40404.0</v>
      </c>
      <c r="H1216" s="14">
        <v>0.2847222222222222</v>
      </c>
      <c r="I1216" t="s">
        <v>48</v>
      </c>
      <c r="J1216" s="15"/>
      <c r="L1216" t="s">
        <v>49</v>
      </c>
      <c r="M1216" s="15">
        <v>24.0</v>
      </c>
      <c r="N1216" s="16">
        <v>6.98</v>
      </c>
      <c r="O1216" s="16">
        <v>83.9</v>
      </c>
      <c r="P1216" s="17"/>
      <c r="Q1216" s="18"/>
      <c r="S1216" s="17"/>
      <c r="V1216" s="19"/>
      <c r="W1216" s="19">
        <v>9.6</v>
      </c>
      <c r="AF1216" t="s">
        <v>235</v>
      </c>
      <c r="AG1216" t="s">
        <v>51</v>
      </c>
      <c r="AH1216" t="s">
        <v>236</v>
      </c>
      <c r="AJ1216" t="s">
        <v>61</v>
      </c>
      <c r="AK1216" t="s">
        <v>247</v>
      </c>
      <c r="AM1216" t="s">
        <v>54</v>
      </c>
      <c r="AN1216" t="s">
        <v>55</v>
      </c>
      <c r="AQ1216" t="s">
        <v>51</v>
      </c>
      <c r="AR1216" t="s">
        <v>774</v>
      </c>
    </row>
    <row r="1217" ht="15.75" customHeight="1">
      <c r="A1217" t="s">
        <v>323</v>
      </c>
      <c r="B1217" s="20" t="s">
        <v>154</v>
      </c>
      <c r="C1217" s="11" t="s">
        <v>766</v>
      </c>
      <c r="D1217" s="11" t="s">
        <v>767</v>
      </c>
      <c r="E1217" s="11" t="s">
        <v>768</v>
      </c>
      <c r="F1217" s="12" t="str">
        <f t="shared" si="1"/>
        <v>2010</v>
      </c>
      <c r="G1217" s="13">
        <v>40418.0</v>
      </c>
      <c r="H1217" s="14">
        <v>0.2986111111111111</v>
      </c>
      <c r="I1217" t="s">
        <v>48</v>
      </c>
      <c r="J1217" s="15"/>
      <c r="L1217" t="s">
        <v>49</v>
      </c>
      <c r="M1217" s="15">
        <v>21.0</v>
      </c>
      <c r="N1217" s="16">
        <v>7.25</v>
      </c>
      <c r="O1217" s="16">
        <v>81.8</v>
      </c>
      <c r="P1217" s="17"/>
      <c r="Q1217" s="18"/>
      <c r="S1217" s="17"/>
      <c r="V1217" s="19"/>
      <c r="W1217" s="19">
        <v>14.0</v>
      </c>
      <c r="AF1217" t="s">
        <v>769</v>
      </c>
      <c r="AG1217" t="s">
        <v>51</v>
      </c>
      <c r="AH1217" t="s">
        <v>115</v>
      </c>
      <c r="AI1217">
        <v>13.89</v>
      </c>
      <c r="AJ1217" t="s">
        <v>61</v>
      </c>
      <c r="AK1217" t="s">
        <v>247</v>
      </c>
      <c r="AM1217" t="s">
        <v>54</v>
      </c>
      <c r="AN1217" t="s">
        <v>55</v>
      </c>
      <c r="AQ1217" t="s">
        <v>51</v>
      </c>
      <c r="AR1217" t="s">
        <v>772</v>
      </c>
    </row>
    <row r="1218" ht="15.75" customHeight="1">
      <c r="A1218" t="s">
        <v>323</v>
      </c>
      <c r="B1218" s="20" t="s">
        <v>154</v>
      </c>
      <c r="C1218" s="11" t="s">
        <v>766</v>
      </c>
      <c r="D1218" s="11" t="s">
        <v>767</v>
      </c>
      <c r="E1218" s="11" t="s">
        <v>768</v>
      </c>
      <c r="F1218" s="12" t="str">
        <f t="shared" si="1"/>
        <v>2010</v>
      </c>
      <c r="G1218" s="13">
        <v>40418.0</v>
      </c>
      <c r="H1218" s="14">
        <v>0.2986111111111111</v>
      </c>
      <c r="I1218" t="s">
        <v>95</v>
      </c>
      <c r="J1218" s="15"/>
      <c r="M1218" s="15"/>
      <c r="N1218" s="16">
        <v>7.24</v>
      </c>
      <c r="O1218" s="16">
        <v>81.5</v>
      </c>
      <c r="P1218" s="17"/>
      <c r="Q1218" s="18"/>
      <c r="S1218" s="17"/>
      <c r="V1218" s="19"/>
      <c r="W1218" s="19"/>
      <c r="AF1218" t="s">
        <v>769</v>
      </c>
      <c r="AK1218" t="s">
        <v>247</v>
      </c>
      <c r="AR1218" t="s">
        <v>772</v>
      </c>
    </row>
    <row r="1219" ht="15.75" customHeight="1">
      <c r="A1219" t="s">
        <v>323</v>
      </c>
      <c r="B1219" s="20" t="s">
        <v>154</v>
      </c>
      <c r="C1219" s="11" t="s">
        <v>766</v>
      </c>
      <c r="D1219" s="11" t="s">
        <v>767</v>
      </c>
      <c r="E1219" s="11" t="s">
        <v>768</v>
      </c>
      <c r="F1219" s="12" t="str">
        <f t="shared" si="1"/>
        <v>2010</v>
      </c>
      <c r="G1219" s="13">
        <v>40432.0</v>
      </c>
      <c r="H1219" s="14"/>
      <c r="I1219" t="s">
        <v>48</v>
      </c>
      <c r="J1219" s="15"/>
      <c r="M1219" s="15"/>
      <c r="N1219" s="16"/>
      <c r="O1219" s="16"/>
      <c r="P1219" s="17"/>
      <c r="Q1219" s="18"/>
      <c r="S1219" s="17"/>
      <c r="V1219" s="19"/>
      <c r="W1219" s="19">
        <v>20.0</v>
      </c>
      <c r="AF1219" t="s">
        <v>769</v>
      </c>
      <c r="AG1219" t="s">
        <v>51</v>
      </c>
      <c r="AH1219" t="s">
        <v>112</v>
      </c>
      <c r="AJ1219" t="s">
        <v>61</v>
      </c>
      <c r="AM1219" t="s">
        <v>54</v>
      </c>
      <c r="AN1219" t="s">
        <v>55</v>
      </c>
      <c r="AQ1219" t="s">
        <v>51</v>
      </c>
      <c r="AR1219" t="s">
        <v>775</v>
      </c>
    </row>
    <row r="1220" ht="15.75" customHeight="1">
      <c r="A1220" t="s">
        <v>323</v>
      </c>
      <c r="B1220" s="20" t="s">
        <v>154</v>
      </c>
      <c r="C1220" s="11" t="s">
        <v>776</v>
      </c>
      <c r="D1220" s="11" t="s">
        <v>777</v>
      </c>
      <c r="E1220" s="11" t="s">
        <v>778</v>
      </c>
      <c r="F1220" s="12" t="str">
        <f t="shared" si="1"/>
        <v>2010</v>
      </c>
      <c r="G1220" s="13">
        <v>40362.0</v>
      </c>
      <c r="H1220" s="14">
        <v>0.2916666666666667</v>
      </c>
      <c r="I1220" t="s">
        <v>48</v>
      </c>
      <c r="J1220" s="15"/>
      <c r="L1220" t="s">
        <v>49</v>
      </c>
      <c r="M1220" s="15">
        <v>22.1</v>
      </c>
      <c r="N1220" s="16">
        <v>7.6</v>
      </c>
      <c r="O1220" s="16">
        <v>87.4</v>
      </c>
      <c r="P1220" s="17"/>
      <c r="Q1220" s="18"/>
      <c r="S1220" s="17"/>
      <c r="V1220" s="19"/>
      <c r="W1220" s="19">
        <v>8.6</v>
      </c>
      <c r="AF1220" t="s">
        <v>769</v>
      </c>
      <c r="AG1220" t="s">
        <v>115</v>
      </c>
      <c r="AH1220" t="s">
        <v>86</v>
      </c>
      <c r="AI1220">
        <v>11.67</v>
      </c>
      <c r="AK1220" t="s">
        <v>247</v>
      </c>
      <c r="AM1220" t="s">
        <v>88</v>
      </c>
      <c r="AN1220" t="s">
        <v>55</v>
      </c>
      <c r="AQ1220" t="s">
        <v>51</v>
      </c>
      <c r="AR1220" t="s">
        <v>233</v>
      </c>
    </row>
    <row r="1221" ht="15.75" customHeight="1">
      <c r="A1221" t="s">
        <v>323</v>
      </c>
      <c r="B1221" s="20" t="s">
        <v>154</v>
      </c>
      <c r="C1221" s="11" t="s">
        <v>776</v>
      </c>
      <c r="D1221" s="11" t="s">
        <v>777</v>
      </c>
      <c r="E1221" s="11" t="s">
        <v>778</v>
      </c>
      <c r="F1221" s="12" t="str">
        <f t="shared" si="1"/>
        <v>2010</v>
      </c>
      <c r="G1221" s="13">
        <v>40376.0</v>
      </c>
      <c r="H1221" s="14">
        <v>0.3090277777777778</v>
      </c>
      <c r="I1221" t="s">
        <v>48</v>
      </c>
      <c r="J1221" s="15"/>
      <c r="L1221" t="s">
        <v>49</v>
      </c>
      <c r="M1221" s="15">
        <v>25.7</v>
      </c>
      <c r="N1221" s="16">
        <v>7.99</v>
      </c>
      <c r="O1221" s="16">
        <v>87.2</v>
      </c>
      <c r="P1221" s="17"/>
      <c r="Q1221" s="18"/>
      <c r="S1221" s="17"/>
      <c r="V1221" s="19"/>
      <c r="W1221" s="19">
        <v>23.0</v>
      </c>
      <c r="AF1221" t="s">
        <v>779</v>
      </c>
      <c r="AG1221" t="s">
        <v>51</v>
      </c>
      <c r="AH1221" t="s">
        <v>414</v>
      </c>
      <c r="AI1221">
        <v>22.78</v>
      </c>
      <c r="AJ1221" t="s">
        <v>61</v>
      </c>
      <c r="AK1221" t="s">
        <v>247</v>
      </c>
      <c r="AM1221" t="s">
        <v>88</v>
      </c>
      <c r="AN1221" t="s">
        <v>55</v>
      </c>
      <c r="AQ1221" t="s">
        <v>51</v>
      </c>
      <c r="AR1221" t="s">
        <v>233</v>
      </c>
    </row>
    <row r="1222" ht="15.75" customHeight="1">
      <c r="A1222" t="s">
        <v>323</v>
      </c>
      <c r="B1222" s="20" t="s">
        <v>154</v>
      </c>
      <c r="C1222" s="11" t="s">
        <v>776</v>
      </c>
      <c r="D1222" s="11" t="s">
        <v>777</v>
      </c>
      <c r="E1222" s="11" t="s">
        <v>778</v>
      </c>
      <c r="F1222" s="12" t="str">
        <f t="shared" si="1"/>
        <v>2010</v>
      </c>
      <c r="G1222" s="13">
        <v>40390.0</v>
      </c>
      <c r="H1222" s="14">
        <v>0.3159722222222222</v>
      </c>
      <c r="I1222" t="s">
        <v>48</v>
      </c>
      <c r="J1222" s="15"/>
      <c r="L1222" t="s">
        <v>49</v>
      </c>
      <c r="M1222" s="15">
        <v>24.4</v>
      </c>
      <c r="N1222" s="16">
        <v>7.01</v>
      </c>
      <c r="O1222" s="16">
        <v>84.8</v>
      </c>
      <c r="P1222" s="17"/>
      <c r="Q1222" s="18"/>
      <c r="S1222" s="17"/>
      <c r="V1222" s="19"/>
      <c r="W1222" s="19">
        <v>12.0</v>
      </c>
      <c r="AF1222" t="s">
        <v>773</v>
      </c>
      <c r="AG1222" t="s">
        <v>51</v>
      </c>
      <c r="AH1222" t="s">
        <v>115</v>
      </c>
      <c r="AI1222">
        <v>8.89</v>
      </c>
      <c r="AJ1222" t="s">
        <v>61</v>
      </c>
      <c r="AK1222" t="s">
        <v>247</v>
      </c>
      <c r="AM1222" t="s">
        <v>54</v>
      </c>
      <c r="AN1222" t="s">
        <v>55</v>
      </c>
      <c r="AQ1222" t="s">
        <v>51</v>
      </c>
      <c r="AR1222" t="s">
        <v>233</v>
      </c>
    </row>
    <row r="1223" ht="15.75" customHeight="1">
      <c r="A1223" t="s">
        <v>323</v>
      </c>
      <c r="B1223" s="20" t="s">
        <v>154</v>
      </c>
      <c r="C1223" s="11" t="s">
        <v>776</v>
      </c>
      <c r="D1223" s="11" t="s">
        <v>777</v>
      </c>
      <c r="E1223" s="11" t="s">
        <v>778</v>
      </c>
      <c r="F1223" s="12" t="str">
        <f t="shared" si="1"/>
        <v>2010</v>
      </c>
      <c r="G1223" s="13">
        <v>40404.0</v>
      </c>
      <c r="H1223" s="14">
        <v>0.28125</v>
      </c>
      <c r="I1223" t="s">
        <v>48</v>
      </c>
      <c r="J1223" s="15"/>
      <c r="L1223" t="s">
        <v>49</v>
      </c>
      <c r="M1223" s="15">
        <v>23.9</v>
      </c>
      <c r="N1223" s="16">
        <v>7.07</v>
      </c>
      <c r="O1223" s="16">
        <v>84.5</v>
      </c>
      <c r="P1223" s="17"/>
      <c r="Q1223" s="18"/>
      <c r="S1223" s="17"/>
      <c r="V1223" s="19"/>
      <c r="W1223" s="19">
        <v>4.1</v>
      </c>
      <c r="AF1223" t="s">
        <v>235</v>
      </c>
      <c r="AG1223" t="s">
        <v>51</v>
      </c>
      <c r="AH1223" t="s">
        <v>236</v>
      </c>
      <c r="AJ1223" t="s">
        <v>61</v>
      </c>
      <c r="AK1223" t="s">
        <v>247</v>
      </c>
      <c r="AM1223" t="s">
        <v>54</v>
      </c>
      <c r="AN1223" t="s">
        <v>55</v>
      </c>
      <c r="AQ1223" t="s">
        <v>51</v>
      </c>
      <c r="AR1223" t="s">
        <v>233</v>
      </c>
    </row>
    <row r="1224" ht="15.75" customHeight="1">
      <c r="A1224" t="s">
        <v>323</v>
      </c>
      <c r="B1224" s="20" t="s">
        <v>154</v>
      </c>
      <c r="C1224" s="11" t="s">
        <v>776</v>
      </c>
      <c r="D1224" s="11" t="s">
        <v>777</v>
      </c>
      <c r="E1224" s="11" t="s">
        <v>778</v>
      </c>
      <c r="F1224" s="12" t="str">
        <f t="shared" si="1"/>
        <v>2010</v>
      </c>
      <c r="G1224" s="13">
        <v>40418.0</v>
      </c>
      <c r="H1224" s="14">
        <v>0.3055555555555556</v>
      </c>
      <c r="I1224" t="s">
        <v>48</v>
      </c>
      <c r="J1224" s="15"/>
      <c r="L1224" t="s">
        <v>49</v>
      </c>
      <c r="M1224" s="15">
        <v>21.1</v>
      </c>
      <c r="N1224" s="16">
        <v>7.06</v>
      </c>
      <c r="O1224" s="16">
        <v>80.0</v>
      </c>
      <c r="P1224" s="17"/>
      <c r="Q1224" s="18"/>
      <c r="S1224" s="17"/>
      <c r="V1224" s="19"/>
      <c r="W1224" s="19">
        <v>13.0</v>
      </c>
      <c r="AF1224" t="s">
        <v>769</v>
      </c>
      <c r="AG1224" t="s">
        <v>51</v>
      </c>
      <c r="AH1224" t="s">
        <v>115</v>
      </c>
      <c r="AI1224">
        <v>13.89</v>
      </c>
      <c r="AJ1224" t="s">
        <v>61</v>
      </c>
      <c r="AK1224" t="s">
        <v>247</v>
      </c>
      <c r="AM1224" t="s">
        <v>54</v>
      </c>
      <c r="AN1224" t="s">
        <v>55</v>
      </c>
      <c r="AQ1224" t="s">
        <v>51</v>
      </c>
      <c r="AR1224" t="s">
        <v>233</v>
      </c>
    </row>
    <row r="1225" ht="15.75" customHeight="1">
      <c r="A1225" t="s">
        <v>323</v>
      </c>
      <c r="B1225" s="20" t="s">
        <v>154</v>
      </c>
      <c r="C1225" s="11" t="s">
        <v>776</v>
      </c>
      <c r="D1225" s="11" t="s">
        <v>777</v>
      </c>
      <c r="E1225" s="11" t="s">
        <v>778</v>
      </c>
      <c r="F1225" s="12" t="str">
        <f t="shared" si="1"/>
        <v>2010</v>
      </c>
      <c r="G1225" s="13">
        <v>40418.0</v>
      </c>
      <c r="H1225" s="14">
        <v>0.3055555555555556</v>
      </c>
      <c r="I1225" t="s">
        <v>95</v>
      </c>
      <c r="J1225" s="15"/>
      <c r="M1225" s="15"/>
      <c r="N1225" s="16"/>
      <c r="O1225" s="16"/>
      <c r="P1225" s="17"/>
      <c r="Q1225" s="18"/>
      <c r="S1225" s="17"/>
      <c r="V1225" s="19"/>
      <c r="W1225" s="19">
        <v>11.0</v>
      </c>
      <c r="AF1225" t="s">
        <v>769</v>
      </c>
      <c r="AK1225" t="s">
        <v>247</v>
      </c>
      <c r="AR1225" t="s">
        <v>233</v>
      </c>
    </row>
    <row r="1226" ht="15.75" customHeight="1">
      <c r="A1226" t="s">
        <v>323</v>
      </c>
      <c r="B1226" s="20" t="s">
        <v>154</v>
      </c>
      <c r="C1226" s="11" t="s">
        <v>776</v>
      </c>
      <c r="D1226" s="11" t="s">
        <v>777</v>
      </c>
      <c r="E1226" s="11" t="s">
        <v>778</v>
      </c>
      <c r="F1226" s="12" t="str">
        <f t="shared" si="1"/>
        <v>2010</v>
      </c>
      <c r="G1226" s="13">
        <v>40432.0</v>
      </c>
      <c r="H1226" s="14"/>
      <c r="I1226" t="s">
        <v>48</v>
      </c>
      <c r="J1226" s="15"/>
      <c r="M1226" s="15"/>
      <c r="N1226" s="16"/>
      <c r="O1226" s="16"/>
      <c r="P1226" s="17"/>
      <c r="Q1226" s="18"/>
      <c r="S1226" s="17"/>
      <c r="V1226" s="19"/>
      <c r="W1226" s="19">
        <v>6.0</v>
      </c>
      <c r="AF1226" t="s">
        <v>769</v>
      </c>
      <c r="AG1226" t="s">
        <v>51</v>
      </c>
      <c r="AH1226" t="s">
        <v>112</v>
      </c>
      <c r="AJ1226" t="s">
        <v>61</v>
      </c>
      <c r="AR1226" t="s">
        <v>780</v>
      </c>
    </row>
    <row r="1227" ht="15.75" customHeight="1">
      <c r="A1227" t="s">
        <v>323</v>
      </c>
      <c r="B1227" s="20" t="s">
        <v>154</v>
      </c>
      <c r="C1227" s="11" t="s">
        <v>776</v>
      </c>
      <c r="D1227" s="11" t="s">
        <v>777</v>
      </c>
      <c r="E1227" s="11" t="s">
        <v>778</v>
      </c>
      <c r="F1227" s="12" t="str">
        <f t="shared" si="1"/>
        <v>2010</v>
      </c>
      <c r="G1227" s="13">
        <v>40432.0</v>
      </c>
      <c r="H1227" s="14"/>
      <c r="I1227" t="s">
        <v>95</v>
      </c>
      <c r="J1227" s="15"/>
      <c r="M1227" s="15"/>
      <c r="N1227" s="16"/>
      <c r="O1227" s="16"/>
      <c r="P1227" s="17"/>
      <c r="Q1227" s="18"/>
      <c r="S1227" s="17"/>
      <c r="V1227" s="19"/>
      <c r="W1227" s="19">
        <v>5.0</v>
      </c>
      <c r="AF1227" t="s">
        <v>769</v>
      </c>
      <c r="AR1227" t="s">
        <v>780</v>
      </c>
    </row>
    <row r="1228" ht="15.75" customHeight="1">
      <c r="A1228" t="s">
        <v>44</v>
      </c>
      <c r="B1228" s="20" t="s">
        <v>104</v>
      </c>
      <c r="C1228" s="11" t="s">
        <v>145</v>
      </c>
      <c r="D1228" s="11" t="s">
        <v>146</v>
      </c>
      <c r="E1228" s="11" t="s">
        <v>147</v>
      </c>
      <c r="F1228" s="12" t="str">
        <f t="shared" si="1"/>
        <v>2016</v>
      </c>
      <c r="G1228" s="13">
        <v>42553.0</v>
      </c>
      <c r="H1228" s="14">
        <v>0.2534722222222222</v>
      </c>
      <c r="I1228" t="s">
        <v>48</v>
      </c>
      <c r="J1228" s="15"/>
      <c r="L1228" t="s">
        <v>58</v>
      </c>
      <c r="M1228" s="15">
        <v>19.1</v>
      </c>
      <c r="N1228" s="16">
        <v>7.3</v>
      </c>
      <c r="O1228" s="16">
        <v>78.2</v>
      </c>
      <c r="P1228" s="17">
        <v>260.0</v>
      </c>
      <c r="Q1228" s="18"/>
      <c r="S1228" s="17"/>
      <c r="V1228" s="19"/>
      <c r="W1228" s="19" t="s">
        <v>149</v>
      </c>
      <c r="AF1228" t="s">
        <v>607</v>
      </c>
      <c r="AG1228" t="s">
        <v>51</v>
      </c>
      <c r="AH1228" t="s">
        <v>85</v>
      </c>
      <c r="AI1228">
        <v>17.22</v>
      </c>
      <c r="AJ1228" t="s">
        <v>61</v>
      </c>
      <c r="AK1228" t="s">
        <v>119</v>
      </c>
      <c r="AM1228" t="s">
        <v>62</v>
      </c>
      <c r="AN1228" t="s">
        <v>55</v>
      </c>
      <c r="AQ1228" t="s">
        <v>292</v>
      </c>
      <c r="AR1228" t="s">
        <v>749</v>
      </c>
    </row>
    <row r="1229" ht="15.75" customHeight="1">
      <c r="A1229" t="s">
        <v>44</v>
      </c>
      <c r="B1229" s="20" t="s">
        <v>104</v>
      </c>
      <c r="C1229" s="11" t="s">
        <v>145</v>
      </c>
      <c r="D1229" s="11" t="s">
        <v>146</v>
      </c>
      <c r="E1229" s="11" t="s">
        <v>147</v>
      </c>
      <c r="F1229" s="12" t="str">
        <f t="shared" si="1"/>
        <v>2016</v>
      </c>
      <c r="G1229" s="13">
        <v>42567.0</v>
      </c>
      <c r="H1229" s="14">
        <v>0.25277777777777777</v>
      </c>
      <c r="I1229" t="s">
        <v>48</v>
      </c>
      <c r="J1229" s="15"/>
      <c r="L1229" t="s">
        <v>49</v>
      </c>
      <c r="M1229" s="15">
        <v>23.2</v>
      </c>
      <c r="N1229" s="16">
        <v>6.6</v>
      </c>
      <c r="O1229" s="16">
        <v>78.6</v>
      </c>
      <c r="P1229" s="17"/>
      <c r="Q1229" s="18"/>
      <c r="S1229" s="17"/>
      <c r="V1229" s="19"/>
      <c r="W1229" s="19">
        <v>214.3</v>
      </c>
      <c r="AF1229" t="s">
        <v>607</v>
      </c>
      <c r="AH1229" t="s">
        <v>59</v>
      </c>
      <c r="AI1229">
        <v>19.44</v>
      </c>
      <c r="AK1229" t="s">
        <v>119</v>
      </c>
      <c r="AM1229" t="s">
        <v>88</v>
      </c>
      <c r="AN1229" t="s">
        <v>55</v>
      </c>
      <c r="AQ1229" t="s">
        <v>56</v>
      </c>
      <c r="AR1229" t="s">
        <v>781</v>
      </c>
    </row>
    <row r="1230" ht="15.75" customHeight="1">
      <c r="A1230" t="s">
        <v>44</v>
      </c>
      <c r="B1230" s="20" t="s">
        <v>104</v>
      </c>
      <c r="C1230" s="11" t="s">
        <v>145</v>
      </c>
      <c r="D1230" s="11" t="s">
        <v>146</v>
      </c>
      <c r="E1230" s="11" t="s">
        <v>147</v>
      </c>
      <c r="F1230" s="12" t="str">
        <f t="shared" si="1"/>
        <v>2016</v>
      </c>
      <c r="G1230" s="13">
        <v>42581.0</v>
      </c>
      <c r="H1230" s="14">
        <v>0.2513888888888889</v>
      </c>
      <c r="I1230" t="s">
        <v>48</v>
      </c>
      <c r="J1230" s="15"/>
      <c r="L1230" t="s">
        <v>49</v>
      </c>
      <c r="M1230" s="15">
        <v>20.8</v>
      </c>
      <c r="N1230" s="16">
        <v>5.71</v>
      </c>
      <c r="O1230" s="16">
        <v>63.3</v>
      </c>
      <c r="P1230" s="17">
        <v>340.0</v>
      </c>
      <c r="Q1230" s="18"/>
      <c r="S1230" s="17"/>
      <c r="V1230" s="19"/>
      <c r="W1230" s="19">
        <v>150.0</v>
      </c>
      <c r="AF1230" t="s">
        <v>607</v>
      </c>
      <c r="AG1230" t="s">
        <v>51</v>
      </c>
      <c r="AH1230" t="s">
        <v>86</v>
      </c>
      <c r="AI1230">
        <v>16.67</v>
      </c>
      <c r="AJ1230" t="s">
        <v>61</v>
      </c>
      <c r="AK1230" t="s">
        <v>119</v>
      </c>
      <c r="AM1230" t="s">
        <v>88</v>
      </c>
      <c r="AN1230" t="s">
        <v>65</v>
      </c>
      <c r="AQ1230" t="s">
        <v>56</v>
      </c>
      <c r="AR1230" t="s">
        <v>610</v>
      </c>
    </row>
    <row r="1231" ht="15.75" customHeight="1">
      <c r="A1231" t="s">
        <v>44</v>
      </c>
      <c r="B1231" s="20" t="s">
        <v>104</v>
      </c>
      <c r="C1231" s="11" t="s">
        <v>145</v>
      </c>
      <c r="D1231" s="11" t="s">
        <v>146</v>
      </c>
      <c r="E1231" s="11" t="s">
        <v>147</v>
      </c>
      <c r="F1231" s="12" t="str">
        <f t="shared" si="1"/>
        <v>2016</v>
      </c>
      <c r="G1231" s="13">
        <v>42595.0</v>
      </c>
      <c r="H1231" s="14">
        <v>0.2743055555555556</v>
      </c>
      <c r="I1231" t="s">
        <v>48</v>
      </c>
      <c r="J1231" s="15"/>
      <c r="L1231" t="s">
        <v>49</v>
      </c>
      <c r="M1231" s="15">
        <v>22.3</v>
      </c>
      <c r="N1231" s="16">
        <v>5.9</v>
      </c>
      <c r="O1231" s="16">
        <v>67.4</v>
      </c>
      <c r="P1231" s="17">
        <v>390.0</v>
      </c>
      <c r="Q1231" s="18"/>
      <c r="S1231" s="17"/>
      <c r="V1231" s="19"/>
      <c r="W1231" s="19">
        <v>1553.07</v>
      </c>
      <c r="AF1231" t="s">
        <v>607</v>
      </c>
      <c r="AG1231" t="s">
        <v>273</v>
      </c>
      <c r="AH1231" t="s">
        <v>611</v>
      </c>
      <c r="AI1231">
        <v>17.78</v>
      </c>
      <c r="AJ1231" t="s">
        <v>61</v>
      </c>
      <c r="AK1231" t="s">
        <v>119</v>
      </c>
      <c r="AM1231" t="s">
        <v>54</v>
      </c>
      <c r="AN1231" t="s">
        <v>55</v>
      </c>
      <c r="AQ1231" t="s">
        <v>56</v>
      </c>
      <c r="AR1231" t="s">
        <v>612</v>
      </c>
    </row>
    <row r="1232" ht="15.75" customHeight="1">
      <c r="A1232" t="s">
        <v>44</v>
      </c>
      <c r="B1232" s="20" t="s">
        <v>104</v>
      </c>
      <c r="C1232" s="11" t="s">
        <v>145</v>
      </c>
      <c r="D1232" s="11" t="s">
        <v>146</v>
      </c>
      <c r="E1232" s="11" t="s">
        <v>147</v>
      </c>
      <c r="F1232" s="12" t="str">
        <f t="shared" si="1"/>
        <v>2016</v>
      </c>
      <c r="G1232" s="13">
        <v>42609.0</v>
      </c>
      <c r="H1232" s="14">
        <v>0.2743055555555556</v>
      </c>
      <c r="I1232" t="s">
        <v>48</v>
      </c>
      <c r="J1232" s="15"/>
      <c r="L1232" t="s">
        <v>49</v>
      </c>
      <c r="M1232" s="15">
        <v>19.3</v>
      </c>
      <c r="N1232" s="16">
        <v>5.6</v>
      </c>
      <c r="O1232" s="16">
        <v>62.6</v>
      </c>
      <c r="P1232" s="17">
        <v>400.0</v>
      </c>
      <c r="Q1232" s="18"/>
      <c r="S1232" s="17"/>
      <c r="V1232" s="19"/>
      <c r="W1232" s="19">
        <v>325.5</v>
      </c>
      <c r="AF1232" t="s">
        <v>607</v>
      </c>
      <c r="AG1232" t="s">
        <v>51</v>
      </c>
      <c r="AH1232" t="s">
        <v>59</v>
      </c>
      <c r="AI1232">
        <v>15.56</v>
      </c>
      <c r="AJ1232" t="s">
        <v>61</v>
      </c>
      <c r="AK1232" t="s">
        <v>119</v>
      </c>
      <c r="AM1232" t="s">
        <v>88</v>
      </c>
      <c r="AN1232" t="s">
        <v>55</v>
      </c>
      <c r="AQ1232" t="s">
        <v>56</v>
      </c>
      <c r="AR1232" t="s">
        <v>218</v>
      </c>
    </row>
    <row r="1233" ht="15.75" customHeight="1">
      <c r="A1233" t="s">
        <v>44</v>
      </c>
      <c r="C1233" s="11" t="s">
        <v>45</v>
      </c>
      <c r="D1233" s="11" t="s">
        <v>46</v>
      </c>
      <c r="E1233" s="11" t="s">
        <v>47</v>
      </c>
      <c r="F1233" s="12" t="str">
        <f t="shared" si="1"/>
        <v>2017</v>
      </c>
      <c r="G1233" s="13">
        <v>42875.0</v>
      </c>
      <c r="H1233" s="14">
        <v>0.4027777777777778</v>
      </c>
      <c r="I1233" t="s">
        <v>48</v>
      </c>
      <c r="J1233" s="15"/>
      <c r="L1233" t="s">
        <v>49</v>
      </c>
      <c r="M1233" s="15">
        <v>14.5</v>
      </c>
      <c r="N1233" s="16">
        <v>9.48</v>
      </c>
      <c r="O1233" s="16">
        <v>92.7</v>
      </c>
      <c r="P1233" s="17">
        <v>35.0</v>
      </c>
      <c r="Q1233" s="18"/>
      <c r="S1233" s="17"/>
      <c r="V1233" s="19"/>
      <c r="W1233" s="19">
        <v>81.3</v>
      </c>
      <c r="AF1233" t="s">
        <v>782</v>
      </c>
      <c r="AG1233" t="s">
        <v>51</v>
      </c>
      <c r="AH1233" t="s">
        <v>115</v>
      </c>
      <c r="AI1233">
        <v>12.22</v>
      </c>
      <c r="AJ1233" t="s">
        <v>52</v>
      </c>
      <c r="AK1233" t="s">
        <v>100</v>
      </c>
      <c r="AM1233" t="s">
        <v>88</v>
      </c>
      <c r="AN1233" t="s">
        <v>55</v>
      </c>
      <c r="AQ1233" t="s">
        <v>56</v>
      </c>
      <c r="AR1233" t="s">
        <v>218</v>
      </c>
    </row>
    <row r="1234" ht="15.75" customHeight="1">
      <c r="A1234" t="s">
        <v>44</v>
      </c>
      <c r="C1234" s="11" t="s">
        <v>45</v>
      </c>
      <c r="D1234" s="11" t="s">
        <v>46</v>
      </c>
      <c r="E1234" s="11" t="s">
        <v>47</v>
      </c>
      <c r="F1234" s="12" t="str">
        <f t="shared" si="1"/>
        <v>2017</v>
      </c>
      <c r="G1234" s="13">
        <v>42889.0</v>
      </c>
      <c r="H1234" s="14">
        <v>0.4305555555555556</v>
      </c>
      <c r="I1234" t="s">
        <v>48</v>
      </c>
      <c r="J1234" s="15"/>
      <c r="L1234" t="s">
        <v>49</v>
      </c>
      <c r="M1234" s="15">
        <v>13.9</v>
      </c>
      <c r="N1234" s="16">
        <v>9.96</v>
      </c>
      <c r="O1234" s="16">
        <v>97.0</v>
      </c>
      <c r="P1234" s="17">
        <v>32.0</v>
      </c>
      <c r="Q1234" s="18"/>
      <c r="S1234" s="17"/>
      <c r="V1234" s="19"/>
      <c r="W1234" s="19">
        <v>56.3</v>
      </c>
      <c r="AF1234" t="s">
        <v>782</v>
      </c>
      <c r="AG1234" t="s">
        <v>231</v>
      </c>
      <c r="AH1234" t="s">
        <v>439</v>
      </c>
      <c r="AJ1234" t="s">
        <v>52</v>
      </c>
      <c r="AK1234" t="s">
        <v>100</v>
      </c>
      <c r="AM1234" t="s">
        <v>54</v>
      </c>
      <c r="AN1234" t="s">
        <v>55</v>
      </c>
      <c r="AQ1234" t="s">
        <v>56</v>
      </c>
      <c r="AR1234" t="s">
        <v>218</v>
      </c>
    </row>
    <row r="1235" ht="15.75" customHeight="1">
      <c r="A1235" t="s">
        <v>44</v>
      </c>
      <c r="C1235" s="11" t="s">
        <v>45</v>
      </c>
      <c r="D1235" s="11" t="s">
        <v>46</v>
      </c>
      <c r="E1235" s="11" t="s">
        <v>47</v>
      </c>
      <c r="F1235" s="12" t="str">
        <f t="shared" si="1"/>
        <v>2017</v>
      </c>
      <c r="G1235" s="13">
        <v>42903.0</v>
      </c>
      <c r="H1235" s="14">
        <v>0.37222222222222223</v>
      </c>
      <c r="I1235" t="s">
        <v>48</v>
      </c>
      <c r="J1235" s="15"/>
      <c r="L1235" t="s">
        <v>58</v>
      </c>
      <c r="M1235" s="15">
        <v>14.7</v>
      </c>
      <c r="N1235" s="16">
        <v>8.94</v>
      </c>
      <c r="O1235" s="16">
        <v>88.0</v>
      </c>
      <c r="P1235" s="17">
        <v>41.0</v>
      </c>
      <c r="Q1235" s="18"/>
      <c r="S1235" s="17"/>
      <c r="V1235" s="19"/>
      <c r="W1235" s="19">
        <v>307.6</v>
      </c>
      <c r="AF1235" t="s">
        <v>782</v>
      </c>
      <c r="AG1235" t="s">
        <v>59</v>
      </c>
      <c r="AH1235" t="s">
        <v>281</v>
      </c>
      <c r="AJ1235" t="s">
        <v>61</v>
      </c>
      <c r="AK1235" t="s">
        <v>100</v>
      </c>
      <c r="AM1235" t="s">
        <v>54</v>
      </c>
      <c r="AN1235" t="s">
        <v>55</v>
      </c>
      <c r="AQ1235" t="s">
        <v>56</v>
      </c>
      <c r="AR1235" t="s">
        <v>229</v>
      </c>
    </row>
    <row r="1236" ht="15.75" customHeight="1">
      <c r="A1236" t="s">
        <v>44</v>
      </c>
      <c r="C1236" s="11" t="s">
        <v>45</v>
      </c>
      <c r="D1236" s="11" t="s">
        <v>46</v>
      </c>
      <c r="E1236" s="11" t="s">
        <v>47</v>
      </c>
      <c r="F1236" s="12" t="str">
        <f t="shared" si="1"/>
        <v>2017</v>
      </c>
      <c r="G1236" s="13">
        <v>42917.0</v>
      </c>
      <c r="H1236" s="14">
        <v>0.3645833333333333</v>
      </c>
      <c r="I1236" t="s">
        <v>48</v>
      </c>
      <c r="J1236" s="15"/>
      <c r="L1236" t="s">
        <v>58</v>
      </c>
      <c r="M1236" s="15">
        <v>19.0</v>
      </c>
      <c r="N1236" s="16">
        <v>8.07</v>
      </c>
      <c r="O1236" s="16">
        <v>87.8</v>
      </c>
      <c r="P1236" s="17">
        <v>34.0</v>
      </c>
      <c r="Q1236" s="18"/>
      <c r="S1236" s="17"/>
      <c r="V1236" s="19"/>
      <c r="W1236" s="19">
        <v>387.3</v>
      </c>
      <c r="AF1236" t="s">
        <v>782</v>
      </c>
      <c r="AG1236" t="s">
        <v>231</v>
      </c>
      <c r="AH1236" t="s">
        <v>84</v>
      </c>
      <c r="AK1236" t="s">
        <v>100</v>
      </c>
      <c r="AM1236" t="s">
        <v>62</v>
      </c>
      <c r="AN1236" t="s">
        <v>55</v>
      </c>
      <c r="AQ1236" t="s">
        <v>56</v>
      </c>
      <c r="AR1236" t="s">
        <v>229</v>
      </c>
    </row>
    <row r="1237" ht="15.75" customHeight="1">
      <c r="A1237" t="s">
        <v>44</v>
      </c>
      <c r="C1237" s="11" t="s">
        <v>45</v>
      </c>
      <c r="D1237" s="11" t="s">
        <v>46</v>
      </c>
      <c r="E1237" s="11" t="s">
        <v>47</v>
      </c>
      <c r="F1237" s="12" t="str">
        <f t="shared" si="1"/>
        <v>2017</v>
      </c>
      <c r="G1237" s="13">
        <v>42931.0</v>
      </c>
      <c r="H1237" s="14">
        <v>0.3472222222222222</v>
      </c>
      <c r="I1237" t="s">
        <v>48</v>
      </c>
      <c r="J1237" s="15"/>
      <c r="L1237" t="s">
        <v>49</v>
      </c>
      <c r="M1237" s="15">
        <v>15.6</v>
      </c>
      <c r="N1237" s="16">
        <v>8.3</v>
      </c>
      <c r="O1237" s="16">
        <v>83.7</v>
      </c>
      <c r="P1237" s="17">
        <v>51.0</v>
      </c>
      <c r="Q1237" s="18"/>
      <c r="S1237" s="17"/>
      <c r="V1237" s="19"/>
      <c r="W1237" s="19">
        <v>172.3</v>
      </c>
      <c r="AF1237" t="s">
        <v>782</v>
      </c>
      <c r="AG1237" t="s">
        <v>59</v>
      </c>
      <c r="AH1237" t="s">
        <v>290</v>
      </c>
      <c r="AJ1237" t="s">
        <v>61</v>
      </c>
      <c r="AK1237" t="s">
        <v>100</v>
      </c>
      <c r="AM1237" t="s">
        <v>88</v>
      </c>
      <c r="AN1237" t="s">
        <v>55</v>
      </c>
      <c r="AQ1237" t="s">
        <v>56</v>
      </c>
      <c r="AR1237" t="s">
        <v>229</v>
      </c>
    </row>
    <row r="1238" ht="15.75" customHeight="1">
      <c r="A1238" t="s">
        <v>44</v>
      </c>
      <c r="C1238" s="11" t="s">
        <v>45</v>
      </c>
      <c r="D1238" s="11" t="s">
        <v>46</v>
      </c>
      <c r="E1238" s="11" t="s">
        <v>47</v>
      </c>
      <c r="F1238" s="12" t="str">
        <f t="shared" si="1"/>
        <v>2017</v>
      </c>
      <c r="G1238" s="13">
        <v>42945.0</v>
      </c>
      <c r="H1238" s="14">
        <v>0.3472222222222222</v>
      </c>
      <c r="I1238" t="s">
        <v>48</v>
      </c>
      <c r="J1238" s="15"/>
      <c r="L1238" t="s">
        <v>49</v>
      </c>
      <c r="M1238" s="15">
        <v>16.2</v>
      </c>
      <c r="N1238" s="16">
        <v>8.11</v>
      </c>
      <c r="O1238" s="16">
        <v>84.1</v>
      </c>
      <c r="P1238" s="17">
        <v>49.0</v>
      </c>
      <c r="Q1238" s="18"/>
      <c r="S1238" s="17"/>
      <c r="V1238" s="19"/>
      <c r="W1238" s="19">
        <v>117.8</v>
      </c>
      <c r="AF1238" t="s">
        <v>782</v>
      </c>
      <c r="AG1238" t="s">
        <v>231</v>
      </c>
      <c r="AH1238" t="s">
        <v>86</v>
      </c>
      <c r="AJ1238" t="s">
        <v>61</v>
      </c>
      <c r="AK1238" t="s">
        <v>100</v>
      </c>
      <c r="AM1238" t="s">
        <v>88</v>
      </c>
      <c r="AN1238" t="s">
        <v>55</v>
      </c>
      <c r="AQ1238" t="s">
        <v>56</v>
      </c>
      <c r="AR1238" t="s">
        <v>783</v>
      </c>
    </row>
    <row r="1239" ht="15.75" customHeight="1">
      <c r="A1239" t="s">
        <v>44</v>
      </c>
      <c r="C1239" s="11" t="s">
        <v>45</v>
      </c>
      <c r="D1239" s="11" t="s">
        <v>46</v>
      </c>
      <c r="E1239" s="11" t="s">
        <v>47</v>
      </c>
      <c r="F1239" s="12" t="str">
        <f t="shared" si="1"/>
        <v>2017</v>
      </c>
      <c r="G1239" s="13">
        <v>42959.0</v>
      </c>
      <c r="H1239" s="14">
        <v>0.35694444444444445</v>
      </c>
      <c r="I1239" t="s">
        <v>48</v>
      </c>
      <c r="J1239" s="15"/>
      <c r="L1239" t="s">
        <v>49</v>
      </c>
      <c r="M1239" s="15">
        <v>18.4</v>
      </c>
      <c r="N1239" s="16">
        <v>7.36</v>
      </c>
      <c r="O1239" s="16">
        <v>79.8</v>
      </c>
      <c r="P1239" s="17">
        <v>54.0</v>
      </c>
      <c r="Q1239" s="18"/>
      <c r="S1239" s="17"/>
      <c r="V1239" s="19"/>
      <c r="W1239" s="19">
        <v>387.3</v>
      </c>
      <c r="AF1239" t="s">
        <v>782</v>
      </c>
      <c r="AG1239" t="s">
        <v>290</v>
      </c>
      <c r="AH1239" t="s">
        <v>563</v>
      </c>
      <c r="AJ1239" t="s">
        <v>61</v>
      </c>
      <c r="AK1239" t="s">
        <v>100</v>
      </c>
      <c r="AM1239" t="s">
        <v>54</v>
      </c>
      <c r="AN1239" t="s">
        <v>55</v>
      </c>
      <c r="AQ1239" t="s">
        <v>56</v>
      </c>
      <c r="AR1239" t="s">
        <v>229</v>
      </c>
    </row>
    <row r="1240" ht="15.75" customHeight="1">
      <c r="A1240" t="s">
        <v>44</v>
      </c>
      <c r="C1240" s="11" t="s">
        <v>45</v>
      </c>
      <c r="D1240" s="11" t="s">
        <v>46</v>
      </c>
      <c r="E1240" s="11" t="s">
        <v>47</v>
      </c>
      <c r="F1240" s="12" t="str">
        <f t="shared" si="1"/>
        <v>2017</v>
      </c>
      <c r="G1240" s="13">
        <v>42973.0</v>
      </c>
      <c r="H1240" s="14">
        <v>0.3368055555555556</v>
      </c>
      <c r="I1240" t="s">
        <v>48</v>
      </c>
      <c r="J1240" s="15"/>
      <c r="L1240" t="s">
        <v>49</v>
      </c>
      <c r="M1240" s="15">
        <v>13.6</v>
      </c>
      <c r="N1240" s="16">
        <v>8.42</v>
      </c>
      <c r="O1240" s="16">
        <v>79.1</v>
      </c>
      <c r="P1240" s="17">
        <v>54.0</v>
      </c>
      <c r="Q1240" s="18"/>
      <c r="S1240" s="17"/>
      <c r="V1240" s="19"/>
      <c r="W1240" s="19">
        <v>365.4</v>
      </c>
      <c r="AF1240" t="s">
        <v>782</v>
      </c>
      <c r="AH1240" t="s">
        <v>86</v>
      </c>
      <c r="AJ1240" t="s">
        <v>61</v>
      </c>
      <c r="AK1240" t="s">
        <v>100</v>
      </c>
      <c r="AM1240" t="s">
        <v>54</v>
      </c>
      <c r="AN1240" t="s">
        <v>55</v>
      </c>
      <c r="AQ1240" t="s">
        <v>56</v>
      </c>
      <c r="AR1240" t="s">
        <v>229</v>
      </c>
    </row>
    <row r="1241" ht="15.75" customHeight="1">
      <c r="A1241" t="s">
        <v>44</v>
      </c>
      <c r="C1241" s="11" t="s">
        <v>45</v>
      </c>
      <c r="D1241" s="11" t="s">
        <v>46</v>
      </c>
      <c r="E1241" s="11" t="s">
        <v>47</v>
      </c>
      <c r="F1241" s="12" t="str">
        <f t="shared" si="1"/>
        <v>2017</v>
      </c>
      <c r="G1241" s="13">
        <v>43001.0</v>
      </c>
      <c r="H1241" s="14">
        <v>0.33055555555555555</v>
      </c>
      <c r="I1241" t="s">
        <v>48</v>
      </c>
      <c r="J1241" s="15"/>
      <c r="L1241" t="s">
        <v>49</v>
      </c>
      <c r="M1241" s="15">
        <v>15.0</v>
      </c>
      <c r="N1241" s="16">
        <v>7.77</v>
      </c>
      <c r="O1241" s="16">
        <v>77.4</v>
      </c>
      <c r="P1241" s="17">
        <v>56.0</v>
      </c>
      <c r="Q1241" s="18"/>
      <c r="S1241" s="17"/>
      <c r="V1241" s="19"/>
      <c r="W1241" s="19">
        <v>325.5</v>
      </c>
      <c r="AF1241" t="s">
        <v>782</v>
      </c>
      <c r="AG1241" t="s">
        <v>86</v>
      </c>
      <c r="AH1241" t="s">
        <v>231</v>
      </c>
      <c r="AK1241" t="s">
        <v>100</v>
      </c>
      <c r="AM1241" t="s">
        <v>88</v>
      </c>
      <c r="AN1241" t="s">
        <v>55</v>
      </c>
      <c r="AQ1241" t="s">
        <v>70</v>
      </c>
      <c r="AR1241" t="s">
        <v>784</v>
      </c>
    </row>
    <row r="1242" ht="15.75" customHeight="1">
      <c r="A1242" t="s">
        <v>44</v>
      </c>
      <c r="C1242" s="11" t="s">
        <v>256</v>
      </c>
      <c r="D1242" s="11" t="s">
        <v>257</v>
      </c>
      <c r="E1242" s="11" t="s">
        <v>258</v>
      </c>
      <c r="F1242" s="12" t="str">
        <f t="shared" si="1"/>
        <v>2017</v>
      </c>
      <c r="G1242" s="13">
        <v>42875.0</v>
      </c>
      <c r="H1242" s="14">
        <v>0.30277777777777776</v>
      </c>
      <c r="I1242" t="s">
        <v>48</v>
      </c>
      <c r="J1242" s="15"/>
      <c r="L1242" t="s">
        <v>49</v>
      </c>
      <c r="M1242" s="15">
        <v>13.0</v>
      </c>
      <c r="N1242" s="16">
        <v>8.61</v>
      </c>
      <c r="O1242" s="16">
        <v>81.4</v>
      </c>
      <c r="P1242" s="17">
        <v>243.0</v>
      </c>
      <c r="Q1242" s="18"/>
      <c r="S1242" s="17"/>
      <c r="V1242" s="19"/>
      <c r="W1242" s="19">
        <v>142.1</v>
      </c>
      <c r="AF1242" t="s">
        <v>785</v>
      </c>
      <c r="AG1242" t="s">
        <v>51</v>
      </c>
      <c r="AH1242" t="s">
        <v>51</v>
      </c>
      <c r="AI1242">
        <v>9.44</v>
      </c>
      <c r="AJ1242" t="s">
        <v>61</v>
      </c>
      <c r="AK1242" t="s">
        <v>53</v>
      </c>
      <c r="AM1242" t="s">
        <v>54</v>
      </c>
      <c r="AN1242" t="s">
        <v>55</v>
      </c>
      <c r="AQ1242" t="s">
        <v>51</v>
      </c>
      <c r="AR1242" t="s">
        <v>218</v>
      </c>
    </row>
    <row r="1243" ht="15.75" customHeight="1">
      <c r="A1243" t="s">
        <v>44</v>
      </c>
      <c r="C1243" s="11" t="s">
        <v>256</v>
      </c>
      <c r="D1243" s="11" t="s">
        <v>257</v>
      </c>
      <c r="E1243" s="11" t="s">
        <v>258</v>
      </c>
      <c r="F1243" s="12" t="str">
        <f t="shared" si="1"/>
        <v>2017</v>
      </c>
      <c r="G1243" s="13">
        <v>42889.0</v>
      </c>
      <c r="H1243" s="14">
        <v>0.29583333333333334</v>
      </c>
      <c r="I1243" t="s">
        <v>48</v>
      </c>
      <c r="J1243" s="15"/>
      <c r="L1243" t="s">
        <v>49</v>
      </c>
      <c r="M1243" s="15">
        <v>11.6</v>
      </c>
      <c r="N1243" s="16">
        <v>9.55</v>
      </c>
      <c r="O1243" s="16">
        <v>88.4</v>
      </c>
      <c r="P1243" s="17">
        <v>201.8</v>
      </c>
      <c r="Q1243" s="18"/>
      <c r="S1243" s="17"/>
      <c r="V1243" s="19"/>
      <c r="W1243" s="19">
        <v>114.5</v>
      </c>
      <c r="AF1243" t="s">
        <v>785</v>
      </c>
      <c r="AG1243" t="s">
        <v>231</v>
      </c>
      <c r="AH1243" t="s">
        <v>786</v>
      </c>
      <c r="AJ1243" t="s">
        <v>61</v>
      </c>
      <c r="AK1243" t="s">
        <v>53</v>
      </c>
      <c r="AM1243" t="s">
        <v>54</v>
      </c>
      <c r="AN1243" t="s">
        <v>55</v>
      </c>
      <c r="AQ1243" t="s">
        <v>51</v>
      </c>
      <c r="AR1243" t="s">
        <v>218</v>
      </c>
    </row>
    <row r="1244" ht="15.75" customHeight="1">
      <c r="A1244" t="s">
        <v>44</v>
      </c>
      <c r="C1244" s="11" t="s">
        <v>256</v>
      </c>
      <c r="D1244" s="11" t="s">
        <v>257</v>
      </c>
      <c r="E1244" s="11" t="s">
        <v>258</v>
      </c>
      <c r="F1244" s="12" t="str">
        <f t="shared" si="1"/>
        <v>2017</v>
      </c>
      <c r="G1244" s="13">
        <v>42903.0</v>
      </c>
      <c r="H1244" s="14">
        <v>0.3229166666666667</v>
      </c>
      <c r="I1244" t="s">
        <v>48</v>
      </c>
      <c r="J1244" s="15"/>
      <c r="M1244" s="15">
        <v>14.3</v>
      </c>
      <c r="N1244" s="16">
        <v>8.52</v>
      </c>
      <c r="O1244" s="16">
        <v>83.8</v>
      </c>
      <c r="P1244" s="17">
        <v>265.0</v>
      </c>
      <c r="Q1244" s="18"/>
      <c r="S1244" s="17"/>
      <c r="V1244" s="19"/>
      <c r="W1244" s="19">
        <v>579.4</v>
      </c>
      <c r="AF1244" t="s">
        <v>787</v>
      </c>
      <c r="AG1244" t="s">
        <v>404</v>
      </c>
      <c r="AH1244" t="s">
        <v>364</v>
      </c>
      <c r="AI1244">
        <v>13.89</v>
      </c>
      <c r="AJ1244" t="s">
        <v>61</v>
      </c>
      <c r="AK1244" t="s">
        <v>53</v>
      </c>
      <c r="AR1244" t="s">
        <v>218</v>
      </c>
    </row>
    <row r="1245" ht="15.75" customHeight="1">
      <c r="A1245" t="s">
        <v>44</v>
      </c>
      <c r="C1245" s="11" t="s">
        <v>256</v>
      </c>
      <c r="D1245" s="11" t="s">
        <v>257</v>
      </c>
      <c r="E1245" s="11" t="s">
        <v>258</v>
      </c>
      <c r="F1245" s="12" t="str">
        <f t="shared" si="1"/>
        <v>2017</v>
      </c>
      <c r="G1245" s="13">
        <v>42917.0</v>
      </c>
      <c r="H1245" s="14">
        <v>0.31319444444444444</v>
      </c>
      <c r="I1245" t="s">
        <v>48</v>
      </c>
      <c r="J1245" s="15"/>
      <c r="L1245" t="s">
        <v>49</v>
      </c>
      <c r="M1245" s="15">
        <v>18.3</v>
      </c>
      <c r="N1245" s="16">
        <v>8.55</v>
      </c>
      <c r="O1245" s="16">
        <v>91.4</v>
      </c>
      <c r="P1245" s="17">
        <v>255.3</v>
      </c>
      <c r="Q1245" s="18"/>
      <c r="S1245" s="17"/>
      <c r="V1245" s="19"/>
      <c r="W1245" s="19">
        <v>435.2</v>
      </c>
      <c r="AF1245" t="s">
        <v>788</v>
      </c>
      <c r="AG1245" t="s">
        <v>280</v>
      </c>
      <c r="AH1245" t="s">
        <v>366</v>
      </c>
      <c r="AI1245">
        <v>18.33</v>
      </c>
      <c r="AJ1245" t="s">
        <v>61</v>
      </c>
      <c r="AK1245" t="s">
        <v>53</v>
      </c>
      <c r="AM1245" t="s">
        <v>62</v>
      </c>
      <c r="AN1245" t="s">
        <v>55</v>
      </c>
      <c r="AQ1245" t="s">
        <v>292</v>
      </c>
      <c r="AR1245" t="s">
        <v>218</v>
      </c>
    </row>
    <row r="1246" ht="15.75" customHeight="1">
      <c r="A1246" t="s">
        <v>44</v>
      </c>
      <c r="C1246" s="11" t="s">
        <v>256</v>
      </c>
      <c r="D1246" s="11" t="s">
        <v>257</v>
      </c>
      <c r="E1246" s="11" t="s">
        <v>258</v>
      </c>
      <c r="F1246" s="12" t="str">
        <f t="shared" si="1"/>
        <v>2017</v>
      </c>
      <c r="G1246" s="13">
        <v>42931.0</v>
      </c>
      <c r="H1246" s="14">
        <v>0.32708333333333334</v>
      </c>
      <c r="I1246" t="s">
        <v>48</v>
      </c>
      <c r="J1246" s="15"/>
      <c r="M1246" s="15">
        <v>16.0</v>
      </c>
      <c r="N1246" s="16">
        <v>7.72</v>
      </c>
      <c r="O1246" s="16">
        <v>78.3</v>
      </c>
      <c r="P1246" s="17"/>
      <c r="Q1246" s="18">
        <v>270.8</v>
      </c>
      <c r="S1246" s="17"/>
      <c r="V1246" s="19"/>
      <c r="W1246" s="19">
        <v>488.4</v>
      </c>
      <c r="AF1246" t="s">
        <v>789</v>
      </c>
      <c r="AG1246" t="s">
        <v>231</v>
      </c>
      <c r="AH1246" t="s">
        <v>86</v>
      </c>
      <c r="AI1246">
        <v>17.78</v>
      </c>
      <c r="AJ1246" t="s">
        <v>61</v>
      </c>
      <c r="AK1246" t="s">
        <v>53</v>
      </c>
      <c r="AR1246" t="s">
        <v>218</v>
      </c>
    </row>
    <row r="1247" ht="15.75" customHeight="1">
      <c r="A1247" t="s">
        <v>44</v>
      </c>
      <c r="C1247" s="11" t="s">
        <v>256</v>
      </c>
      <c r="D1247" s="11" t="s">
        <v>257</v>
      </c>
      <c r="E1247" s="11" t="s">
        <v>258</v>
      </c>
      <c r="F1247" s="12" t="str">
        <f t="shared" si="1"/>
        <v>2017</v>
      </c>
      <c r="G1247" s="13">
        <v>42945.0</v>
      </c>
      <c r="H1247" s="14">
        <v>0.3215277777777778</v>
      </c>
      <c r="I1247" t="s">
        <v>48</v>
      </c>
      <c r="J1247" s="15"/>
      <c r="M1247" s="15">
        <v>17.3</v>
      </c>
      <c r="N1247" s="16">
        <v>6.82</v>
      </c>
      <c r="O1247" s="16">
        <v>71.0</v>
      </c>
      <c r="P1247" s="17">
        <v>323.8</v>
      </c>
      <c r="Q1247" s="18"/>
      <c r="S1247" s="17"/>
      <c r="V1247" s="19"/>
      <c r="W1247" s="19">
        <v>115.3</v>
      </c>
      <c r="AF1247" t="s">
        <v>789</v>
      </c>
      <c r="AG1247" t="s">
        <v>86</v>
      </c>
      <c r="AH1247" t="s">
        <v>435</v>
      </c>
      <c r="AI1247">
        <v>16.11</v>
      </c>
      <c r="AJ1247" t="s">
        <v>61</v>
      </c>
      <c r="AK1247" t="s">
        <v>53</v>
      </c>
      <c r="AR1247" t="s">
        <v>218</v>
      </c>
    </row>
    <row r="1248" ht="15.75" customHeight="1">
      <c r="A1248" t="s">
        <v>380</v>
      </c>
      <c r="B1248" s="20" t="s">
        <v>154</v>
      </c>
      <c r="C1248" s="11" t="s">
        <v>755</v>
      </c>
      <c r="D1248" s="11" t="s">
        <v>756</v>
      </c>
      <c r="E1248" s="11" t="s">
        <v>757</v>
      </c>
      <c r="F1248" s="12" t="str">
        <f t="shared" si="1"/>
        <v>2010</v>
      </c>
      <c r="G1248" s="13">
        <v>40348.0</v>
      </c>
      <c r="H1248" s="14">
        <v>0.2361111111111111</v>
      </c>
      <c r="I1248" t="s">
        <v>48</v>
      </c>
      <c r="J1248" s="15"/>
      <c r="L1248" t="s">
        <v>49</v>
      </c>
      <c r="M1248" s="15"/>
      <c r="N1248" s="16"/>
      <c r="O1248" s="16"/>
      <c r="P1248" s="17"/>
      <c r="Q1248" s="18"/>
      <c r="S1248" s="17"/>
      <c r="V1248" s="19"/>
      <c r="W1248" s="19">
        <v>72.3</v>
      </c>
      <c r="AF1248" t="s">
        <v>790</v>
      </c>
      <c r="AG1248" t="s">
        <v>51</v>
      </c>
      <c r="AH1248" t="s">
        <v>51</v>
      </c>
      <c r="AI1248">
        <v>20.0</v>
      </c>
      <c r="AJ1248" t="s">
        <v>61</v>
      </c>
      <c r="AK1248" t="s">
        <v>97</v>
      </c>
      <c r="AL1248">
        <v>2.5</v>
      </c>
      <c r="AM1248" t="s">
        <v>54</v>
      </c>
      <c r="AN1248" t="s">
        <v>55</v>
      </c>
      <c r="AQ1248" t="s">
        <v>56</v>
      </c>
      <c r="AR1248" t="s">
        <v>791</v>
      </c>
    </row>
    <row r="1249" ht="15.75" customHeight="1">
      <c r="A1249" t="s">
        <v>380</v>
      </c>
      <c r="B1249" s="20" t="s">
        <v>154</v>
      </c>
      <c r="C1249" s="11" t="s">
        <v>755</v>
      </c>
      <c r="D1249" s="11" t="s">
        <v>756</v>
      </c>
      <c r="E1249" s="11" t="s">
        <v>757</v>
      </c>
      <c r="F1249" s="12" t="str">
        <f t="shared" si="1"/>
        <v>2010</v>
      </c>
      <c r="G1249" s="13">
        <v>40348.0</v>
      </c>
      <c r="H1249" s="14">
        <v>0.2361111111111111</v>
      </c>
      <c r="I1249" t="s">
        <v>95</v>
      </c>
      <c r="J1249" s="15"/>
      <c r="M1249" s="15"/>
      <c r="N1249" s="16"/>
      <c r="O1249" s="16"/>
      <c r="P1249" s="17"/>
      <c r="Q1249" s="18"/>
      <c r="S1249" s="17"/>
      <c r="V1249" s="19"/>
      <c r="W1249" s="19">
        <v>66.3</v>
      </c>
      <c r="AF1249" t="s">
        <v>790</v>
      </c>
      <c r="AK1249" t="s">
        <v>97</v>
      </c>
      <c r="AR1249" t="s">
        <v>791</v>
      </c>
    </row>
    <row r="1250" ht="15.75" customHeight="1">
      <c r="A1250" t="s">
        <v>380</v>
      </c>
      <c r="B1250" s="20" t="s">
        <v>154</v>
      </c>
      <c r="C1250" s="11" t="s">
        <v>755</v>
      </c>
      <c r="D1250" s="11" t="s">
        <v>756</v>
      </c>
      <c r="E1250" s="11" t="s">
        <v>757</v>
      </c>
      <c r="F1250" s="12" t="str">
        <f t="shared" si="1"/>
        <v>2010</v>
      </c>
      <c r="G1250" s="13">
        <v>40362.0</v>
      </c>
      <c r="H1250" s="14">
        <v>0.3020833333333333</v>
      </c>
      <c r="I1250" t="s">
        <v>48</v>
      </c>
      <c r="J1250" s="15"/>
      <c r="L1250" t="s">
        <v>49</v>
      </c>
      <c r="M1250" s="15"/>
      <c r="N1250" s="16"/>
      <c r="O1250" s="16"/>
      <c r="P1250" s="17"/>
      <c r="Q1250" s="18"/>
      <c r="S1250" s="17"/>
      <c r="V1250" s="19"/>
      <c r="W1250" s="19">
        <v>62.4</v>
      </c>
      <c r="AF1250" t="s">
        <v>527</v>
      </c>
      <c r="AG1250" t="s">
        <v>51</v>
      </c>
      <c r="AH1250" t="s">
        <v>51</v>
      </c>
      <c r="AI1250">
        <v>18.33</v>
      </c>
      <c r="AJ1250" t="s">
        <v>61</v>
      </c>
      <c r="AK1250" t="s">
        <v>97</v>
      </c>
      <c r="AL1250">
        <v>7.8</v>
      </c>
      <c r="AM1250" t="s">
        <v>88</v>
      </c>
      <c r="AN1250" t="s">
        <v>55</v>
      </c>
      <c r="AQ1250" t="s">
        <v>56</v>
      </c>
      <c r="AR1250" t="s">
        <v>792</v>
      </c>
    </row>
    <row r="1251" ht="15.75" customHeight="1">
      <c r="A1251" t="s">
        <v>380</v>
      </c>
      <c r="B1251" s="20" t="s">
        <v>154</v>
      </c>
      <c r="C1251" s="11" t="s">
        <v>755</v>
      </c>
      <c r="D1251" s="11" t="s">
        <v>756</v>
      </c>
      <c r="E1251" s="11" t="s">
        <v>757</v>
      </c>
      <c r="F1251" s="12" t="str">
        <f t="shared" si="1"/>
        <v>2010</v>
      </c>
      <c r="G1251" s="13">
        <v>40362.0</v>
      </c>
      <c r="H1251" s="14">
        <v>0.3020833333333333</v>
      </c>
      <c r="I1251" t="s">
        <v>48</v>
      </c>
      <c r="J1251" s="15">
        <v>0.0</v>
      </c>
      <c r="K1251" t="s">
        <v>793</v>
      </c>
      <c r="M1251" s="15">
        <v>22.4</v>
      </c>
      <c r="N1251" s="16">
        <v>7.75</v>
      </c>
      <c r="O1251" s="16">
        <v>89.5</v>
      </c>
      <c r="P1251" s="17"/>
      <c r="Q1251" s="18"/>
      <c r="S1251" s="17"/>
      <c r="V1251" s="19"/>
      <c r="W1251" s="19"/>
      <c r="AF1251" t="s">
        <v>527</v>
      </c>
      <c r="AK1251" t="s">
        <v>97</v>
      </c>
      <c r="AR1251" t="s">
        <v>792</v>
      </c>
    </row>
    <row r="1252" ht="15.75" customHeight="1">
      <c r="A1252" t="s">
        <v>380</v>
      </c>
      <c r="B1252" s="20" t="s">
        <v>154</v>
      </c>
      <c r="C1252" s="11" t="s">
        <v>755</v>
      </c>
      <c r="D1252" s="11" t="s">
        <v>756</v>
      </c>
      <c r="E1252" s="11" t="s">
        <v>757</v>
      </c>
      <c r="F1252" s="12" t="str">
        <f t="shared" si="1"/>
        <v>2010</v>
      </c>
      <c r="G1252" s="13">
        <v>40362.0</v>
      </c>
      <c r="H1252" s="14">
        <v>0.3020833333333333</v>
      </c>
      <c r="I1252" t="s">
        <v>48</v>
      </c>
      <c r="J1252" s="15">
        <v>1.0</v>
      </c>
      <c r="K1252" t="s">
        <v>793</v>
      </c>
      <c r="M1252" s="15">
        <v>22.4</v>
      </c>
      <c r="N1252" s="16">
        <v>7.75</v>
      </c>
      <c r="O1252" s="16">
        <v>89.4</v>
      </c>
      <c r="P1252" s="17"/>
      <c r="Q1252" s="18"/>
      <c r="S1252" s="17"/>
      <c r="V1252" s="19"/>
      <c r="W1252" s="19"/>
      <c r="AF1252" t="s">
        <v>527</v>
      </c>
      <c r="AK1252" t="s">
        <v>97</v>
      </c>
      <c r="AR1252" t="s">
        <v>792</v>
      </c>
    </row>
    <row r="1253" ht="15.75" customHeight="1">
      <c r="A1253" t="s">
        <v>380</v>
      </c>
      <c r="B1253" s="20" t="s">
        <v>154</v>
      </c>
      <c r="C1253" s="11" t="s">
        <v>755</v>
      </c>
      <c r="D1253" s="11" t="s">
        <v>756</v>
      </c>
      <c r="E1253" s="11" t="s">
        <v>757</v>
      </c>
      <c r="F1253" s="12" t="str">
        <f t="shared" si="1"/>
        <v>2010</v>
      </c>
      <c r="G1253" s="13">
        <v>40362.0</v>
      </c>
      <c r="H1253" s="14">
        <v>0.3020833333333333</v>
      </c>
      <c r="I1253" t="s">
        <v>48</v>
      </c>
      <c r="J1253" s="15">
        <v>2.0</v>
      </c>
      <c r="K1253" t="s">
        <v>793</v>
      </c>
      <c r="M1253" s="15">
        <v>22.4</v>
      </c>
      <c r="N1253" s="16">
        <v>7.67</v>
      </c>
      <c r="O1253" s="16">
        <v>89.2</v>
      </c>
      <c r="P1253" s="17"/>
      <c r="Q1253" s="18"/>
      <c r="S1253" s="17"/>
      <c r="V1253" s="19"/>
      <c r="W1253" s="19"/>
      <c r="AF1253" t="s">
        <v>527</v>
      </c>
      <c r="AK1253" t="s">
        <v>97</v>
      </c>
      <c r="AR1253" t="s">
        <v>792</v>
      </c>
    </row>
    <row r="1254" ht="15.75" customHeight="1">
      <c r="A1254" t="s">
        <v>380</v>
      </c>
      <c r="B1254" s="20" t="s">
        <v>154</v>
      </c>
      <c r="C1254" s="11" t="s">
        <v>755</v>
      </c>
      <c r="D1254" s="11" t="s">
        <v>756</v>
      </c>
      <c r="E1254" s="11" t="s">
        <v>757</v>
      </c>
      <c r="F1254" s="12" t="str">
        <f t="shared" si="1"/>
        <v>2010</v>
      </c>
      <c r="G1254" s="13">
        <v>40376.0</v>
      </c>
      <c r="H1254" s="14">
        <v>0.2708333333333333</v>
      </c>
      <c r="I1254" t="s">
        <v>48</v>
      </c>
      <c r="J1254" s="15"/>
      <c r="L1254" t="s">
        <v>49</v>
      </c>
      <c r="M1254" s="15"/>
      <c r="N1254" s="16"/>
      <c r="O1254" s="16"/>
      <c r="P1254" s="17"/>
      <c r="Q1254" s="18"/>
      <c r="S1254" s="17"/>
      <c r="V1254" s="19"/>
      <c r="W1254" s="19">
        <v>86.0</v>
      </c>
      <c r="AF1254" t="s">
        <v>529</v>
      </c>
      <c r="AG1254" t="s">
        <v>51</v>
      </c>
      <c r="AH1254" t="s">
        <v>72</v>
      </c>
      <c r="AI1254">
        <v>23.7</v>
      </c>
      <c r="AJ1254" t="s">
        <v>61</v>
      </c>
      <c r="AK1254" t="s">
        <v>97</v>
      </c>
      <c r="AL1254">
        <v>2.5</v>
      </c>
      <c r="AM1254" t="s">
        <v>54</v>
      </c>
      <c r="AN1254" t="s">
        <v>55</v>
      </c>
      <c r="AQ1254" t="s">
        <v>56</v>
      </c>
    </row>
    <row r="1255" ht="15.75" customHeight="1">
      <c r="A1255" t="s">
        <v>380</v>
      </c>
      <c r="B1255" s="20" t="s">
        <v>154</v>
      </c>
      <c r="C1255" s="11" t="s">
        <v>755</v>
      </c>
      <c r="D1255" s="11" t="s">
        <v>756</v>
      </c>
      <c r="E1255" s="11" t="s">
        <v>757</v>
      </c>
      <c r="F1255" s="12" t="str">
        <f t="shared" si="1"/>
        <v>2010</v>
      </c>
      <c r="G1255" s="13">
        <v>40376.0</v>
      </c>
      <c r="H1255" s="14">
        <v>0.2708333333333333</v>
      </c>
      <c r="I1255" t="s">
        <v>48</v>
      </c>
      <c r="J1255" s="15">
        <v>0.0</v>
      </c>
      <c r="K1255" t="s">
        <v>793</v>
      </c>
      <c r="M1255" s="15">
        <v>26.4</v>
      </c>
      <c r="N1255" s="16">
        <v>7.17</v>
      </c>
      <c r="O1255" s="16">
        <v>88.7</v>
      </c>
      <c r="P1255" s="17"/>
      <c r="Q1255" s="18"/>
      <c r="S1255" s="17"/>
      <c r="V1255" s="19"/>
      <c r="W1255" s="19"/>
      <c r="AF1255" t="s">
        <v>529</v>
      </c>
      <c r="AK1255" t="s">
        <v>97</v>
      </c>
    </row>
    <row r="1256" ht="15.75" customHeight="1">
      <c r="A1256" t="s">
        <v>380</v>
      </c>
      <c r="B1256" s="20" t="s">
        <v>154</v>
      </c>
      <c r="C1256" s="11" t="s">
        <v>755</v>
      </c>
      <c r="D1256" s="11" t="s">
        <v>756</v>
      </c>
      <c r="E1256" s="11" t="s">
        <v>757</v>
      </c>
      <c r="F1256" s="12" t="str">
        <f t="shared" si="1"/>
        <v>2010</v>
      </c>
      <c r="G1256" s="13">
        <v>40376.0</v>
      </c>
      <c r="H1256" s="14">
        <v>0.2708333333333333</v>
      </c>
      <c r="I1256" t="s">
        <v>48</v>
      </c>
      <c r="J1256" s="15">
        <v>1.0</v>
      </c>
      <c r="K1256" t="s">
        <v>793</v>
      </c>
      <c r="M1256" s="15">
        <v>26.4</v>
      </c>
      <c r="N1256" s="16">
        <v>7.16</v>
      </c>
      <c r="O1256" s="16">
        <v>88.8</v>
      </c>
      <c r="P1256" s="17"/>
      <c r="Q1256" s="18"/>
      <c r="S1256" s="17"/>
      <c r="V1256" s="19"/>
      <c r="W1256" s="19"/>
      <c r="AF1256" t="s">
        <v>529</v>
      </c>
      <c r="AK1256" t="s">
        <v>97</v>
      </c>
    </row>
    <row r="1257" ht="15.75" customHeight="1">
      <c r="A1257" t="s">
        <v>380</v>
      </c>
      <c r="B1257" s="20" t="s">
        <v>154</v>
      </c>
      <c r="C1257" s="11" t="s">
        <v>755</v>
      </c>
      <c r="D1257" s="11" t="s">
        <v>756</v>
      </c>
      <c r="E1257" s="11" t="s">
        <v>757</v>
      </c>
      <c r="F1257" s="12" t="str">
        <f t="shared" si="1"/>
        <v>2010</v>
      </c>
      <c r="G1257" s="13">
        <v>40376.0</v>
      </c>
      <c r="H1257" s="14">
        <v>0.2708333333333333</v>
      </c>
      <c r="I1257" t="s">
        <v>48</v>
      </c>
      <c r="J1257" s="15">
        <v>2.0</v>
      </c>
      <c r="K1257" t="s">
        <v>793</v>
      </c>
      <c r="M1257" s="15">
        <v>26.4</v>
      </c>
      <c r="N1257" s="16">
        <v>7.15</v>
      </c>
      <c r="O1257" s="16">
        <v>88.8</v>
      </c>
      <c r="P1257" s="17"/>
      <c r="Q1257" s="18"/>
      <c r="S1257" s="17"/>
      <c r="V1257" s="19"/>
      <c r="W1257" s="19"/>
      <c r="AF1257" t="s">
        <v>529</v>
      </c>
      <c r="AK1257" t="s">
        <v>97</v>
      </c>
    </row>
    <row r="1258" ht="15.75" customHeight="1">
      <c r="A1258" t="s">
        <v>380</v>
      </c>
      <c r="B1258" s="20" t="s">
        <v>154</v>
      </c>
      <c r="C1258" s="11" t="s">
        <v>755</v>
      </c>
      <c r="D1258" s="11" t="s">
        <v>756</v>
      </c>
      <c r="E1258" s="11" t="s">
        <v>757</v>
      </c>
      <c r="F1258" s="12" t="str">
        <f t="shared" si="1"/>
        <v>2010</v>
      </c>
      <c r="G1258" s="13">
        <v>40390.0</v>
      </c>
      <c r="H1258" s="14">
        <v>0.2986111111111111</v>
      </c>
      <c r="I1258" t="s">
        <v>48</v>
      </c>
      <c r="J1258" s="15"/>
      <c r="L1258" t="s">
        <v>49</v>
      </c>
      <c r="M1258" s="15"/>
      <c r="N1258" s="16"/>
      <c r="O1258" s="16"/>
      <c r="P1258" s="17"/>
      <c r="Q1258" s="18"/>
      <c r="S1258" s="17"/>
      <c r="V1258" s="19"/>
      <c r="W1258" s="19">
        <v>73.0</v>
      </c>
      <c r="AF1258" t="s">
        <v>530</v>
      </c>
      <c r="AG1258" t="s">
        <v>51</v>
      </c>
      <c r="AH1258" t="s">
        <v>51</v>
      </c>
      <c r="AI1258">
        <v>13.33</v>
      </c>
      <c r="AJ1258" t="s">
        <v>61</v>
      </c>
      <c r="AK1258" t="s">
        <v>97</v>
      </c>
      <c r="AL1258">
        <v>2.5</v>
      </c>
      <c r="AM1258" t="s">
        <v>88</v>
      </c>
      <c r="AN1258" t="s">
        <v>55</v>
      </c>
      <c r="AQ1258" t="s">
        <v>56</v>
      </c>
      <c r="AR1258" t="s">
        <v>229</v>
      </c>
    </row>
    <row r="1259" ht="15.75" customHeight="1">
      <c r="A1259" t="s">
        <v>380</v>
      </c>
      <c r="B1259" s="20" t="s">
        <v>154</v>
      </c>
      <c r="C1259" s="11" t="s">
        <v>755</v>
      </c>
      <c r="D1259" s="11" t="s">
        <v>756</v>
      </c>
      <c r="E1259" s="11" t="s">
        <v>757</v>
      </c>
      <c r="F1259" s="12" t="str">
        <f t="shared" si="1"/>
        <v>2010</v>
      </c>
      <c r="G1259" s="13">
        <v>40390.0</v>
      </c>
      <c r="H1259" s="14">
        <v>0.2986111111111111</v>
      </c>
      <c r="I1259" t="s">
        <v>48</v>
      </c>
      <c r="J1259" s="15">
        <v>0.0</v>
      </c>
      <c r="K1259" t="s">
        <v>793</v>
      </c>
      <c r="M1259" s="15">
        <v>24.7</v>
      </c>
      <c r="N1259" s="16">
        <v>7.45</v>
      </c>
      <c r="O1259" s="16">
        <v>89.3</v>
      </c>
      <c r="P1259" s="17"/>
      <c r="Q1259" s="18"/>
      <c r="S1259" s="17"/>
      <c r="V1259" s="19"/>
      <c r="W1259" s="19"/>
      <c r="AF1259" t="s">
        <v>530</v>
      </c>
      <c r="AK1259" t="s">
        <v>97</v>
      </c>
      <c r="AR1259" t="s">
        <v>229</v>
      </c>
    </row>
    <row r="1260" ht="15.75" customHeight="1">
      <c r="A1260" t="s">
        <v>380</v>
      </c>
      <c r="B1260" s="20" t="s">
        <v>154</v>
      </c>
      <c r="C1260" s="11" t="s">
        <v>755</v>
      </c>
      <c r="D1260" s="11" t="s">
        <v>756</v>
      </c>
      <c r="E1260" s="11" t="s">
        <v>757</v>
      </c>
      <c r="F1260" s="12" t="str">
        <f t="shared" si="1"/>
        <v>2010</v>
      </c>
      <c r="G1260" s="13">
        <v>40390.0</v>
      </c>
      <c r="H1260" s="14">
        <v>0.2986111111111111</v>
      </c>
      <c r="I1260" t="s">
        <v>48</v>
      </c>
      <c r="J1260" s="15">
        <v>1.0</v>
      </c>
      <c r="K1260" t="s">
        <v>793</v>
      </c>
      <c r="M1260" s="15">
        <v>24.7</v>
      </c>
      <c r="N1260" s="16">
        <v>7.31</v>
      </c>
      <c r="O1260" s="16">
        <v>88.1</v>
      </c>
      <c r="P1260" s="17"/>
      <c r="Q1260" s="18"/>
      <c r="S1260" s="17"/>
      <c r="V1260" s="19"/>
      <c r="W1260" s="19"/>
      <c r="AF1260" t="s">
        <v>530</v>
      </c>
      <c r="AK1260" t="s">
        <v>97</v>
      </c>
      <c r="AR1260" t="s">
        <v>229</v>
      </c>
    </row>
    <row r="1261" ht="15.75" customHeight="1">
      <c r="A1261" t="s">
        <v>380</v>
      </c>
      <c r="B1261" s="20" t="s">
        <v>154</v>
      </c>
      <c r="C1261" s="11" t="s">
        <v>755</v>
      </c>
      <c r="D1261" s="11" t="s">
        <v>756</v>
      </c>
      <c r="E1261" s="11" t="s">
        <v>757</v>
      </c>
      <c r="F1261" s="12" t="str">
        <f t="shared" si="1"/>
        <v>2010</v>
      </c>
      <c r="G1261" s="13">
        <v>40390.0</v>
      </c>
      <c r="H1261" s="14">
        <v>0.2986111111111111</v>
      </c>
      <c r="I1261" t="s">
        <v>48</v>
      </c>
      <c r="J1261" s="15">
        <v>2.0</v>
      </c>
      <c r="K1261" t="s">
        <v>793</v>
      </c>
      <c r="M1261" s="15">
        <v>24.7</v>
      </c>
      <c r="N1261" s="16">
        <v>7.31</v>
      </c>
      <c r="O1261" s="16">
        <v>87.9</v>
      </c>
      <c r="P1261" s="17"/>
      <c r="Q1261" s="18"/>
      <c r="S1261" s="17"/>
      <c r="V1261" s="19"/>
      <c r="W1261" s="19"/>
      <c r="AF1261" t="s">
        <v>530</v>
      </c>
      <c r="AK1261" t="s">
        <v>97</v>
      </c>
      <c r="AR1261" t="s">
        <v>229</v>
      </c>
    </row>
    <row r="1262" ht="15.75" customHeight="1">
      <c r="A1262" t="s">
        <v>380</v>
      </c>
      <c r="B1262" s="20" t="s">
        <v>154</v>
      </c>
      <c r="C1262" s="11" t="s">
        <v>755</v>
      </c>
      <c r="D1262" s="11" t="s">
        <v>756</v>
      </c>
      <c r="E1262" s="11" t="s">
        <v>757</v>
      </c>
      <c r="F1262" s="12" t="str">
        <f t="shared" si="1"/>
        <v>2010</v>
      </c>
      <c r="G1262" s="13">
        <v>40404.0</v>
      </c>
      <c r="H1262" s="14">
        <v>0.2534722222222222</v>
      </c>
      <c r="I1262" t="s">
        <v>48</v>
      </c>
      <c r="J1262" s="15"/>
      <c r="L1262" t="s">
        <v>49</v>
      </c>
      <c r="M1262" s="15"/>
      <c r="N1262" s="16"/>
      <c r="O1262" s="16"/>
      <c r="P1262" s="17"/>
      <c r="Q1262" s="18"/>
      <c r="S1262" s="17"/>
      <c r="V1262" s="19"/>
      <c r="W1262" s="19"/>
      <c r="AF1262" t="s">
        <v>531</v>
      </c>
      <c r="AG1262" t="s">
        <v>51</v>
      </c>
      <c r="AH1262" t="s">
        <v>51</v>
      </c>
      <c r="AI1262">
        <v>14.1</v>
      </c>
      <c r="AJ1262" t="s">
        <v>61</v>
      </c>
      <c r="AM1262" t="s">
        <v>54</v>
      </c>
      <c r="AN1262" t="s">
        <v>55</v>
      </c>
      <c r="AQ1262" t="s">
        <v>51</v>
      </c>
      <c r="AR1262" t="s">
        <v>229</v>
      </c>
    </row>
    <row r="1263" ht="15.75" customHeight="1">
      <c r="A1263" t="s">
        <v>380</v>
      </c>
      <c r="B1263" s="20" t="s">
        <v>154</v>
      </c>
      <c r="C1263" s="11" t="s">
        <v>755</v>
      </c>
      <c r="D1263" s="11" t="s">
        <v>756</v>
      </c>
      <c r="E1263" s="11" t="s">
        <v>757</v>
      </c>
      <c r="F1263" s="12" t="str">
        <f t="shared" si="1"/>
        <v>2010</v>
      </c>
      <c r="G1263" s="13">
        <v>40404.0</v>
      </c>
      <c r="H1263" s="14">
        <v>0.2534722222222222</v>
      </c>
      <c r="I1263" t="s">
        <v>48</v>
      </c>
      <c r="J1263" s="15">
        <v>1.0</v>
      </c>
      <c r="K1263" t="s">
        <v>793</v>
      </c>
      <c r="M1263" s="15">
        <v>24.6</v>
      </c>
      <c r="N1263" s="16">
        <v>6.93</v>
      </c>
      <c r="O1263" s="16">
        <v>83.2</v>
      </c>
      <c r="P1263" s="17"/>
      <c r="Q1263" s="18"/>
      <c r="S1263" s="17"/>
      <c r="V1263" s="19"/>
      <c r="W1263" s="19"/>
      <c r="AF1263" t="s">
        <v>531</v>
      </c>
      <c r="AK1263" t="s">
        <v>97</v>
      </c>
      <c r="AR1263" t="s">
        <v>229</v>
      </c>
    </row>
    <row r="1264" ht="15.75" customHeight="1">
      <c r="A1264" t="s">
        <v>380</v>
      </c>
      <c r="B1264" s="20" t="s">
        <v>154</v>
      </c>
      <c r="C1264" s="11" t="s">
        <v>755</v>
      </c>
      <c r="D1264" s="11" t="s">
        <v>756</v>
      </c>
      <c r="E1264" s="11" t="s">
        <v>757</v>
      </c>
      <c r="F1264" s="12" t="str">
        <f t="shared" si="1"/>
        <v>2010</v>
      </c>
      <c r="G1264" s="13">
        <v>40404.0</v>
      </c>
      <c r="H1264" s="14">
        <v>0.2534722222222222</v>
      </c>
      <c r="I1264" t="s">
        <v>48</v>
      </c>
      <c r="J1264" s="15">
        <v>2.0</v>
      </c>
      <c r="K1264" t="s">
        <v>793</v>
      </c>
      <c r="M1264" s="15">
        <v>24.6</v>
      </c>
      <c r="N1264" s="16">
        <v>6.88</v>
      </c>
      <c r="O1264" s="16">
        <v>83.6</v>
      </c>
      <c r="P1264" s="17"/>
      <c r="Q1264" s="18"/>
      <c r="S1264" s="17"/>
      <c r="V1264" s="19"/>
      <c r="W1264" s="19"/>
      <c r="AF1264" t="s">
        <v>531</v>
      </c>
      <c r="AK1264" t="s">
        <v>97</v>
      </c>
      <c r="AR1264" t="s">
        <v>229</v>
      </c>
    </row>
    <row r="1265" ht="15.75" customHeight="1">
      <c r="A1265" t="s">
        <v>380</v>
      </c>
      <c r="B1265" s="20" t="s">
        <v>154</v>
      </c>
      <c r="C1265" s="11" t="s">
        <v>755</v>
      </c>
      <c r="D1265" s="11" t="s">
        <v>756</v>
      </c>
      <c r="E1265" s="11" t="s">
        <v>757</v>
      </c>
      <c r="F1265" s="12" t="str">
        <f t="shared" si="1"/>
        <v>2010</v>
      </c>
      <c r="G1265" s="13">
        <v>40418.0</v>
      </c>
      <c r="H1265" s="14">
        <v>0.2986111111111111</v>
      </c>
      <c r="I1265" t="s">
        <v>48</v>
      </c>
      <c r="J1265" s="15"/>
      <c r="L1265" t="s">
        <v>49</v>
      </c>
      <c r="M1265" s="15"/>
      <c r="N1265" s="16"/>
      <c r="O1265" s="16"/>
      <c r="P1265" s="17"/>
      <c r="Q1265" s="18"/>
      <c r="S1265" s="17"/>
      <c r="V1265" s="19"/>
      <c r="W1265" s="19">
        <v>345.0</v>
      </c>
      <c r="AF1265" t="s">
        <v>279</v>
      </c>
      <c r="AG1265" t="s">
        <v>51</v>
      </c>
      <c r="AH1265" t="s">
        <v>51</v>
      </c>
      <c r="AI1265">
        <v>13.33</v>
      </c>
      <c r="AK1265" t="s">
        <v>97</v>
      </c>
      <c r="AM1265" t="s">
        <v>88</v>
      </c>
      <c r="AN1265" t="s">
        <v>55</v>
      </c>
      <c r="AQ1265" t="s">
        <v>292</v>
      </c>
    </row>
    <row r="1266" ht="15.75" customHeight="1">
      <c r="A1266" t="s">
        <v>380</v>
      </c>
      <c r="B1266" s="20" t="s">
        <v>154</v>
      </c>
      <c r="C1266" s="11" t="s">
        <v>755</v>
      </c>
      <c r="D1266" s="11" t="s">
        <v>756</v>
      </c>
      <c r="E1266" s="11" t="s">
        <v>757</v>
      </c>
      <c r="F1266" s="12" t="str">
        <f t="shared" si="1"/>
        <v>2010</v>
      </c>
      <c r="G1266" s="13">
        <v>40418.0</v>
      </c>
      <c r="H1266" s="14">
        <v>0.2986111111111111</v>
      </c>
      <c r="I1266" t="s">
        <v>48</v>
      </c>
      <c r="J1266" s="15">
        <v>0.0</v>
      </c>
      <c r="K1266" t="s">
        <v>793</v>
      </c>
      <c r="M1266" s="15">
        <v>21.3</v>
      </c>
      <c r="N1266" s="16">
        <v>7.8</v>
      </c>
      <c r="O1266" s="16">
        <v>88.1</v>
      </c>
      <c r="P1266" s="17"/>
      <c r="Q1266" s="18"/>
      <c r="S1266" s="17"/>
      <c r="V1266" s="19"/>
      <c r="W1266" s="19"/>
      <c r="AF1266" t="s">
        <v>279</v>
      </c>
      <c r="AK1266" t="s">
        <v>97</v>
      </c>
    </row>
    <row r="1267" ht="15.75" customHeight="1">
      <c r="A1267" t="s">
        <v>380</v>
      </c>
      <c r="B1267" s="20" t="s">
        <v>154</v>
      </c>
      <c r="C1267" s="11" t="s">
        <v>755</v>
      </c>
      <c r="D1267" s="11" t="s">
        <v>756</v>
      </c>
      <c r="E1267" s="11" t="s">
        <v>757</v>
      </c>
      <c r="F1267" s="12" t="str">
        <f t="shared" si="1"/>
        <v>2010</v>
      </c>
      <c r="G1267" s="13">
        <v>40418.0</v>
      </c>
      <c r="H1267" s="14">
        <v>0.2986111111111111</v>
      </c>
      <c r="I1267" t="s">
        <v>48</v>
      </c>
      <c r="J1267" s="15">
        <v>1.0</v>
      </c>
      <c r="K1267" t="s">
        <v>793</v>
      </c>
      <c r="M1267" s="15">
        <v>21.3</v>
      </c>
      <c r="N1267" s="16">
        <v>7.8</v>
      </c>
      <c r="O1267" s="16">
        <v>88.0</v>
      </c>
      <c r="P1267" s="17"/>
      <c r="Q1267" s="18"/>
      <c r="S1267" s="17"/>
      <c r="V1267" s="19"/>
      <c r="W1267" s="19"/>
      <c r="AF1267" t="s">
        <v>279</v>
      </c>
      <c r="AK1267" t="s">
        <v>97</v>
      </c>
    </row>
    <row r="1268" ht="15.75" customHeight="1">
      <c r="A1268" t="s">
        <v>380</v>
      </c>
      <c r="B1268" s="20" t="s">
        <v>154</v>
      </c>
      <c r="C1268" s="11" t="s">
        <v>755</v>
      </c>
      <c r="D1268" s="11" t="s">
        <v>756</v>
      </c>
      <c r="E1268" s="11" t="s">
        <v>757</v>
      </c>
      <c r="F1268" s="12" t="str">
        <f t="shared" si="1"/>
        <v>2010</v>
      </c>
      <c r="G1268" s="13">
        <v>40432.0</v>
      </c>
      <c r="H1268" s="14">
        <v>0.28125</v>
      </c>
      <c r="I1268" t="s">
        <v>48</v>
      </c>
      <c r="J1268" s="15"/>
      <c r="L1268" t="s">
        <v>49</v>
      </c>
      <c r="M1268" s="15"/>
      <c r="N1268" s="16"/>
      <c r="O1268" s="16"/>
      <c r="P1268" s="17"/>
      <c r="Q1268" s="18"/>
      <c r="S1268" s="17"/>
      <c r="V1268" s="19"/>
      <c r="W1268" s="19">
        <v>29.0</v>
      </c>
      <c r="AF1268" t="s">
        <v>533</v>
      </c>
      <c r="AG1268" t="s">
        <v>51</v>
      </c>
      <c r="AH1268" t="s">
        <v>51</v>
      </c>
      <c r="AI1268">
        <v>14.3</v>
      </c>
      <c r="AJ1268" t="s">
        <v>61</v>
      </c>
      <c r="AK1268" t="s">
        <v>97</v>
      </c>
      <c r="AM1268" t="s">
        <v>54</v>
      </c>
      <c r="AN1268" t="s">
        <v>55</v>
      </c>
      <c r="AQ1268" t="s">
        <v>56</v>
      </c>
    </row>
    <row r="1269" ht="15.75" customHeight="1">
      <c r="A1269" t="s">
        <v>380</v>
      </c>
      <c r="B1269" s="20" t="s">
        <v>154</v>
      </c>
      <c r="C1269" s="11" t="s">
        <v>755</v>
      </c>
      <c r="D1269" s="11" t="s">
        <v>756</v>
      </c>
      <c r="E1269" s="11" t="s">
        <v>757</v>
      </c>
      <c r="F1269" s="12" t="str">
        <f t="shared" si="1"/>
        <v>2010</v>
      </c>
      <c r="G1269" s="13">
        <v>40432.0</v>
      </c>
      <c r="H1269" s="14">
        <v>0.28125</v>
      </c>
      <c r="I1269" t="s">
        <v>48</v>
      </c>
      <c r="J1269" s="15">
        <v>1.0</v>
      </c>
      <c r="K1269" t="s">
        <v>793</v>
      </c>
      <c r="M1269" s="15">
        <v>21.1</v>
      </c>
      <c r="N1269" s="16">
        <v>7.69</v>
      </c>
      <c r="O1269" s="16">
        <v>86.5</v>
      </c>
      <c r="P1269" s="17"/>
      <c r="Q1269" s="18"/>
      <c r="S1269" s="17"/>
      <c r="V1269" s="19"/>
      <c r="W1269" s="19"/>
      <c r="AF1269" t="s">
        <v>533</v>
      </c>
      <c r="AK1269" t="s">
        <v>97</v>
      </c>
    </row>
    <row r="1270" ht="15.75" customHeight="1">
      <c r="A1270" t="s">
        <v>380</v>
      </c>
      <c r="B1270" s="20" t="s">
        <v>154</v>
      </c>
      <c r="C1270" s="11" t="s">
        <v>755</v>
      </c>
      <c r="D1270" s="11" t="s">
        <v>756</v>
      </c>
      <c r="E1270" s="11" t="s">
        <v>757</v>
      </c>
      <c r="F1270" s="12" t="str">
        <f t="shared" si="1"/>
        <v>2010</v>
      </c>
      <c r="G1270" s="13">
        <v>40432.0</v>
      </c>
      <c r="H1270" s="14">
        <v>0.28125</v>
      </c>
      <c r="I1270" t="s">
        <v>48</v>
      </c>
      <c r="J1270" s="15">
        <v>2.0</v>
      </c>
      <c r="K1270" t="s">
        <v>793</v>
      </c>
      <c r="M1270" s="15">
        <v>21.1</v>
      </c>
      <c r="N1270" s="16">
        <v>7.7</v>
      </c>
      <c r="O1270" s="16">
        <v>85.8</v>
      </c>
      <c r="P1270" s="17"/>
      <c r="Q1270" s="18"/>
      <c r="S1270" s="17"/>
      <c r="V1270" s="19"/>
      <c r="W1270" s="19"/>
      <c r="AF1270" t="s">
        <v>533</v>
      </c>
      <c r="AK1270" t="s">
        <v>97</v>
      </c>
    </row>
    <row r="1271" ht="15.75" customHeight="1">
      <c r="A1271" t="s">
        <v>380</v>
      </c>
      <c r="B1271" s="20" t="s">
        <v>154</v>
      </c>
      <c r="C1271" s="11" t="s">
        <v>759</v>
      </c>
      <c r="D1271" s="11" t="s">
        <v>760</v>
      </c>
      <c r="E1271" s="11" t="s">
        <v>761</v>
      </c>
      <c r="F1271" s="12" t="str">
        <f t="shared" si="1"/>
        <v>2010</v>
      </c>
      <c r="G1271" s="13">
        <v>40348.0</v>
      </c>
      <c r="H1271" s="14">
        <v>0.2673611111111111</v>
      </c>
      <c r="I1271" t="s">
        <v>48</v>
      </c>
      <c r="J1271" s="15"/>
      <c r="L1271" t="s">
        <v>49</v>
      </c>
      <c r="M1271" s="15"/>
      <c r="N1271" s="16"/>
      <c r="O1271" s="16"/>
      <c r="P1271" s="17"/>
      <c r="Q1271" s="18"/>
      <c r="S1271" s="17"/>
      <c r="V1271" s="19"/>
      <c r="W1271" s="19">
        <v>66.3</v>
      </c>
      <c r="AF1271" t="s">
        <v>790</v>
      </c>
      <c r="AG1271" t="s">
        <v>51</v>
      </c>
      <c r="AH1271" t="s">
        <v>51</v>
      </c>
      <c r="AI1271">
        <v>20.0</v>
      </c>
      <c r="AJ1271" t="s">
        <v>61</v>
      </c>
      <c r="AK1271" t="s">
        <v>97</v>
      </c>
      <c r="AL1271">
        <v>3.0</v>
      </c>
      <c r="AM1271" t="s">
        <v>54</v>
      </c>
      <c r="AN1271" t="s">
        <v>55</v>
      </c>
      <c r="AQ1271" t="s">
        <v>56</v>
      </c>
      <c r="AR1271" t="s">
        <v>791</v>
      </c>
    </row>
    <row r="1272" ht="15.75" customHeight="1">
      <c r="A1272" t="s">
        <v>380</v>
      </c>
      <c r="B1272" s="20" t="s">
        <v>154</v>
      </c>
      <c r="C1272" s="11" t="s">
        <v>759</v>
      </c>
      <c r="D1272" s="11" t="s">
        <v>760</v>
      </c>
      <c r="E1272" s="11" t="s">
        <v>761</v>
      </c>
      <c r="F1272" s="12" t="str">
        <f t="shared" si="1"/>
        <v>2010</v>
      </c>
      <c r="G1272" s="13">
        <v>40362.0</v>
      </c>
      <c r="H1272" s="14">
        <v>0.3229166666666667</v>
      </c>
      <c r="I1272" t="s">
        <v>48</v>
      </c>
      <c r="J1272" s="15"/>
      <c r="L1272" t="s">
        <v>49</v>
      </c>
      <c r="M1272" s="15"/>
      <c r="N1272" s="16"/>
      <c r="O1272" s="16"/>
      <c r="P1272" s="17"/>
      <c r="Q1272" s="18"/>
      <c r="S1272" s="17"/>
      <c r="V1272" s="19"/>
      <c r="W1272" s="19">
        <v>33.2</v>
      </c>
      <c r="AF1272" t="s">
        <v>794</v>
      </c>
      <c r="AG1272" t="s">
        <v>51</v>
      </c>
      <c r="AH1272" t="s">
        <v>51</v>
      </c>
      <c r="AI1272">
        <v>18.33</v>
      </c>
      <c r="AJ1272" t="s">
        <v>61</v>
      </c>
      <c r="AK1272" t="s">
        <v>97</v>
      </c>
      <c r="AL1272">
        <v>1.5</v>
      </c>
      <c r="AM1272" t="s">
        <v>88</v>
      </c>
      <c r="AN1272" t="s">
        <v>55</v>
      </c>
      <c r="AQ1272" t="s">
        <v>56</v>
      </c>
    </row>
    <row r="1273" ht="15.75" customHeight="1">
      <c r="A1273" t="s">
        <v>380</v>
      </c>
      <c r="B1273" s="20" t="s">
        <v>154</v>
      </c>
      <c r="C1273" s="11" t="s">
        <v>759</v>
      </c>
      <c r="D1273" s="11" t="s">
        <v>760</v>
      </c>
      <c r="E1273" s="11" t="s">
        <v>761</v>
      </c>
      <c r="F1273" s="12" t="str">
        <f t="shared" si="1"/>
        <v>2010</v>
      </c>
      <c r="G1273" s="13">
        <v>40362.0</v>
      </c>
      <c r="H1273" s="14">
        <v>0.3229166666666667</v>
      </c>
      <c r="I1273" t="s">
        <v>48</v>
      </c>
      <c r="J1273" s="15">
        <v>0.0</v>
      </c>
      <c r="K1273" t="s">
        <v>793</v>
      </c>
      <c r="M1273" s="15">
        <v>22.2</v>
      </c>
      <c r="N1273" s="16">
        <v>8.1</v>
      </c>
      <c r="O1273" s="16">
        <v>93.7</v>
      </c>
      <c r="P1273" s="17"/>
      <c r="Q1273" s="18"/>
      <c r="S1273" s="17"/>
      <c r="V1273" s="19"/>
      <c r="W1273" s="19"/>
      <c r="AF1273" t="s">
        <v>794</v>
      </c>
      <c r="AK1273" t="s">
        <v>97</v>
      </c>
    </row>
    <row r="1274" ht="15.75" customHeight="1">
      <c r="A1274" t="s">
        <v>380</v>
      </c>
      <c r="B1274" s="20" t="s">
        <v>154</v>
      </c>
      <c r="C1274" s="11" t="s">
        <v>759</v>
      </c>
      <c r="D1274" s="11" t="s">
        <v>760</v>
      </c>
      <c r="E1274" s="11" t="s">
        <v>761</v>
      </c>
      <c r="F1274" s="12" t="str">
        <f t="shared" si="1"/>
        <v>2010</v>
      </c>
      <c r="G1274" s="13">
        <v>40362.0</v>
      </c>
      <c r="H1274" s="14">
        <v>0.3229166666666667</v>
      </c>
      <c r="I1274" t="s">
        <v>48</v>
      </c>
      <c r="J1274" s="15">
        <v>1.0</v>
      </c>
      <c r="K1274" t="s">
        <v>793</v>
      </c>
      <c r="M1274" s="15">
        <v>22.2</v>
      </c>
      <c r="N1274" s="16">
        <v>8.1</v>
      </c>
      <c r="O1274" s="16">
        <v>93.0</v>
      </c>
      <c r="P1274" s="17"/>
      <c r="Q1274" s="18"/>
      <c r="S1274" s="17"/>
      <c r="V1274" s="19"/>
      <c r="W1274" s="19"/>
      <c r="AF1274" t="s">
        <v>794</v>
      </c>
      <c r="AK1274" t="s">
        <v>97</v>
      </c>
    </row>
    <row r="1275" ht="15.75" customHeight="1">
      <c r="A1275" t="s">
        <v>380</v>
      </c>
      <c r="B1275" s="20" t="s">
        <v>154</v>
      </c>
      <c r="C1275" s="11" t="s">
        <v>759</v>
      </c>
      <c r="D1275" s="11" t="s">
        <v>760</v>
      </c>
      <c r="E1275" s="11" t="s">
        <v>761</v>
      </c>
      <c r="F1275" s="12" t="str">
        <f t="shared" si="1"/>
        <v>2010</v>
      </c>
      <c r="G1275" s="13">
        <v>40376.0</v>
      </c>
      <c r="H1275" s="14">
        <v>0.28125</v>
      </c>
      <c r="I1275" t="s">
        <v>48</v>
      </c>
      <c r="J1275" s="15"/>
      <c r="L1275" t="s">
        <v>49</v>
      </c>
      <c r="M1275" s="15"/>
      <c r="N1275" s="16"/>
      <c r="O1275" s="16"/>
      <c r="P1275" s="17"/>
      <c r="Q1275" s="18"/>
      <c r="S1275" s="17"/>
      <c r="V1275" s="19"/>
      <c r="W1275" s="19">
        <v>68.0</v>
      </c>
      <c r="AF1275" t="s">
        <v>529</v>
      </c>
      <c r="AG1275" t="s">
        <v>51</v>
      </c>
      <c r="AH1275" t="s">
        <v>72</v>
      </c>
      <c r="AI1275">
        <v>23.7</v>
      </c>
      <c r="AJ1275" t="s">
        <v>61</v>
      </c>
      <c r="AK1275" t="s">
        <v>97</v>
      </c>
      <c r="AL1275">
        <v>3.0</v>
      </c>
      <c r="AM1275" t="s">
        <v>54</v>
      </c>
      <c r="AN1275" t="s">
        <v>55</v>
      </c>
      <c r="AQ1275" t="s">
        <v>56</v>
      </c>
    </row>
    <row r="1276" ht="15.75" customHeight="1">
      <c r="A1276" t="s">
        <v>380</v>
      </c>
      <c r="B1276" s="20" t="s">
        <v>154</v>
      </c>
      <c r="C1276" s="11" t="s">
        <v>759</v>
      </c>
      <c r="D1276" s="11" t="s">
        <v>760</v>
      </c>
      <c r="E1276" s="11" t="s">
        <v>761</v>
      </c>
      <c r="F1276" s="12" t="str">
        <f t="shared" si="1"/>
        <v>2010</v>
      </c>
      <c r="G1276" s="13">
        <v>40376.0</v>
      </c>
      <c r="H1276" s="14">
        <v>0.28125</v>
      </c>
      <c r="I1276" t="s">
        <v>48</v>
      </c>
      <c r="J1276" s="15">
        <v>0.0</v>
      </c>
      <c r="K1276" t="s">
        <v>793</v>
      </c>
      <c r="M1276" s="15">
        <v>26.3</v>
      </c>
      <c r="N1276" s="16">
        <v>7.44</v>
      </c>
      <c r="O1276" s="16">
        <v>92.4</v>
      </c>
      <c r="P1276" s="17"/>
      <c r="Q1276" s="18"/>
      <c r="S1276" s="17"/>
      <c r="V1276" s="19"/>
      <c r="W1276" s="19"/>
      <c r="AF1276" t="s">
        <v>529</v>
      </c>
      <c r="AK1276" t="s">
        <v>97</v>
      </c>
    </row>
    <row r="1277" ht="15.75" customHeight="1">
      <c r="A1277" t="s">
        <v>380</v>
      </c>
      <c r="B1277" s="20" t="s">
        <v>154</v>
      </c>
      <c r="C1277" s="11" t="s">
        <v>759</v>
      </c>
      <c r="D1277" s="11" t="s">
        <v>760</v>
      </c>
      <c r="E1277" s="11" t="s">
        <v>761</v>
      </c>
      <c r="F1277" s="12" t="str">
        <f t="shared" si="1"/>
        <v>2010</v>
      </c>
      <c r="G1277" s="13">
        <v>40376.0</v>
      </c>
      <c r="H1277" s="14">
        <v>0.28125</v>
      </c>
      <c r="I1277" t="s">
        <v>48</v>
      </c>
      <c r="J1277" s="15">
        <v>1.0</v>
      </c>
      <c r="K1277" t="s">
        <v>793</v>
      </c>
      <c r="M1277" s="15">
        <v>26.3</v>
      </c>
      <c r="N1277" s="16">
        <v>7.44</v>
      </c>
      <c r="O1277" s="16">
        <v>92.4</v>
      </c>
      <c r="P1277" s="17"/>
      <c r="Q1277" s="18"/>
      <c r="S1277" s="17"/>
      <c r="V1277" s="19"/>
      <c r="W1277" s="19"/>
      <c r="AF1277" t="s">
        <v>529</v>
      </c>
      <c r="AK1277" t="s">
        <v>97</v>
      </c>
    </row>
    <row r="1278" ht="15.75" customHeight="1">
      <c r="A1278" t="s">
        <v>380</v>
      </c>
      <c r="B1278" s="20" t="s">
        <v>154</v>
      </c>
      <c r="C1278" s="11" t="s">
        <v>759</v>
      </c>
      <c r="D1278" s="11" t="s">
        <v>760</v>
      </c>
      <c r="E1278" s="11" t="s">
        <v>761</v>
      </c>
      <c r="F1278" s="12" t="str">
        <f t="shared" si="1"/>
        <v>2010</v>
      </c>
      <c r="G1278" s="13">
        <v>40376.0</v>
      </c>
      <c r="H1278" s="14">
        <v>0.28125</v>
      </c>
      <c r="I1278" t="s">
        <v>48</v>
      </c>
      <c r="J1278" s="15">
        <v>2.0</v>
      </c>
      <c r="K1278" t="s">
        <v>793</v>
      </c>
      <c r="M1278" s="15">
        <v>26.3</v>
      </c>
      <c r="N1278" s="16">
        <v>7.44</v>
      </c>
      <c r="O1278" s="16">
        <v>92.4</v>
      </c>
      <c r="P1278" s="17"/>
      <c r="Q1278" s="18"/>
      <c r="S1278" s="17"/>
      <c r="V1278" s="19"/>
      <c r="W1278" s="19"/>
      <c r="AF1278" t="s">
        <v>529</v>
      </c>
      <c r="AK1278" t="s">
        <v>97</v>
      </c>
    </row>
    <row r="1279" ht="15.75" customHeight="1">
      <c r="A1279" t="s">
        <v>380</v>
      </c>
      <c r="B1279" s="20" t="s">
        <v>154</v>
      </c>
      <c r="C1279" s="11" t="s">
        <v>759</v>
      </c>
      <c r="D1279" s="11" t="s">
        <v>760</v>
      </c>
      <c r="E1279" s="11" t="s">
        <v>761</v>
      </c>
      <c r="F1279" s="12" t="str">
        <f t="shared" si="1"/>
        <v>2010</v>
      </c>
      <c r="G1279" s="13">
        <v>40376.0</v>
      </c>
      <c r="H1279" s="14">
        <v>0.28125</v>
      </c>
      <c r="I1279" t="s">
        <v>48</v>
      </c>
      <c r="J1279" s="15">
        <v>3.0</v>
      </c>
      <c r="K1279" t="s">
        <v>793</v>
      </c>
      <c r="M1279" s="15">
        <v>26.3</v>
      </c>
      <c r="N1279" s="16">
        <v>7.41</v>
      </c>
      <c r="O1279" s="16">
        <v>91.7</v>
      </c>
      <c r="P1279" s="17"/>
      <c r="Q1279" s="18"/>
      <c r="S1279" s="17"/>
      <c r="V1279" s="19"/>
      <c r="W1279" s="19"/>
      <c r="AF1279" t="s">
        <v>529</v>
      </c>
      <c r="AK1279" t="s">
        <v>97</v>
      </c>
    </row>
    <row r="1280" ht="15.75" customHeight="1">
      <c r="A1280" t="s">
        <v>380</v>
      </c>
      <c r="B1280" s="20" t="s">
        <v>154</v>
      </c>
      <c r="C1280" s="11" t="s">
        <v>759</v>
      </c>
      <c r="D1280" s="11" t="s">
        <v>760</v>
      </c>
      <c r="E1280" s="11" t="s">
        <v>761</v>
      </c>
      <c r="F1280" s="12" t="str">
        <f t="shared" si="1"/>
        <v>2010</v>
      </c>
      <c r="G1280" s="13">
        <v>40390.0</v>
      </c>
      <c r="H1280" s="14">
        <v>0.3125</v>
      </c>
      <c r="I1280" t="s">
        <v>48</v>
      </c>
      <c r="J1280" s="15"/>
      <c r="L1280" t="s">
        <v>49</v>
      </c>
      <c r="M1280" s="15"/>
      <c r="N1280" s="16"/>
      <c r="O1280" s="16"/>
      <c r="P1280" s="17"/>
      <c r="Q1280" s="18"/>
      <c r="S1280" s="17"/>
      <c r="V1280" s="19"/>
      <c r="W1280" s="19">
        <v>58.0</v>
      </c>
      <c r="AF1280" t="s">
        <v>530</v>
      </c>
      <c r="AG1280" t="s">
        <v>51</v>
      </c>
      <c r="AH1280" t="s">
        <v>51</v>
      </c>
      <c r="AI1280">
        <v>13.33</v>
      </c>
      <c r="AJ1280" t="s">
        <v>61</v>
      </c>
      <c r="AK1280" t="s">
        <v>97</v>
      </c>
      <c r="AL1280">
        <v>2.5</v>
      </c>
      <c r="AM1280" t="s">
        <v>88</v>
      </c>
      <c r="AN1280" t="s">
        <v>55</v>
      </c>
      <c r="AQ1280" t="s">
        <v>56</v>
      </c>
      <c r="AR1280" t="s">
        <v>229</v>
      </c>
    </row>
    <row r="1281" ht="15.75" customHeight="1">
      <c r="A1281" t="s">
        <v>380</v>
      </c>
      <c r="B1281" s="20" t="s">
        <v>154</v>
      </c>
      <c r="C1281" s="11" t="s">
        <v>759</v>
      </c>
      <c r="D1281" s="11" t="s">
        <v>760</v>
      </c>
      <c r="E1281" s="11" t="s">
        <v>761</v>
      </c>
      <c r="F1281" s="12" t="str">
        <f t="shared" si="1"/>
        <v>2010</v>
      </c>
      <c r="G1281" s="13">
        <v>40390.0</v>
      </c>
      <c r="H1281" s="14">
        <v>0.3125</v>
      </c>
      <c r="I1281" t="s">
        <v>48</v>
      </c>
      <c r="J1281" s="15">
        <v>0.0</v>
      </c>
      <c r="K1281" t="s">
        <v>793</v>
      </c>
      <c r="M1281" s="15">
        <v>24.6</v>
      </c>
      <c r="N1281" s="16">
        <v>7.66</v>
      </c>
      <c r="O1281" s="16">
        <v>91.9</v>
      </c>
      <c r="P1281" s="17"/>
      <c r="Q1281" s="18"/>
      <c r="S1281" s="17"/>
      <c r="V1281" s="19"/>
      <c r="W1281" s="19"/>
      <c r="AF1281" t="s">
        <v>530</v>
      </c>
      <c r="AK1281" t="s">
        <v>97</v>
      </c>
      <c r="AR1281" t="s">
        <v>229</v>
      </c>
    </row>
    <row r="1282" ht="15.75" customHeight="1">
      <c r="A1282" t="s">
        <v>380</v>
      </c>
      <c r="B1282" s="20" t="s">
        <v>154</v>
      </c>
      <c r="C1282" s="11" t="s">
        <v>759</v>
      </c>
      <c r="D1282" s="11" t="s">
        <v>760</v>
      </c>
      <c r="E1282" s="11" t="s">
        <v>761</v>
      </c>
      <c r="F1282" s="12" t="str">
        <f t="shared" si="1"/>
        <v>2010</v>
      </c>
      <c r="G1282" s="13">
        <v>40390.0</v>
      </c>
      <c r="H1282" s="14">
        <v>0.3125</v>
      </c>
      <c r="I1282" t="s">
        <v>48</v>
      </c>
      <c r="J1282" s="15">
        <v>1.0</v>
      </c>
      <c r="K1282" t="s">
        <v>793</v>
      </c>
      <c r="M1282" s="15">
        <v>24.6</v>
      </c>
      <c r="N1282" s="16">
        <v>7.63</v>
      </c>
      <c r="O1282" s="16">
        <v>91.9</v>
      </c>
      <c r="P1282" s="17"/>
      <c r="Q1282" s="18"/>
      <c r="S1282" s="17"/>
      <c r="V1282" s="19"/>
      <c r="W1282" s="19"/>
      <c r="AF1282" t="s">
        <v>530</v>
      </c>
      <c r="AK1282" t="s">
        <v>97</v>
      </c>
      <c r="AR1282" t="s">
        <v>229</v>
      </c>
    </row>
    <row r="1283" ht="15.75" customHeight="1">
      <c r="A1283" t="s">
        <v>380</v>
      </c>
      <c r="B1283" s="20" t="s">
        <v>154</v>
      </c>
      <c r="C1283" s="11" t="s">
        <v>759</v>
      </c>
      <c r="D1283" s="11" t="s">
        <v>760</v>
      </c>
      <c r="E1283" s="11" t="s">
        <v>761</v>
      </c>
      <c r="F1283" s="12" t="str">
        <f t="shared" si="1"/>
        <v>2010</v>
      </c>
      <c r="G1283" s="13">
        <v>40390.0</v>
      </c>
      <c r="H1283" s="14">
        <v>0.3125</v>
      </c>
      <c r="I1283" t="s">
        <v>48</v>
      </c>
      <c r="J1283" s="15">
        <v>2.0</v>
      </c>
      <c r="K1283" t="s">
        <v>793</v>
      </c>
      <c r="M1283" s="15">
        <v>24.6</v>
      </c>
      <c r="N1283" s="16">
        <v>7.63</v>
      </c>
      <c r="O1283" s="16">
        <v>91.8</v>
      </c>
      <c r="P1283" s="17"/>
      <c r="Q1283" s="18"/>
      <c r="S1283" s="17"/>
      <c r="V1283" s="19"/>
      <c r="W1283" s="19"/>
      <c r="AF1283" t="s">
        <v>530</v>
      </c>
      <c r="AK1283" t="s">
        <v>97</v>
      </c>
      <c r="AR1283" t="s">
        <v>229</v>
      </c>
    </row>
    <row r="1284" ht="15.75" customHeight="1">
      <c r="A1284" t="s">
        <v>380</v>
      </c>
      <c r="B1284" s="20" t="s">
        <v>154</v>
      </c>
      <c r="C1284" s="11" t="s">
        <v>759</v>
      </c>
      <c r="D1284" s="11" t="s">
        <v>760</v>
      </c>
      <c r="E1284" s="11" t="s">
        <v>761</v>
      </c>
      <c r="F1284" s="12" t="str">
        <f t="shared" si="1"/>
        <v>2010</v>
      </c>
      <c r="G1284" s="13">
        <v>40404.0</v>
      </c>
      <c r="H1284" s="14">
        <v>0.2743055555555556</v>
      </c>
      <c r="I1284" t="s">
        <v>48</v>
      </c>
      <c r="J1284" s="15"/>
      <c r="L1284" t="s">
        <v>49</v>
      </c>
      <c r="M1284" s="15"/>
      <c r="N1284" s="16"/>
      <c r="O1284" s="16"/>
      <c r="P1284" s="17"/>
      <c r="Q1284" s="18"/>
      <c r="S1284" s="17"/>
      <c r="V1284" s="19"/>
      <c r="W1284" s="19">
        <v>38.4</v>
      </c>
      <c r="AF1284" t="s">
        <v>531</v>
      </c>
      <c r="AG1284" t="s">
        <v>51</v>
      </c>
      <c r="AH1284" t="s">
        <v>51</v>
      </c>
      <c r="AI1284">
        <v>14.1</v>
      </c>
      <c r="AJ1284" t="s">
        <v>61</v>
      </c>
      <c r="AK1284" t="s">
        <v>97</v>
      </c>
      <c r="AM1284" t="s">
        <v>54</v>
      </c>
      <c r="AN1284" t="s">
        <v>55</v>
      </c>
      <c r="AQ1284" t="s">
        <v>51</v>
      </c>
      <c r="AR1284" t="s">
        <v>795</v>
      </c>
    </row>
    <row r="1285" ht="15.75" customHeight="1">
      <c r="A1285" t="s">
        <v>380</v>
      </c>
      <c r="B1285" s="20" t="s">
        <v>154</v>
      </c>
      <c r="C1285" s="11" t="s">
        <v>759</v>
      </c>
      <c r="D1285" s="11" t="s">
        <v>760</v>
      </c>
      <c r="E1285" s="11" t="s">
        <v>761</v>
      </c>
      <c r="F1285" s="12" t="str">
        <f t="shared" si="1"/>
        <v>2010</v>
      </c>
      <c r="G1285" s="13">
        <v>40404.0</v>
      </c>
      <c r="H1285" s="14">
        <v>0.2743055555555556</v>
      </c>
      <c r="I1285" t="s">
        <v>48</v>
      </c>
      <c r="J1285" s="15">
        <v>1.0</v>
      </c>
      <c r="K1285" t="s">
        <v>793</v>
      </c>
      <c r="M1285" s="15">
        <v>24.7</v>
      </c>
      <c r="N1285" s="16">
        <v>7.2</v>
      </c>
      <c r="O1285" s="16">
        <v>87.4</v>
      </c>
      <c r="P1285" s="17"/>
      <c r="Q1285" s="18"/>
      <c r="S1285" s="17"/>
      <c r="V1285" s="19"/>
      <c r="W1285" s="19"/>
      <c r="AF1285" t="s">
        <v>531</v>
      </c>
      <c r="AK1285" t="s">
        <v>97</v>
      </c>
      <c r="AR1285" t="s">
        <v>795</v>
      </c>
    </row>
    <row r="1286" ht="15.75" customHeight="1">
      <c r="A1286" t="s">
        <v>380</v>
      </c>
      <c r="B1286" s="20" t="s">
        <v>154</v>
      </c>
      <c r="C1286" s="11" t="s">
        <v>759</v>
      </c>
      <c r="D1286" s="11" t="s">
        <v>760</v>
      </c>
      <c r="E1286" s="11" t="s">
        <v>761</v>
      </c>
      <c r="F1286" s="12" t="str">
        <f t="shared" si="1"/>
        <v>2010</v>
      </c>
      <c r="G1286" s="13">
        <v>40404.0</v>
      </c>
      <c r="H1286" s="14">
        <v>0.2743055555555556</v>
      </c>
      <c r="I1286" t="s">
        <v>48</v>
      </c>
      <c r="J1286" s="15">
        <v>2.0</v>
      </c>
      <c r="K1286" t="s">
        <v>793</v>
      </c>
      <c r="M1286" s="15">
        <v>24.7</v>
      </c>
      <c r="N1286" s="16">
        <v>7.3</v>
      </c>
      <c r="O1286" s="16">
        <v>88.3</v>
      </c>
      <c r="P1286" s="17"/>
      <c r="Q1286" s="18"/>
      <c r="S1286" s="17"/>
      <c r="V1286" s="19"/>
      <c r="W1286" s="19"/>
      <c r="AF1286" t="s">
        <v>531</v>
      </c>
      <c r="AK1286" t="s">
        <v>97</v>
      </c>
      <c r="AR1286" t="s">
        <v>795</v>
      </c>
    </row>
    <row r="1287" ht="15.75" customHeight="1">
      <c r="A1287" t="s">
        <v>380</v>
      </c>
      <c r="B1287" s="20" t="s">
        <v>154</v>
      </c>
      <c r="C1287" s="11" t="s">
        <v>759</v>
      </c>
      <c r="D1287" s="11" t="s">
        <v>760</v>
      </c>
      <c r="E1287" s="11" t="s">
        <v>761</v>
      </c>
      <c r="F1287" s="12" t="str">
        <f t="shared" si="1"/>
        <v>2010</v>
      </c>
      <c r="G1287" s="13">
        <v>40404.0</v>
      </c>
      <c r="H1287" s="14">
        <v>0.2743055555555556</v>
      </c>
      <c r="I1287" t="s">
        <v>95</v>
      </c>
      <c r="J1287" s="15"/>
      <c r="M1287" s="15"/>
      <c r="N1287" s="16"/>
      <c r="O1287" s="16"/>
      <c r="P1287" s="17"/>
      <c r="Q1287" s="18"/>
      <c r="S1287" s="17"/>
      <c r="V1287" s="19"/>
      <c r="W1287" s="19">
        <v>35.0</v>
      </c>
      <c r="AF1287" t="s">
        <v>531</v>
      </c>
      <c r="AK1287" t="s">
        <v>97</v>
      </c>
      <c r="AR1287" t="s">
        <v>795</v>
      </c>
    </row>
    <row r="1288" ht="15.75" customHeight="1">
      <c r="A1288" t="s">
        <v>380</v>
      </c>
      <c r="B1288" s="20" t="s">
        <v>154</v>
      </c>
      <c r="C1288" s="11" t="s">
        <v>759</v>
      </c>
      <c r="D1288" s="11" t="s">
        <v>760</v>
      </c>
      <c r="E1288" s="11" t="s">
        <v>761</v>
      </c>
      <c r="F1288" s="12" t="str">
        <f t="shared" si="1"/>
        <v>2010</v>
      </c>
      <c r="G1288" s="13">
        <v>40418.0</v>
      </c>
      <c r="H1288" s="14">
        <v>0.3159722222222222</v>
      </c>
      <c r="I1288" t="s">
        <v>48</v>
      </c>
      <c r="J1288" s="15"/>
      <c r="L1288" t="s">
        <v>49</v>
      </c>
      <c r="M1288" s="15"/>
      <c r="N1288" s="16"/>
      <c r="O1288" s="16"/>
      <c r="P1288" s="17"/>
      <c r="Q1288" s="18"/>
      <c r="S1288" s="17"/>
      <c r="V1288" s="19"/>
      <c r="W1288" s="19">
        <v>152.0</v>
      </c>
      <c r="AF1288" t="s">
        <v>279</v>
      </c>
      <c r="AG1288" t="s">
        <v>51</v>
      </c>
      <c r="AH1288" t="s">
        <v>51</v>
      </c>
      <c r="AI1288">
        <v>13.33</v>
      </c>
      <c r="AK1288" t="s">
        <v>97</v>
      </c>
      <c r="AM1288" t="s">
        <v>88</v>
      </c>
      <c r="AN1288" t="s">
        <v>55</v>
      </c>
      <c r="AQ1288" t="s">
        <v>292</v>
      </c>
    </row>
    <row r="1289" ht="15.75" customHeight="1">
      <c r="A1289" t="s">
        <v>380</v>
      </c>
      <c r="B1289" s="20" t="s">
        <v>154</v>
      </c>
      <c r="C1289" s="11" t="s">
        <v>759</v>
      </c>
      <c r="D1289" s="11" t="s">
        <v>760</v>
      </c>
      <c r="E1289" s="11" t="s">
        <v>761</v>
      </c>
      <c r="F1289" s="12" t="str">
        <f t="shared" si="1"/>
        <v>2010</v>
      </c>
      <c r="G1289" s="13">
        <v>40418.0</v>
      </c>
      <c r="H1289" s="14">
        <v>0.3159722222222222</v>
      </c>
      <c r="I1289" t="s">
        <v>48</v>
      </c>
      <c r="J1289" s="15">
        <v>0.0</v>
      </c>
      <c r="K1289" t="s">
        <v>793</v>
      </c>
      <c r="M1289" s="15">
        <v>21.5</v>
      </c>
      <c r="N1289" s="16">
        <v>8.15</v>
      </c>
      <c r="O1289" s="16">
        <v>92.7</v>
      </c>
      <c r="P1289" s="17"/>
      <c r="Q1289" s="18"/>
      <c r="S1289" s="17"/>
      <c r="V1289" s="19"/>
      <c r="W1289" s="19"/>
      <c r="AF1289" t="s">
        <v>279</v>
      </c>
      <c r="AK1289" t="s">
        <v>97</v>
      </c>
    </row>
    <row r="1290" ht="15.75" customHeight="1">
      <c r="A1290" t="s">
        <v>380</v>
      </c>
      <c r="B1290" s="20" t="s">
        <v>154</v>
      </c>
      <c r="C1290" s="11" t="s">
        <v>759</v>
      </c>
      <c r="D1290" s="11" t="s">
        <v>760</v>
      </c>
      <c r="E1290" s="11" t="s">
        <v>761</v>
      </c>
      <c r="F1290" s="12" t="str">
        <f t="shared" si="1"/>
        <v>2010</v>
      </c>
      <c r="G1290" s="13">
        <v>40418.0</v>
      </c>
      <c r="H1290" s="14">
        <v>0.3159722222222222</v>
      </c>
      <c r="I1290" t="s">
        <v>48</v>
      </c>
      <c r="J1290" s="15">
        <v>1.0</v>
      </c>
      <c r="K1290" t="s">
        <v>793</v>
      </c>
      <c r="M1290" s="15">
        <v>21.5</v>
      </c>
      <c r="N1290" s="16">
        <v>8.19</v>
      </c>
      <c r="O1290" s="16">
        <v>92.8</v>
      </c>
      <c r="P1290" s="17"/>
      <c r="Q1290" s="18"/>
      <c r="S1290" s="17"/>
      <c r="V1290" s="19"/>
      <c r="W1290" s="19"/>
      <c r="AF1290" t="s">
        <v>279</v>
      </c>
      <c r="AK1290" t="s">
        <v>97</v>
      </c>
    </row>
    <row r="1291" ht="15.75" customHeight="1">
      <c r="A1291" t="s">
        <v>380</v>
      </c>
      <c r="B1291" s="20" t="s">
        <v>154</v>
      </c>
      <c r="C1291" s="11" t="s">
        <v>759</v>
      </c>
      <c r="D1291" s="11" t="s">
        <v>760</v>
      </c>
      <c r="E1291" s="11" t="s">
        <v>761</v>
      </c>
      <c r="F1291" s="12" t="str">
        <f t="shared" si="1"/>
        <v>2010</v>
      </c>
      <c r="G1291" s="13">
        <v>40432.0</v>
      </c>
      <c r="H1291" s="14">
        <v>0.3020833333333333</v>
      </c>
      <c r="I1291" t="s">
        <v>48</v>
      </c>
      <c r="J1291" s="15"/>
      <c r="L1291" t="s">
        <v>49</v>
      </c>
      <c r="M1291" s="15"/>
      <c r="N1291" s="16"/>
      <c r="O1291" s="16"/>
      <c r="P1291" s="17"/>
      <c r="Q1291" s="18"/>
      <c r="S1291" s="17"/>
      <c r="V1291" s="19"/>
      <c r="W1291" s="19">
        <v>30.0</v>
      </c>
      <c r="AF1291" t="s">
        <v>533</v>
      </c>
      <c r="AG1291" t="s">
        <v>51</v>
      </c>
      <c r="AH1291" t="s">
        <v>51</v>
      </c>
      <c r="AI1291">
        <v>14.3</v>
      </c>
      <c r="AJ1291" t="s">
        <v>61</v>
      </c>
      <c r="AK1291" t="s">
        <v>97</v>
      </c>
      <c r="AM1291" t="s">
        <v>54</v>
      </c>
      <c r="AN1291" t="s">
        <v>55</v>
      </c>
      <c r="AQ1291" t="s">
        <v>56</v>
      </c>
    </row>
    <row r="1292" ht="15.75" customHeight="1">
      <c r="A1292" t="s">
        <v>380</v>
      </c>
      <c r="B1292" s="20" t="s">
        <v>154</v>
      </c>
      <c r="C1292" s="11" t="s">
        <v>759</v>
      </c>
      <c r="D1292" s="11" t="s">
        <v>760</v>
      </c>
      <c r="E1292" s="11" t="s">
        <v>761</v>
      </c>
      <c r="F1292" s="12" t="str">
        <f t="shared" si="1"/>
        <v>2010</v>
      </c>
      <c r="G1292" s="13">
        <v>40432.0</v>
      </c>
      <c r="H1292" s="14">
        <v>0.3020833333333333</v>
      </c>
      <c r="I1292" t="s">
        <v>48</v>
      </c>
      <c r="J1292" s="15">
        <v>1.0</v>
      </c>
      <c r="K1292" t="s">
        <v>793</v>
      </c>
      <c r="M1292" s="15">
        <v>21.3</v>
      </c>
      <c r="N1292" s="16">
        <v>7.93</v>
      </c>
      <c r="O1292" s="16">
        <v>89.4</v>
      </c>
      <c r="P1292" s="17"/>
      <c r="Q1292" s="18"/>
      <c r="S1292" s="17"/>
      <c r="V1292" s="19"/>
      <c r="W1292" s="19"/>
      <c r="AF1292" t="s">
        <v>533</v>
      </c>
      <c r="AK1292" t="s">
        <v>97</v>
      </c>
    </row>
    <row r="1293" ht="15.75" customHeight="1">
      <c r="A1293" t="s">
        <v>380</v>
      </c>
      <c r="B1293" s="20" t="s">
        <v>154</v>
      </c>
      <c r="C1293" s="11" t="s">
        <v>759</v>
      </c>
      <c r="D1293" s="11" t="s">
        <v>760</v>
      </c>
      <c r="E1293" s="11" t="s">
        <v>761</v>
      </c>
      <c r="F1293" s="12" t="str">
        <f t="shared" si="1"/>
        <v>2010</v>
      </c>
      <c r="G1293" s="13">
        <v>40432.0</v>
      </c>
      <c r="H1293" s="14">
        <v>0.3020833333333333</v>
      </c>
      <c r="I1293" t="s">
        <v>48</v>
      </c>
      <c r="J1293" s="15">
        <v>2.0</v>
      </c>
      <c r="K1293" t="s">
        <v>793</v>
      </c>
      <c r="M1293" s="15">
        <v>21.3</v>
      </c>
      <c r="N1293" s="16">
        <v>8.0</v>
      </c>
      <c r="O1293" s="16">
        <v>90.3</v>
      </c>
      <c r="P1293" s="17"/>
      <c r="Q1293" s="18"/>
      <c r="S1293" s="17"/>
      <c r="V1293" s="19"/>
      <c r="W1293" s="19"/>
      <c r="AF1293" t="s">
        <v>533</v>
      </c>
      <c r="AK1293" t="s">
        <v>97</v>
      </c>
    </row>
    <row r="1294" ht="15.75" customHeight="1">
      <c r="A1294" t="s">
        <v>380</v>
      </c>
      <c r="B1294" s="20" t="s">
        <v>154</v>
      </c>
      <c r="C1294" s="11" t="s">
        <v>759</v>
      </c>
      <c r="D1294" s="11" t="s">
        <v>760</v>
      </c>
      <c r="E1294" s="11" t="s">
        <v>761</v>
      </c>
      <c r="F1294" s="12" t="str">
        <f t="shared" si="1"/>
        <v>2010</v>
      </c>
      <c r="G1294" s="13">
        <v>40432.0</v>
      </c>
      <c r="H1294" s="14">
        <v>0.3020833333333333</v>
      </c>
      <c r="I1294" t="s">
        <v>48</v>
      </c>
      <c r="J1294" s="15">
        <v>3.0</v>
      </c>
      <c r="K1294" t="s">
        <v>793</v>
      </c>
      <c r="M1294" s="15">
        <v>21.3</v>
      </c>
      <c r="N1294" s="16">
        <v>8.0</v>
      </c>
      <c r="O1294" s="16">
        <v>90.4</v>
      </c>
      <c r="P1294" s="17"/>
      <c r="Q1294" s="18"/>
      <c r="S1294" s="17"/>
      <c r="V1294" s="19"/>
      <c r="W1294" s="19"/>
      <c r="AF1294" t="s">
        <v>533</v>
      </c>
      <c r="AK1294" t="s">
        <v>97</v>
      </c>
    </row>
    <row r="1295" ht="15.75" customHeight="1">
      <c r="A1295" t="s">
        <v>323</v>
      </c>
      <c r="B1295" s="20" t="s">
        <v>154</v>
      </c>
      <c r="C1295" s="11" t="s">
        <v>731</v>
      </c>
      <c r="D1295" s="11" t="s">
        <v>732</v>
      </c>
      <c r="E1295" s="11" t="s">
        <v>733</v>
      </c>
      <c r="F1295" s="12" t="str">
        <f t="shared" si="1"/>
        <v>2011</v>
      </c>
      <c r="G1295" s="13">
        <v>40684.0</v>
      </c>
      <c r="H1295" s="14">
        <v>0.2604166666666667</v>
      </c>
      <c r="I1295" t="s">
        <v>48</v>
      </c>
      <c r="J1295" s="15"/>
      <c r="L1295" t="s">
        <v>49</v>
      </c>
      <c r="M1295" s="15">
        <v>10.2</v>
      </c>
      <c r="N1295" s="16">
        <v>11.79</v>
      </c>
      <c r="O1295" s="16">
        <v>106.0</v>
      </c>
      <c r="P1295" s="17"/>
      <c r="Q1295" s="18"/>
      <c r="S1295" s="17"/>
      <c r="V1295" s="19"/>
      <c r="W1295" s="19">
        <v>77.1</v>
      </c>
      <c r="AF1295" t="s">
        <v>217</v>
      </c>
      <c r="AG1295" t="s">
        <v>259</v>
      </c>
      <c r="AH1295" t="s">
        <v>260</v>
      </c>
      <c r="AI1295">
        <v>10.56</v>
      </c>
      <c r="AJ1295" t="s">
        <v>61</v>
      </c>
      <c r="AK1295" t="s">
        <v>53</v>
      </c>
      <c r="AM1295" t="s">
        <v>54</v>
      </c>
      <c r="AN1295" t="s">
        <v>55</v>
      </c>
      <c r="AQ1295" t="s">
        <v>51</v>
      </c>
      <c r="AR1295" t="s">
        <v>796</v>
      </c>
    </row>
    <row r="1296" ht="15.75" customHeight="1">
      <c r="A1296" t="s">
        <v>323</v>
      </c>
      <c r="B1296" s="20" t="s">
        <v>154</v>
      </c>
      <c r="C1296" s="11" t="s">
        <v>731</v>
      </c>
      <c r="D1296" s="11" t="s">
        <v>732</v>
      </c>
      <c r="E1296" s="11" t="s">
        <v>733</v>
      </c>
      <c r="F1296" s="12" t="str">
        <f t="shared" si="1"/>
        <v>2011</v>
      </c>
      <c r="G1296" s="13">
        <v>40698.0</v>
      </c>
      <c r="H1296" s="14">
        <v>0.2777777777777778</v>
      </c>
      <c r="I1296" t="s">
        <v>48</v>
      </c>
      <c r="J1296" s="15"/>
      <c r="L1296" t="s">
        <v>49</v>
      </c>
      <c r="M1296" s="15">
        <v>15.5</v>
      </c>
      <c r="N1296" s="16">
        <v>9.7</v>
      </c>
      <c r="O1296" s="16">
        <v>97.5</v>
      </c>
      <c r="P1296" s="17"/>
      <c r="Q1296" s="18"/>
      <c r="S1296" s="17"/>
      <c r="V1296" s="19"/>
      <c r="W1296" s="19">
        <v>9.6</v>
      </c>
      <c r="AF1296" t="s">
        <v>217</v>
      </c>
      <c r="AG1296" t="s">
        <v>51</v>
      </c>
      <c r="AH1296" t="s">
        <v>59</v>
      </c>
      <c r="AI1296">
        <v>7.78</v>
      </c>
      <c r="AJ1296" t="s">
        <v>52</v>
      </c>
      <c r="AK1296" t="s">
        <v>97</v>
      </c>
      <c r="AM1296" t="s">
        <v>62</v>
      </c>
      <c r="AN1296" t="s">
        <v>55</v>
      </c>
      <c r="AQ1296" t="s">
        <v>51</v>
      </c>
      <c r="AR1296" t="s">
        <v>233</v>
      </c>
    </row>
    <row r="1297" ht="15.75" customHeight="1">
      <c r="A1297" t="s">
        <v>323</v>
      </c>
      <c r="B1297" s="20" t="s">
        <v>154</v>
      </c>
      <c r="C1297" s="11" t="s">
        <v>731</v>
      </c>
      <c r="D1297" s="11" t="s">
        <v>732</v>
      </c>
      <c r="E1297" s="11" t="s">
        <v>733</v>
      </c>
      <c r="F1297" s="12" t="str">
        <f t="shared" si="1"/>
        <v>2011</v>
      </c>
      <c r="G1297" s="13">
        <v>40712.0</v>
      </c>
      <c r="H1297" s="14">
        <v>0.29444444444444445</v>
      </c>
      <c r="I1297" t="s">
        <v>48</v>
      </c>
      <c r="J1297" s="15"/>
      <c r="L1297" t="s">
        <v>49</v>
      </c>
      <c r="M1297" s="15">
        <v>17.4</v>
      </c>
      <c r="N1297" s="16">
        <v>9.39</v>
      </c>
      <c r="O1297" s="16">
        <v>97.9</v>
      </c>
      <c r="P1297" s="17"/>
      <c r="Q1297" s="18"/>
      <c r="S1297" s="17"/>
      <c r="V1297" s="19"/>
      <c r="W1297" s="19">
        <v>39.9</v>
      </c>
      <c r="AF1297" t="s">
        <v>217</v>
      </c>
      <c r="AG1297" t="s">
        <v>86</v>
      </c>
      <c r="AH1297" t="s">
        <v>305</v>
      </c>
      <c r="AI1297">
        <v>16.11</v>
      </c>
      <c r="AJ1297" t="s">
        <v>61</v>
      </c>
      <c r="AK1297" t="s">
        <v>97</v>
      </c>
      <c r="AM1297" t="s">
        <v>54</v>
      </c>
      <c r="AN1297" t="s">
        <v>55</v>
      </c>
      <c r="AQ1297" t="s">
        <v>51</v>
      </c>
      <c r="AR1297" t="s">
        <v>233</v>
      </c>
    </row>
    <row r="1298" ht="15.75" customHeight="1">
      <c r="A1298" t="s">
        <v>323</v>
      </c>
      <c r="B1298" s="20" t="s">
        <v>154</v>
      </c>
      <c r="C1298" s="11" t="s">
        <v>731</v>
      </c>
      <c r="D1298" s="11" t="s">
        <v>732</v>
      </c>
      <c r="E1298" s="11" t="s">
        <v>733</v>
      </c>
      <c r="F1298" s="12" t="str">
        <f t="shared" si="1"/>
        <v>2011</v>
      </c>
      <c r="G1298" s="13">
        <v>40726.0</v>
      </c>
      <c r="H1298" s="14">
        <v>0.2708333333333333</v>
      </c>
      <c r="I1298" t="s">
        <v>48</v>
      </c>
      <c r="J1298" s="15"/>
      <c r="L1298" t="s">
        <v>49</v>
      </c>
      <c r="M1298" s="15">
        <v>21.9</v>
      </c>
      <c r="N1298" s="16">
        <v>8.38</v>
      </c>
      <c r="O1298" s="16">
        <v>95.7</v>
      </c>
      <c r="P1298" s="17"/>
      <c r="Q1298" s="18"/>
      <c r="S1298" s="17"/>
      <c r="V1298" s="19"/>
      <c r="W1298" s="19">
        <v>19.9</v>
      </c>
      <c r="AF1298" t="s">
        <v>217</v>
      </c>
      <c r="AG1298" t="s">
        <v>51</v>
      </c>
      <c r="AH1298" t="s">
        <v>306</v>
      </c>
      <c r="AI1298">
        <v>16.67</v>
      </c>
      <c r="AJ1298" t="s">
        <v>61</v>
      </c>
      <c r="AK1298" t="s">
        <v>97</v>
      </c>
      <c r="AM1298" t="s">
        <v>54</v>
      </c>
      <c r="AN1298" t="s">
        <v>55</v>
      </c>
      <c r="AQ1298" t="s">
        <v>51</v>
      </c>
      <c r="AR1298" t="s">
        <v>233</v>
      </c>
    </row>
    <row r="1299" ht="15.75" customHeight="1">
      <c r="A1299" t="s">
        <v>323</v>
      </c>
      <c r="B1299" s="20" t="s">
        <v>154</v>
      </c>
      <c r="C1299" s="11" t="s">
        <v>731</v>
      </c>
      <c r="D1299" s="11" t="s">
        <v>732</v>
      </c>
      <c r="E1299" s="11" t="s">
        <v>733</v>
      </c>
      <c r="F1299" s="12" t="str">
        <f t="shared" si="1"/>
        <v>2011</v>
      </c>
      <c r="G1299" s="13">
        <v>40740.0</v>
      </c>
      <c r="H1299" s="14">
        <v>0.2673611111111111</v>
      </c>
      <c r="I1299" t="s">
        <v>48</v>
      </c>
      <c r="J1299" s="15"/>
      <c r="L1299" t="s">
        <v>49</v>
      </c>
      <c r="M1299" s="15">
        <v>25.2</v>
      </c>
      <c r="N1299" s="16">
        <v>6.89</v>
      </c>
      <c r="O1299" s="16">
        <v>84.6</v>
      </c>
      <c r="P1299" s="17"/>
      <c r="Q1299" s="18"/>
      <c r="S1299" s="17"/>
      <c r="V1299" s="19"/>
      <c r="W1299" s="19"/>
      <c r="AF1299" t="s">
        <v>217</v>
      </c>
      <c r="AG1299" t="s">
        <v>51</v>
      </c>
      <c r="AH1299" t="s">
        <v>51</v>
      </c>
      <c r="AI1299">
        <v>16.11</v>
      </c>
      <c r="AJ1299" t="s">
        <v>61</v>
      </c>
      <c r="AK1299" t="s">
        <v>97</v>
      </c>
      <c r="AM1299" t="s">
        <v>54</v>
      </c>
      <c r="AN1299" t="s">
        <v>55</v>
      </c>
      <c r="AQ1299" t="s">
        <v>51</v>
      </c>
      <c r="AR1299" t="s">
        <v>233</v>
      </c>
    </row>
    <row r="1300" ht="15.75" customHeight="1">
      <c r="A1300" t="s">
        <v>323</v>
      </c>
      <c r="B1300" s="20" t="s">
        <v>154</v>
      </c>
      <c r="C1300" s="11" t="s">
        <v>731</v>
      </c>
      <c r="D1300" s="11" t="s">
        <v>732</v>
      </c>
      <c r="E1300" s="11" t="s">
        <v>733</v>
      </c>
      <c r="F1300" s="12" t="str">
        <f t="shared" si="1"/>
        <v>2011</v>
      </c>
      <c r="G1300" s="13">
        <v>40754.0</v>
      </c>
      <c r="H1300" s="14">
        <v>0.2604166666666667</v>
      </c>
      <c r="I1300" t="s">
        <v>48</v>
      </c>
      <c r="J1300" s="15"/>
      <c r="L1300" t="s">
        <v>58</v>
      </c>
      <c r="M1300" s="15">
        <v>24.3</v>
      </c>
      <c r="N1300" s="16">
        <v>6.83</v>
      </c>
      <c r="O1300" s="16">
        <v>81.4</v>
      </c>
      <c r="P1300" s="17"/>
      <c r="Q1300" s="18"/>
      <c r="S1300" s="17"/>
      <c r="V1300" s="19"/>
      <c r="W1300" s="19">
        <v>770.1</v>
      </c>
      <c r="AF1300" t="s">
        <v>217</v>
      </c>
      <c r="AG1300" t="s">
        <v>59</v>
      </c>
      <c r="AH1300" t="s">
        <v>281</v>
      </c>
      <c r="AI1300">
        <v>21.11</v>
      </c>
      <c r="AJ1300" t="s">
        <v>61</v>
      </c>
      <c r="AK1300" t="s">
        <v>97</v>
      </c>
      <c r="AM1300" t="s">
        <v>62</v>
      </c>
      <c r="AN1300" t="s">
        <v>55</v>
      </c>
      <c r="AQ1300" t="s">
        <v>51</v>
      </c>
      <c r="AR1300" t="s">
        <v>307</v>
      </c>
    </row>
    <row r="1301" ht="15.75" customHeight="1">
      <c r="A1301" t="s">
        <v>323</v>
      </c>
      <c r="B1301" s="20" t="s">
        <v>154</v>
      </c>
      <c r="C1301" s="11" t="s">
        <v>731</v>
      </c>
      <c r="D1301" s="11" t="s">
        <v>732</v>
      </c>
      <c r="E1301" s="11" t="s">
        <v>733</v>
      </c>
      <c r="F1301" s="12" t="str">
        <f t="shared" si="1"/>
        <v>2011</v>
      </c>
      <c r="G1301" s="13">
        <v>40768.0</v>
      </c>
      <c r="H1301" s="14">
        <v>0.2569444444444444</v>
      </c>
      <c r="I1301" t="s">
        <v>48</v>
      </c>
      <c r="J1301" s="15"/>
      <c r="L1301" t="s">
        <v>49</v>
      </c>
      <c r="M1301" s="15">
        <v>23.3</v>
      </c>
      <c r="N1301" s="16">
        <v>5.75</v>
      </c>
      <c r="O1301" s="16">
        <v>70.6</v>
      </c>
      <c r="P1301" s="17"/>
      <c r="Q1301" s="18"/>
      <c r="S1301" s="17"/>
      <c r="V1301" s="19"/>
      <c r="W1301" s="19">
        <v>23.1</v>
      </c>
      <c r="AF1301" t="s">
        <v>510</v>
      </c>
      <c r="AG1301" t="s">
        <v>51</v>
      </c>
      <c r="AH1301" t="s">
        <v>51</v>
      </c>
      <c r="AI1301">
        <v>14.44</v>
      </c>
      <c r="AJ1301" t="s">
        <v>61</v>
      </c>
      <c r="AK1301" t="s">
        <v>97</v>
      </c>
      <c r="AM1301" t="s">
        <v>54</v>
      </c>
      <c r="AN1301" t="s">
        <v>55</v>
      </c>
      <c r="AQ1301" t="s">
        <v>51</v>
      </c>
      <c r="AR1301" t="s">
        <v>233</v>
      </c>
    </row>
    <row r="1302" ht="15.75" customHeight="1">
      <c r="A1302" t="s">
        <v>323</v>
      </c>
      <c r="B1302" s="20" t="s">
        <v>154</v>
      </c>
      <c r="C1302" s="11" t="s">
        <v>731</v>
      </c>
      <c r="D1302" s="11" t="s">
        <v>732</v>
      </c>
      <c r="E1302" s="11" t="s">
        <v>733</v>
      </c>
      <c r="F1302" s="12" t="str">
        <f t="shared" si="1"/>
        <v>2011</v>
      </c>
      <c r="G1302" s="13">
        <v>40782.0</v>
      </c>
      <c r="H1302" s="14">
        <v>0.2604166666666667</v>
      </c>
      <c r="I1302" t="s">
        <v>48</v>
      </c>
      <c r="J1302" s="15"/>
      <c r="L1302" t="s">
        <v>49</v>
      </c>
      <c r="M1302" s="15">
        <v>23.1</v>
      </c>
      <c r="N1302" s="16">
        <v>8.47</v>
      </c>
      <c r="O1302" s="16">
        <v>98.7</v>
      </c>
      <c r="P1302" s="17"/>
      <c r="Q1302" s="18"/>
      <c r="S1302" s="17"/>
      <c r="V1302" s="19"/>
      <c r="W1302" s="19">
        <v>29.2</v>
      </c>
      <c r="AF1302" t="s">
        <v>217</v>
      </c>
      <c r="AG1302" t="s">
        <v>59</v>
      </c>
      <c r="AH1302" t="s">
        <v>51</v>
      </c>
      <c r="AI1302">
        <v>18.33</v>
      </c>
      <c r="AJ1302" t="s">
        <v>61</v>
      </c>
      <c r="AK1302" t="s">
        <v>97</v>
      </c>
      <c r="AM1302" t="s">
        <v>54</v>
      </c>
      <c r="AN1302" t="s">
        <v>55</v>
      </c>
      <c r="AQ1302" t="s">
        <v>51</v>
      </c>
      <c r="AR1302" t="s">
        <v>233</v>
      </c>
    </row>
    <row r="1303" ht="15.75" customHeight="1">
      <c r="A1303" t="s">
        <v>323</v>
      </c>
      <c r="B1303" s="20" t="s">
        <v>154</v>
      </c>
      <c r="C1303" s="11" t="s">
        <v>736</v>
      </c>
      <c r="D1303" s="11" t="s">
        <v>737</v>
      </c>
      <c r="E1303" s="11" t="s">
        <v>738</v>
      </c>
      <c r="F1303" s="12" t="str">
        <f t="shared" si="1"/>
        <v>2011</v>
      </c>
      <c r="G1303" s="13">
        <v>40684.0</v>
      </c>
      <c r="H1303" s="14">
        <v>0.2798611111111111</v>
      </c>
      <c r="I1303" t="s">
        <v>48</v>
      </c>
      <c r="J1303" s="15"/>
      <c r="L1303" t="s">
        <v>49</v>
      </c>
      <c r="M1303" s="15">
        <v>9.06</v>
      </c>
      <c r="N1303" s="16"/>
      <c r="O1303" s="16"/>
      <c r="P1303" s="17"/>
      <c r="Q1303" s="18"/>
      <c r="S1303" s="17"/>
      <c r="V1303" s="19"/>
      <c r="W1303" s="19">
        <v>93.3</v>
      </c>
      <c r="AF1303" t="s">
        <v>76</v>
      </c>
      <c r="AG1303" t="s">
        <v>284</v>
      </c>
      <c r="AH1303" t="s">
        <v>285</v>
      </c>
      <c r="AI1303">
        <v>12.22</v>
      </c>
      <c r="AJ1303" t="s">
        <v>61</v>
      </c>
      <c r="AK1303" t="s">
        <v>53</v>
      </c>
      <c r="AM1303" t="s">
        <v>62</v>
      </c>
      <c r="AN1303" t="s">
        <v>55</v>
      </c>
      <c r="AQ1303" t="s">
        <v>51</v>
      </c>
      <c r="AR1303" t="s">
        <v>797</v>
      </c>
    </row>
    <row r="1304" ht="15.75" customHeight="1">
      <c r="A1304" t="s">
        <v>323</v>
      </c>
      <c r="B1304" s="20" t="s">
        <v>154</v>
      </c>
      <c r="C1304" s="11" t="s">
        <v>736</v>
      </c>
      <c r="D1304" s="11" t="s">
        <v>737</v>
      </c>
      <c r="E1304" s="11" t="s">
        <v>738</v>
      </c>
      <c r="F1304" s="12" t="str">
        <f t="shared" si="1"/>
        <v>2011</v>
      </c>
      <c r="G1304" s="13">
        <v>40698.0</v>
      </c>
      <c r="H1304" s="14">
        <v>0.26944444444444443</v>
      </c>
      <c r="I1304" t="s">
        <v>48</v>
      </c>
      <c r="J1304" s="15"/>
      <c r="L1304" t="s">
        <v>49</v>
      </c>
      <c r="M1304" s="15"/>
      <c r="N1304" s="16">
        <v>8.2</v>
      </c>
      <c r="O1304" s="16"/>
      <c r="P1304" s="17"/>
      <c r="Q1304" s="18"/>
      <c r="S1304" s="17"/>
      <c r="V1304" s="19"/>
      <c r="W1304" s="19">
        <v>9.8</v>
      </c>
      <c r="AF1304" t="s">
        <v>76</v>
      </c>
      <c r="AG1304" t="s">
        <v>51</v>
      </c>
      <c r="AH1304" t="s">
        <v>59</v>
      </c>
      <c r="AI1304">
        <v>8.33</v>
      </c>
      <c r="AK1304" t="s">
        <v>119</v>
      </c>
      <c r="AM1304" t="s">
        <v>54</v>
      </c>
      <c r="AN1304" t="s">
        <v>55</v>
      </c>
      <c r="AQ1304" t="s">
        <v>51</v>
      </c>
      <c r="AR1304" t="s">
        <v>226</v>
      </c>
    </row>
    <row r="1305" ht="15.75" customHeight="1">
      <c r="A1305" t="s">
        <v>323</v>
      </c>
      <c r="B1305" s="20" t="s">
        <v>154</v>
      </c>
      <c r="C1305" s="11" t="s">
        <v>736</v>
      </c>
      <c r="D1305" s="11" t="s">
        <v>737</v>
      </c>
      <c r="E1305" s="11" t="s">
        <v>738</v>
      </c>
      <c r="F1305" s="12" t="str">
        <f t="shared" si="1"/>
        <v>2011</v>
      </c>
      <c r="G1305" s="13">
        <v>40712.0</v>
      </c>
      <c r="H1305" s="14">
        <v>0.26180555555555557</v>
      </c>
      <c r="I1305" t="s">
        <v>48</v>
      </c>
      <c r="J1305" s="15"/>
      <c r="L1305" t="s">
        <v>49</v>
      </c>
      <c r="M1305" s="15"/>
      <c r="N1305" s="16">
        <v>7.0</v>
      </c>
      <c r="O1305" s="16"/>
      <c r="P1305" s="17"/>
      <c r="Q1305" s="18"/>
      <c r="S1305" s="17"/>
      <c r="V1305" s="19"/>
      <c r="W1305" s="19">
        <v>8.6</v>
      </c>
      <c r="AF1305" t="s">
        <v>76</v>
      </c>
      <c r="AG1305" t="s">
        <v>259</v>
      </c>
      <c r="AH1305" t="s">
        <v>287</v>
      </c>
      <c r="AI1305">
        <v>16.11</v>
      </c>
      <c r="AK1305" t="s">
        <v>119</v>
      </c>
      <c r="AM1305" t="s">
        <v>54</v>
      </c>
      <c r="AN1305" t="s">
        <v>55</v>
      </c>
      <c r="AQ1305" t="s">
        <v>51</v>
      </c>
      <c r="AR1305" t="s">
        <v>218</v>
      </c>
    </row>
    <row r="1306" ht="15.75" customHeight="1">
      <c r="A1306" t="s">
        <v>323</v>
      </c>
      <c r="B1306" s="20" t="s">
        <v>154</v>
      </c>
      <c r="C1306" s="11" t="s">
        <v>736</v>
      </c>
      <c r="D1306" s="11" t="s">
        <v>737</v>
      </c>
      <c r="E1306" s="11" t="s">
        <v>738</v>
      </c>
      <c r="F1306" s="12" t="str">
        <f t="shared" si="1"/>
        <v>2011</v>
      </c>
      <c r="G1306" s="13">
        <v>40740.0</v>
      </c>
      <c r="H1306" s="14">
        <v>0.26944444444444443</v>
      </c>
      <c r="I1306" t="s">
        <v>48</v>
      </c>
      <c r="J1306" s="15"/>
      <c r="L1306" t="s">
        <v>49</v>
      </c>
      <c r="M1306" s="15"/>
      <c r="N1306" s="16">
        <v>6.4</v>
      </c>
      <c r="O1306" s="16"/>
      <c r="P1306" s="17"/>
      <c r="Q1306" s="18"/>
      <c r="S1306" s="17"/>
      <c r="V1306" s="19"/>
      <c r="W1306" s="19"/>
      <c r="AF1306" t="s">
        <v>76</v>
      </c>
      <c r="AG1306" t="s">
        <v>51</v>
      </c>
      <c r="AH1306" t="s">
        <v>59</v>
      </c>
      <c r="AI1306">
        <v>14.44</v>
      </c>
      <c r="AJ1306" t="s">
        <v>61</v>
      </c>
      <c r="AK1306" t="s">
        <v>53</v>
      </c>
      <c r="AM1306" t="s">
        <v>54</v>
      </c>
      <c r="AN1306" t="s">
        <v>55</v>
      </c>
      <c r="AQ1306" t="s">
        <v>51</v>
      </c>
      <c r="AR1306" t="s">
        <v>229</v>
      </c>
    </row>
    <row r="1307" ht="15.75" customHeight="1">
      <c r="A1307" t="s">
        <v>323</v>
      </c>
      <c r="B1307" s="20" t="s">
        <v>154</v>
      </c>
      <c r="C1307" s="11" t="s">
        <v>736</v>
      </c>
      <c r="D1307" s="11" t="s">
        <v>737</v>
      </c>
      <c r="E1307" s="11" t="s">
        <v>738</v>
      </c>
      <c r="F1307" s="12" t="str">
        <f t="shared" si="1"/>
        <v>2011</v>
      </c>
      <c r="G1307" s="13">
        <v>40740.0</v>
      </c>
      <c r="H1307" s="14">
        <v>0.2743055555555556</v>
      </c>
      <c r="I1307" t="s">
        <v>48</v>
      </c>
      <c r="J1307" s="15"/>
      <c r="L1307" t="s">
        <v>49</v>
      </c>
      <c r="M1307" s="15"/>
      <c r="N1307" s="16">
        <v>5.4</v>
      </c>
      <c r="O1307" s="16"/>
      <c r="P1307" s="17"/>
      <c r="Q1307" s="18"/>
      <c r="S1307" s="17"/>
      <c r="V1307" s="19"/>
      <c r="W1307" s="19">
        <v>101.9</v>
      </c>
      <c r="AF1307" t="s">
        <v>76</v>
      </c>
      <c r="AG1307" t="s">
        <v>563</v>
      </c>
      <c r="AH1307" t="s">
        <v>291</v>
      </c>
      <c r="AI1307">
        <v>20.0</v>
      </c>
      <c r="AJ1307" t="s">
        <v>61</v>
      </c>
      <c r="AK1307" t="s">
        <v>119</v>
      </c>
      <c r="AM1307" t="s">
        <v>62</v>
      </c>
      <c r="AN1307" t="s">
        <v>55</v>
      </c>
      <c r="AQ1307" t="s">
        <v>292</v>
      </c>
      <c r="AR1307" t="s">
        <v>218</v>
      </c>
    </row>
    <row r="1308" ht="15.75" customHeight="1">
      <c r="A1308" t="s">
        <v>323</v>
      </c>
      <c r="B1308" s="20" t="s">
        <v>154</v>
      </c>
      <c r="C1308" s="11" t="s">
        <v>736</v>
      </c>
      <c r="D1308" s="11" t="s">
        <v>737</v>
      </c>
      <c r="E1308" s="11" t="s">
        <v>738</v>
      </c>
      <c r="F1308" s="12" t="str">
        <f t="shared" si="1"/>
        <v>2011</v>
      </c>
      <c r="G1308" s="13">
        <v>40768.0</v>
      </c>
      <c r="H1308" s="14">
        <v>0.29375</v>
      </c>
      <c r="I1308" t="s">
        <v>48</v>
      </c>
      <c r="J1308" s="15"/>
      <c r="L1308" t="s">
        <v>49</v>
      </c>
      <c r="M1308" s="15"/>
      <c r="N1308" s="16">
        <v>5.8</v>
      </c>
      <c r="O1308" s="16"/>
      <c r="P1308" s="17"/>
      <c r="Q1308" s="18"/>
      <c r="S1308" s="17"/>
      <c r="V1308" s="19"/>
      <c r="W1308" s="19">
        <v>7.4</v>
      </c>
      <c r="AF1308" t="s">
        <v>76</v>
      </c>
      <c r="AG1308" t="s">
        <v>115</v>
      </c>
      <c r="AH1308" t="s">
        <v>115</v>
      </c>
      <c r="AI1308">
        <v>12.78</v>
      </c>
      <c r="AK1308" t="s">
        <v>53</v>
      </c>
      <c r="AM1308" t="s">
        <v>54</v>
      </c>
      <c r="AN1308" t="s">
        <v>55</v>
      </c>
      <c r="AQ1308" t="s">
        <v>51</v>
      </c>
      <c r="AR1308" t="s">
        <v>218</v>
      </c>
    </row>
    <row r="1309" ht="15.75" customHeight="1">
      <c r="A1309" t="s">
        <v>323</v>
      </c>
      <c r="B1309" s="20" t="s">
        <v>154</v>
      </c>
      <c r="C1309" s="11" t="s">
        <v>736</v>
      </c>
      <c r="D1309" s="11" t="s">
        <v>737</v>
      </c>
      <c r="E1309" s="11" t="s">
        <v>738</v>
      </c>
      <c r="F1309" s="12" t="str">
        <f t="shared" si="1"/>
        <v>2011</v>
      </c>
      <c r="G1309" s="13">
        <v>40782.0</v>
      </c>
      <c r="H1309" s="14">
        <v>0.3034722222222222</v>
      </c>
      <c r="I1309" t="s">
        <v>48</v>
      </c>
      <c r="J1309" s="15"/>
      <c r="L1309" t="s">
        <v>49</v>
      </c>
      <c r="M1309" s="15"/>
      <c r="N1309" s="16">
        <v>6.0</v>
      </c>
      <c r="O1309" s="16"/>
      <c r="P1309" s="17"/>
      <c r="Q1309" s="18"/>
      <c r="S1309" s="17"/>
      <c r="V1309" s="19"/>
      <c r="W1309" s="19">
        <v>20.3</v>
      </c>
      <c r="AF1309" t="s">
        <v>76</v>
      </c>
      <c r="AH1309" t="s">
        <v>59</v>
      </c>
      <c r="AI1309">
        <v>14.44</v>
      </c>
      <c r="AK1309" t="s">
        <v>53</v>
      </c>
      <c r="AN1309" t="s">
        <v>55</v>
      </c>
      <c r="AQ1309" t="s">
        <v>56</v>
      </c>
      <c r="AR1309" t="s">
        <v>218</v>
      </c>
    </row>
    <row r="1310" ht="15.75" customHeight="1">
      <c r="A1310" t="s">
        <v>44</v>
      </c>
      <c r="C1310" s="11" t="s">
        <v>256</v>
      </c>
      <c r="D1310" s="11" t="s">
        <v>257</v>
      </c>
      <c r="E1310" s="11" t="s">
        <v>258</v>
      </c>
      <c r="F1310" s="12" t="str">
        <f t="shared" si="1"/>
        <v>2017</v>
      </c>
      <c r="G1310" s="13">
        <v>42959.0</v>
      </c>
      <c r="H1310" s="14">
        <v>0.3347222222222222</v>
      </c>
      <c r="I1310" t="s">
        <v>48</v>
      </c>
      <c r="J1310" s="15"/>
      <c r="L1310" t="s">
        <v>49</v>
      </c>
      <c r="M1310" s="15">
        <v>19.2</v>
      </c>
      <c r="N1310" s="16">
        <v>6.22</v>
      </c>
      <c r="O1310" s="16">
        <v>67.3</v>
      </c>
      <c r="P1310" s="17">
        <v>308.7</v>
      </c>
      <c r="Q1310" s="18"/>
      <c r="S1310" s="17"/>
      <c r="V1310" s="19"/>
      <c r="W1310" s="19">
        <v>866.4</v>
      </c>
      <c r="AF1310" t="s">
        <v>726</v>
      </c>
      <c r="AG1310" t="s">
        <v>273</v>
      </c>
      <c r="AH1310" t="s">
        <v>563</v>
      </c>
      <c r="AJ1310" t="s">
        <v>61</v>
      </c>
      <c r="AK1310" t="s">
        <v>53</v>
      </c>
      <c r="AM1310" t="s">
        <v>88</v>
      </c>
      <c r="AN1310" t="s">
        <v>55</v>
      </c>
      <c r="AQ1310" t="s">
        <v>51</v>
      </c>
      <c r="AR1310" t="s">
        <v>218</v>
      </c>
    </row>
    <row r="1311" ht="15.75" customHeight="1">
      <c r="A1311" t="s">
        <v>44</v>
      </c>
      <c r="C1311" s="11" t="s">
        <v>256</v>
      </c>
      <c r="D1311" s="11" t="s">
        <v>257</v>
      </c>
      <c r="E1311" s="11" t="s">
        <v>258</v>
      </c>
      <c r="F1311" s="12" t="str">
        <f t="shared" si="1"/>
        <v>2017</v>
      </c>
      <c r="G1311" s="13">
        <v>42973.0</v>
      </c>
      <c r="H1311" s="14">
        <v>0.3138888888888889</v>
      </c>
      <c r="I1311" t="s">
        <v>48</v>
      </c>
      <c r="J1311" s="15"/>
      <c r="L1311" t="s">
        <v>49</v>
      </c>
      <c r="M1311" s="15">
        <v>14.0</v>
      </c>
      <c r="N1311" s="16">
        <v>7.56</v>
      </c>
      <c r="O1311" s="16">
        <v>74.6</v>
      </c>
      <c r="P1311" s="17">
        <v>286.2</v>
      </c>
      <c r="Q1311" s="18"/>
      <c r="S1311" s="17"/>
      <c r="V1311" s="19"/>
      <c r="W1311" s="19">
        <v>344.8</v>
      </c>
      <c r="AF1311" t="s">
        <v>726</v>
      </c>
      <c r="AG1311" t="s">
        <v>51</v>
      </c>
      <c r="AH1311" t="s">
        <v>435</v>
      </c>
      <c r="AJ1311" t="s">
        <v>61</v>
      </c>
      <c r="AK1311" t="s">
        <v>53</v>
      </c>
      <c r="AM1311" t="s">
        <v>62</v>
      </c>
      <c r="AN1311" t="s">
        <v>55</v>
      </c>
      <c r="AQ1311" t="s">
        <v>51</v>
      </c>
      <c r="AR1311" t="s">
        <v>798</v>
      </c>
    </row>
    <row r="1312" ht="15.75" customHeight="1">
      <c r="A1312" t="s">
        <v>44</v>
      </c>
      <c r="C1312" s="11" t="s">
        <v>256</v>
      </c>
      <c r="D1312" s="11" t="s">
        <v>257</v>
      </c>
      <c r="E1312" s="11" t="s">
        <v>258</v>
      </c>
      <c r="F1312" s="12" t="str">
        <f t="shared" si="1"/>
        <v>2017</v>
      </c>
      <c r="G1312" s="13">
        <v>42987.0</v>
      </c>
      <c r="H1312" s="14">
        <v>0.32430555555555557</v>
      </c>
      <c r="I1312" t="s">
        <v>48</v>
      </c>
      <c r="J1312" s="15"/>
      <c r="L1312" t="s">
        <v>49</v>
      </c>
      <c r="M1312" s="15">
        <v>13.6</v>
      </c>
      <c r="N1312" s="16">
        <v>8.54</v>
      </c>
      <c r="O1312" s="16">
        <v>82.8</v>
      </c>
      <c r="P1312" s="17">
        <v>281.1</v>
      </c>
      <c r="Q1312" s="18"/>
      <c r="S1312" s="17"/>
      <c r="V1312" s="19"/>
      <c r="W1312" s="19">
        <v>179.3</v>
      </c>
      <c r="AF1312" t="s">
        <v>799</v>
      </c>
      <c r="AG1312" t="s">
        <v>115</v>
      </c>
      <c r="AH1312" t="s">
        <v>435</v>
      </c>
      <c r="AJ1312" t="s">
        <v>61</v>
      </c>
      <c r="AK1312" t="s">
        <v>53</v>
      </c>
      <c r="AM1312" t="s">
        <v>88</v>
      </c>
      <c r="AN1312" t="s">
        <v>55</v>
      </c>
      <c r="AQ1312" t="s">
        <v>51</v>
      </c>
      <c r="AR1312" t="s">
        <v>800</v>
      </c>
    </row>
    <row r="1313" ht="15.75" customHeight="1">
      <c r="A1313" t="s">
        <v>44</v>
      </c>
      <c r="C1313" s="11" t="s">
        <v>256</v>
      </c>
      <c r="D1313" s="11" t="s">
        <v>257</v>
      </c>
      <c r="E1313" s="11" t="s">
        <v>258</v>
      </c>
      <c r="F1313" s="12" t="str">
        <f t="shared" si="1"/>
        <v>2017</v>
      </c>
      <c r="G1313" s="13">
        <v>43001.0</v>
      </c>
      <c r="H1313" s="14">
        <v>0.3236111111111111</v>
      </c>
      <c r="I1313" t="s">
        <v>48</v>
      </c>
      <c r="J1313" s="15"/>
      <c r="M1313" s="15">
        <v>15.7</v>
      </c>
      <c r="N1313" s="16">
        <v>5.45</v>
      </c>
      <c r="O1313" s="16">
        <v>54.6</v>
      </c>
      <c r="P1313" s="17">
        <v>322.9</v>
      </c>
      <c r="Q1313" s="18"/>
      <c r="S1313" s="17"/>
      <c r="V1313" s="19"/>
      <c r="W1313" s="19">
        <v>193.5</v>
      </c>
      <c r="AF1313" t="s">
        <v>789</v>
      </c>
      <c r="AG1313" t="s">
        <v>51</v>
      </c>
      <c r="AH1313" t="s">
        <v>59</v>
      </c>
      <c r="AI1313">
        <v>17.78</v>
      </c>
      <c r="AJ1313" t="s">
        <v>61</v>
      </c>
      <c r="AK1313" t="s">
        <v>53</v>
      </c>
      <c r="AR1313" t="s">
        <v>218</v>
      </c>
    </row>
    <row r="1314" ht="15.75" customHeight="1">
      <c r="A1314" t="s">
        <v>44</v>
      </c>
      <c r="B1314" s="20"/>
      <c r="C1314" s="22" t="s">
        <v>801</v>
      </c>
      <c r="D1314" s="11" t="s">
        <v>802</v>
      </c>
      <c r="E1314" s="11" t="s">
        <v>803</v>
      </c>
      <c r="F1314" s="12" t="str">
        <f t="shared" si="1"/>
        <v>2017</v>
      </c>
      <c r="G1314" s="13">
        <v>42875.0</v>
      </c>
      <c r="H1314" s="14">
        <v>0.3902777777777778</v>
      </c>
      <c r="I1314" t="s">
        <v>48</v>
      </c>
      <c r="J1314" s="15"/>
      <c r="L1314" t="s">
        <v>49</v>
      </c>
      <c r="M1314" s="15">
        <v>13.3</v>
      </c>
      <c r="N1314" s="16">
        <v>8.4</v>
      </c>
      <c r="O1314" s="16">
        <v>80.4</v>
      </c>
      <c r="P1314" s="17">
        <v>230.0</v>
      </c>
      <c r="Q1314" s="18"/>
      <c r="S1314" s="17"/>
      <c r="V1314" s="19"/>
      <c r="W1314" s="19">
        <v>31.3</v>
      </c>
      <c r="AF1314" t="s">
        <v>782</v>
      </c>
      <c r="AG1314" t="s">
        <v>86</v>
      </c>
      <c r="AH1314" t="s">
        <v>51</v>
      </c>
      <c r="AI1314">
        <v>12.22</v>
      </c>
      <c r="AJ1314" t="s">
        <v>52</v>
      </c>
      <c r="AK1314" t="s">
        <v>100</v>
      </c>
      <c r="AM1314" t="s">
        <v>88</v>
      </c>
      <c r="AN1314" t="s">
        <v>65</v>
      </c>
      <c r="AQ1314" t="s">
        <v>56</v>
      </c>
      <c r="AR1314" t="s">
        <v>218</v>
      </c>
    </row>
    <row r="1315" ht="15.75" customHeight="1">
      <c r="A1315" t="s">
        <v>44</v>
      </c>
      <c r="B1315" s="20"/>
      <c r="C1315" s="22" t="s">
        <v>801</v>
      </c>
      <c r="D1315" s="11" t="s">
        <v>802</v>
      </c>
      <c r="E1315" s="11" t="s">
        <v>803</v>
      </c>
      <c r="F1315" s="12" t="str">
        <f t="shared" si="1"/>
        <v>2017</v>
      </c>
      <c r="G1315" s="13">
        <v>42889.0</v>
      </c>
      <c r="H1315" s="14">
        <v>0.4201388888888889</v>
      </c>
      <c r="I1315" t="s">
        <v>48</v>
      </c>
      <c r="J1315" s="15"/>
      <c r="L1315" t="s">
        <v>49</v>
      </c>
      <c r="M1315" s="15">
        <v>12.7</v>
      </c>
      <c r="N1315" s="16">
        <v>7.41</v>
      </c>
      <c r="O1315" s="16">
        <v>71.1</v>
      </c>
      <c r="P1315" s="17">
        <v>207.0</v>
      </c>
      <c r="Q1315" s="18"/>
      <c r="S1315" s="17"/>
      <c r="V1315" s="19"/>
      <c r="W1315" s="19">
        <v>49.6</v>
      </c>
      <c r="AF1315" t="s">
        <v>782</v>
      </c>
      <c r="AG1315" t="s">
        <v>231</v>
      </c>
      <c r="AH1315" t="s">
        <v>439</v>
      </c>
      <c r="AJ1315" t="s">
        <v>52</v>
      </c>
      <c r="AK1315" t="s">
        <v>100</v>
      </c>
      <c r="AM1315" t="s">
        <v>54</v>
      </c>
      <c r="AN1315" t="s">
        <v>55</v>
      </c>
      <c r="AQ1315" t="s">
        <v>56</v>
      </c>
      <c r="AR1315" t="s">
        <v>218</v>
      </c>
    </row>
    <row r="1316" ht="15.75" customHeight="1">
      <c r="A1316" t="s">
        <v>44</v>
      </c>
      <c r="B1316" s="20"/>
      <c r="C1316" s="22" t="s">
        <v>801</v>
      </c>
      <c r="D1316" s="11" t="s">
        <v>802</v>
      </c>
      <c r="E1316" s="11" t="s">
        <v>803</v>
      </c>
      <c r="F1316" s="12" t="str">
        <f t="shared" si="1"/>
        <v>2017</v>
      </c>
      <c r="G1316" s="13">
        <v>42903.0</v>
      </c>
      <c r="H1316" s="14">
        <v>0.3611111111111111</v>
      </c>
      <c r="I1316" t="s">
        <v>48</v>
      </c>
      <c r="J1316" s="15"/>
      <c r="L1316" t="s">
        <v>58</v>
      </c>
      <c r="M1316" s="15">
        <v>14.6</v>
      </c>
      <c r="N1316" s="16">
        <v>6.02</v>
      </c>
      <c r="O1316" s="16">
        <v>57.8</v>
      </c>
      <c r="P1316" s="17">
        <v>273.0</v>
      </c>
      <c r="Q1316" s="18"/>
      <c r="S1316" s="17"/>
      <c r="V1316" s="19"/>
      <c r="W1316" s="19">
        <v>231.0</v>
      </c>
      <c r="AF1316" t="s">
        <v>782</v>
      </c>
      <c r="AG1316" t="s">
        <v>59</v>
      </c>
      <c r="AH1316" t="s">
        <v>281</v>
      </c>
      <c r="AJ1316" t="s">
        <v>61</v>
      </c>
      <c r="AK1316" t="s">
        <v>100</v>
      </c>
      <c r="AM1316" t="s">
        <v>54</v>
      </c>
      <c r="AN1316" t="s">
        <v>55</v>
      </c>
      <c r="AQ1316" t="s">
        <v>56</v>
      </c>
      <c r="AR1316" t="s">
        <v>229</v>
      </c>
    </row>
    <row r="1317" ht="15.75" customHeight="1">
      <c r="A1317" t="s">
        <v>44</v>
      </c>
      <c r="B1317" s="20"/>
      <c r="C1317" s="22" t="s">
        <v>801</v>
      </c>
      <c r="D1317" s="11" t="s">
        <v>802</v>
      </c>
      <c r="E1317" s="11" t="s">
        <v>803</v>
      </c>
      <c r="F1317" s="12" t="str">
        <f t="shared" si="1"/>
        <v>2017</v>
      </c>
      <c r="G1317" s="13">
        <v>42917.0</v>
      </c>
      <c r="H1317" s="14">
        <v>0.3541666666666667</v>
      </c>
      <c r="I1317" t="s">
        <v>48</v>
      </c>
      <c r="J1317" s="15"/>
      <c r="L1317" t="s">
        <v>49</v>
      </c>
      <c r="M1317" s="15">
        <v>17.8</v>
      </c>
      <c r="N1317" s="16">
        <v>6.54</v>
      </c>
      <c r="O1317" s="16">
        <v>69.4</v>
      </c>
      <c r="P1317" s="17">
        <v>249.0</v>
      </c>
      <c r="Q1317" s="18"/>
      <c r="S1317" s="17"/>
      <c r="V1317" s="19"/>
      <c r="W1317" s="19"/>
      <c r="AF1317" t="s">
        <v>782</v>
      </c>
      <c r="AG1317" t="s">
        <v>231</v>
      </c>
      <c r="AH1317" t="s">
        <v>84</v>
      </c>
      <c r="AK1317" t="s">
        <v>100</v>
      </c>
      <c r="AM1317" t="s">
        <v>54</v>
      </c>
      <c r="AN1317" t="s">
        <v>55</v>
      </c>
      <c r="AQ1317" t="s">
        <v>56</v>
      </c>
      <c r="AR1317" t="s">
        <v>229</v>
      </c>
    </row>
    <row r="1318" ht="15.75" customHeight="1">
      <c r="A1318" t="s">
        <v>44</v>
      </c>
      <c r="B1318" s="20"/>
      <c r="C1318" s="22" t="s">
        <v>801</v>
      </c>
      <c r="D1318" s="11" t="s">
        <v>802</v>
      </c>
      <c r="E1318" s="11" t="s">
        <v>803</v>
      </c>
      <c r="F1318" s="12" t="str">
        <f t="shared" si="1"/>
        <v>2017</v>
      </c>
      <c r="G1318" s="13">
        <v>42931.0</v>
      </c>
      <c r="H1318" s="14">
        <v>0.3576388888888889</v>
      </c>
      <c r="I1318" t="s">
        <v>48</v>
      </c>
      <c r="J1318" s="15"/>
      <c r="L1318" t="s">
        <v>49</v>
      </c>
      <c r="M1318" s="15">
        <v>16.4</v>
      </c>
      <c r="N1318" s="16">
        <v>5.4</v>
      </c>
      <c r="O1318" s="16">
        <v>56.9</v>
      </c>
      <c r="P1318" s="17">
        <v>340.0</v>
      </c>
      <c r="Q1318" s="18"/>
      <c r="S1318" s="17"/>
      <c r="V1318" s="19"/>
      <c r="W1318" s="19">
        <v>980.4</v>
      </c>
      <c r="AF1318" t="s">
        <v>782</v>
      </c>
      <c r="AG1318" t="s">
        <v>59</v>
      </c>
      <c r="AH1318" t="s">
        <v>290</v>
      </c>
      <c r="AJ1318" t="s">
        <v>61</v>
      </c>
      <c r="AK1318" t="s">
        <v>119</v>
      </c>
      <c r="AM1318" t="s">
        <v>88</v>
      </c>
      <c r="AN1318" t="s">
        <v>55</v>
      </c>
      <c r="AQ1318" t="s">
        <v>70</v>
      </c>
      <c r="AR1318" t="s">
        <v>229</v>
      </c>
    </row>
    <row r="1319" ht="15.75" customHeight="1">
      <c r="A1319" t="s">
        <v>44</v>
      </c>
      <c r="B1319" s="20"/>
      <c r="C1319" s="22" t="s">
        <v>801</v>
      </c>
      <c r="D1319" s="11" t="s">
        <v>802</v>
      </c>
      <c r="E1319" s="11" t="s">
        <v>803</v>
      </c>
      <c r="F1319" s="12" t="str">
        <f t="shared" si="1"/>
        <v>2017</v>
      </c>
      <c r="G1319" s="13">
        <v>42945.0</v>
      </c>
      <c r="H1319" s="14">
        <v>0.3590277777777778</v>
      </c>
      <c r="I1319" t="s">
        <v>48</v>
      </c>
      <c r="J1319" s="15"/>
      <c r="L1319" t="s">
        <v>49</v>
      </c>
      <c r="M1319" s="15">
        <v>16.5</v>
      </c>
      <c r="N1319" s="16">
        <v>4.58</v>
      </c>
      <c r="O1319" s="16">
        <v>48.1</v>
      </c>
      <c r="P1319" s="17">
        <v>365.0</v>
      </c>
      <c r="Q1319" s="18"/>
      <c r="S1319" s="17"/>
      <c r="V1319" s="19"/>
      <c r="W1319" s="19">
        <v>816.4</v>
      </c>
      <c r="AF1319" t="s">
        <v>782</v>
      </c>
      <c r="AG1319" t="s">
        <v>231</v>
      </c>
      <c r="AH1319" t="s">
        <v>86</v>
      </c>
      <c r="AJ1319" t="s">
        <v>61</v>
      </c>
      <c r="AK1319" t="s">
        <v>100</v>
      </c>
      <c r="AM1319" t="s">
        <v>88</v>
      </c>
      <c r="AN1319" t="s">
        <v>55</v>
      </c>
      <c r="AQ1319" t="s">
        <v>56</v>
      </c>
      <c r="AR1319" t="s">
        <v>229</v>
      </c>
    </row>
    <row r="1320" ht="15.75" customHeight="1">
      <c r="A1320" t="s">
        <v>44</v>
      </c>
      <c r="B1320" s="20"/>
      <c r="C1320" s="22" t="s">
        <v>801</v>
      </c>
      <c r="D1320" s="11" t="s">
        <v>802</v>
      </c>
      <c r="E1320" s="11" t="s">
        <v>803</v>
      </c>
      <c r="F1320" s="12" t="str">
        <f t="shared" si="1"/>
        <v>2017</v>
      </c>
      <c r="G1320" s="13">
        <v>42959.0</v>
      </c>
      <c r="H1320" s="14">
        <v>0.37569444444444444</v>
      </c>
      <c r="I1320" t="s">
        <v>48</v>
      </c>
      <c r="J1320" s="15"/>
      <c r="L1320" t="s">
        <v>49</v>
      </c>
      <c r="M1320" s="15">
        <v>19.9</v>
      </c>
      <c r="N1320" s="16">
        <v>2.24</v>
      </c>
      <c r="O1320" s="16">
        <v>25.0</v>
      </c>
      <c r="P1320" s="17">
        <v>412.0</v>
      </c>
      <c r="Q1320" s="18"/>
      <c r="S1320" s="17"/>
      <c r="V1320" s="19"/>
      <c r="W1320" s="19">
        <v>866.4</v>
      </c>
      <c r="AF1320" t="s">
        <v>782</v>
      </c>
      <c r="AG1320" t="s">
        <v>290</v>
      </c>
      <c r="AH1320" t="s">
        <v>563</v>
      </c>
      <c r="AK1320" t="s">
        <v>100</v>
      </c>
      <c r="AM1320" t="s">
        <v>54</v>
      </c>
      <c r="AN1320" t="s">
        <v>55</v>
      </c>
      <c r="AQ1320" t="s">
        <v>56</v>
      </c>
      <c r="AR1320" t="s">
        <v>229</v>
      </c>
    </row>
    <row r="1321" ht="15.75" customHeight="1">
      <c r="A1321" t="s">
        <v>44</v>
      </c>
      <c r="B1321" s="20"/>
      <c r="C1321" s="22" t="s">
        <v>801</v>
      </c>
      <c r="D1321" s="11" t="s">
        <v>802</v>
      </c>
      <c r="E1321" s="11" t="s">
        <v>803</v>
      </c>
      <c r="F1321" s="12" t="str">
        <f t="shared" si="1"/>
        <v>2017</v>
      </c>
      <c r="G1321" s="13">
        <v>42973.0</v>
      </c>
      <c r="H1321" s="14">
        <v>0.34444444444444444</v>
      </c>
      <c r="I1321" t="s">
        <v>48</v>
      </c>
      <c r="J1321" s="15"/>
      <c r="L1321" t="s">
        <v>49</v>
      </c>
      <c r="M1321" s="15">
        <v>13.1</v>
      </c>
      <c r="N1321" s="16">
        <v>4.52</v>
      </c>
      <c r="O1321" s="16">
        <v>41.8</v>
      </c>
      <c r="P1321" s="17">
        <v>402.0</v>
      </c>
      <c r="Q1321" s="18"/>
      <c r="S1321" s="17"/>
      <c r="V1321" s="19"/>
      <c r="W1321" s="19">
        <v>261.3</v>
      </c>
      <c r="AF1321" t="s">
        <v>782</v>
      </c>
      <c r="AH1321" t="s">
        <v>86</v>
      </c>
      <c r="AJ1321" t="s">
        <v>61</v>
      </c>
      <c r="AK1321" t="s">
        <v>100</v>
      </c>
      <c r="AM1321" t="s">
        <v>54</v>
      </c>
      <c r="AN1321" t="s">
        <v>55</v>
      </c>
      <c r="AQ1321" t="s">
        <v>56</v>
      </c>
      <c r="AR1321" t="s">
        <v>804</v>
      </c>
    </row>
    <row r="1322" ht="15.75" customHeight="1">
      <c r="A1322" t="s">
        <v>44</v>
      </c>
      <c r="B1322" s="20"/>
      <c r="C1322" s="22" t="s">
        <v>801</v>
      </c>
      <c r="D1322" s="11" t="s">
        <v>802</v>
      </c>
      <c r="E1322" s="11" t="s">
        <v>803</v>
      </c>
      <c r="F1322" s="12" t="str">
        <f t="shared" si="1"/>
        <v>2017</v>
      </c>
      <c r="G1322" s="13">
        <v>43001.0</v>
      </c>
      <c r="H1322" s="14">
        <v>0.34375</v>
      </c>
      <c r="I1322" t="s">
        <v>48</v>
      </c>
      <c r="J1322" s="15"/>
      <c r="L1322" t="s">
        <v>49</v>
      </c>
      <c r="M1322" s="15">
        <v>15.2</v>
      </c>
      <c r="N1322" s="16">
        <v>2.58</v>
      </c>
      <c r="O1322" s="16">
        <v>25.0</v>
      </c>
      <c r="P1322" s="17">
        <v>420.0</v>
      </c>
      <c r="Q1322" s="18"/>
      <c r="S1322" s="17"/>
      <c r="V1322" s="19"/>
      <c r="W1322" s="19">
        <v>88.3</v>
      </c>
      <c r="AF1322" t="s">
        <v>782</v>
      </c>
      <c r="AG1322" t="s">
        <v>86</v>
      </c>
      <c r="AH1322" t="s">
        <v>231</v>
      </c>
      <c r="AK1322" t="s">
        <v>100</v>
      </c>
      <c r="AM1322" t="s">
        <v>54</v>
      </c>
      <c r="AN1322" t="s">
        <v>55</v>
      </c>
      <c r="AQ1322" t="s">
        <v>70</v>
      </c>
      <c r="AR1322" t="s">
        <v>229</v>
      </c>
    </row>
    <row r="1323" ht="15.75" customHeight="1">
      <c r="A1323" t="s">
        <v>44</v>
      </c>
      <c r="C1323" s="11" t="s">
        <v>265</v>
      </c>
      <c r="D1323" s="11" t="s">
        <v>266</v>
      </c>
      <c r="E1323" s="11" t="s">
        <v>267</v>
      </c>
      <c r="F1323" s="12" t="str">
        <f t="shared" si="1"/>
        <v>2017</v>
      </c>
      <c r="G1323" s="13">
        <v>42917.0</v>
      </c>
      <c r="H1323" s="14">
        <v>0.3402777777777778</v>
      </c>
      <c r="I1323" t="s">
        <v>48</v>
      </c>
      <c r="J1323" s="15"/>
      <c r="L1323" t="s">
        <v>49</v>
      </c>
      <c r="M1323" s="15">
        <v>18.1</v>
      </c>
      <c r="N1323" s="16">
        <v>8.62</v>
      </c>
      <c r="O1323" s="16">
        <v>91.6</v>
      </c>
      <c r="P1323" s="17">
        <v>211.0</v>
      </c>
      <c r="Q1323" s="18"/>
      <c r="S1323" s="17"/>
      <c r="V1323" s="19"/>
      <c r="W1323" s="19"/>
      <c r="AF1323" t="s">
        <v>805</v>
      </c>
      <c r="AG1323" t="s">
        <v>86</v>
      </c>
      <c r="AH1323" t="s">
        <v>273</v>
      </c>
      <c r="AI1323">
        <v>21.11</v>
      </c>
      <c r="AJ1323" t="s">
        <v>61</v>
      </c>
      <c r="AK1323" t="s">
        <v>119</v>
      </c>
      <c r="AM1323" t="s">
        <v>54</v>
      </c>
      <c r="AN1323" t="s">
        <v>55</v>
      </c>
      <c r="AQ1323" t="s">
        <v>171</v>
      </c>
      <c r="AR1323" t="s">
        <v>229</v>
      </c>
    </row>
    <row r="1324" ht="15.75" customHeight="1">
      <c r="A1324" t="s">
        <v>44</v>
      </c>
      <c r="C1324" s="11" t="s">
        <v>265</v>
      </c>
      <c r="D1324" s="11" t="s">
        <v>266</v>
      </c>
      <c r="E1324" s="11" t="s">
        <v>267</v>
      </c>
      <c r="F1324" s="12" t="str">
        <f t="shared" si="1"/>
        <v>2017</v>
      </c>
      <c r="G1324" s="13">
        <v>42945.0</v>
      </c>
      <c r="H1324" s="14">
        <v>0.3784722222222222</v>
      </c>
      <c r="I1324" t="s">
        <v>48</v>
      </c>
      <c r="J1324" s="15"/>
      <c r="M1324" s="15">
        <v>18.1</v>
      </c>
      <c r="N1324" s="16">
        <v>6.85</v>
      </c>
      <c r="O1324" s="16">
        <v>72.3</v>
      </c>
      <c r="P1324" s="17">
        <v>218.0</v>
      </c>
      <c r="Q1324" s="18"/>
      <c r="S1324" s="17"/>
      <c r="V1324" s="19"/>
      <c r="W1324" s="19">
        <v>209.8</v>
      </c>
      <c r="AF1324" t="s">
        <v>806</v>
      </c>
      <c r="AG1324" t="s">
        <v>86</v>
      </c>
      <c r="AH1324" t="s">
        <v>51</v>
      </c>
      <c r="AJ1324" t="s">
        <v>61</v>
      </c>
      <c r="AK1324" t="s">
        <v>53</v>
      </c>
      <c r="AR1324" t="s">
        <v>807</v>
      </c>
    </row>
    <row r="1325" ht="15.75" customHeight="1">
      <c r="A1325" t="s">
        <v>44</v>
      </c>
      <c r="C1325" s="11" t="s">
        <v>265</v>
      </c>
      <c r="D1325" s="11" t="s">
        <v>266</v>
      </c>
      <c r="E1325" s="11" t="s">
        <v>267</v>
      </c>
      <c r="F1325" s="12" t="str">
        <f t="shared" si="1"/>
        <v>2017</v>
      </c>
      <c r="G1325" s="13">
        <v>42973.0</v>
      </c>
      <c r="H1325" s="14">
        <v>0.4152777777777778</v>
      </c>
      <c r="I1325" t="s">
        <v>48</v>
      </c>
      <c r="J1325" s="15"/>
      <c r="M1325" s="15">
        <v>16.7</v>
      </c>
      <c r="N1325" s="16">
        <v>6.56</v>
      </c>
      <c r="O1325" s="16">
        <v>68.7</v>
      </c>
      <c r="P1325" s="17">
        <v>218.0</v>
      </c>
      <c r="Q1325" s="18"/>
      <c r="S1325" s="17"/>
      <c r="V1325" s="19"/>
      <c r="W1325" s="19"/>
      <c r="AF1325" t="s">
        <v>806</v>
      </c>
      <c r="AG1325" t="s">
        <v>51</v>
      </c>
      <c r="AH1325" t="s">
        <v>51</v>
      </c>
      <c r="AJ1325" t="s">
        <v>61</v>
      </c>
      <c r="AK1325" t="s">
        <v>53</v>
      </c>
      <c r="AR1325" t="s">
        <v>218</v>
      </c>
    </row>
    <row r="1326" ht="15.75" customHeight="1">
      <c r="A1326" t="s">
        <v>44</v>
      </c>
      <c r="C1326" s="11" t="s">
        <v>265</v>
      </c>
      <c r="D1326" s="11" t="s">
        <v>266</v>
      </c>
      <c r="E1326" s="11" t="s">
        <v>267</v>
      </c>
      <c r="F1326" s="12" t="str">
        <f t="shared" si="1"/>
        <v>2017</v>
      </c>
      <c r="G1326" s="13">
        <v>42987.0</v>
      </c>
      <c r="H1326" s="14">
        <v>0.3541666666666667</v>
      </c>
      <c r="I1326" t="s">
        <v>48</v>
      </c>
      <c r="J1326" s="15"/>
      <c r="L1326" t="s">
        <v>49</v>
      </c>
      <c r="M1326" s="15">
        <v>14.8</v>
      </c>
      <c r="N1326" s="16">
        <v>7.87</v>
      </c>
      <c r="O1326" s="16">
        <v>77.2</v>
      </c>
      <c r="P1326" s="17">
        <v>240.0</v>
      </c>
      <c r="Q1326" s="18"/>
      <c r="S1326" s="17"/>
      <c r="V1326" s="19"/>
      <c r="W1326" s="19">
        <v>209.8</v>
      </c>
      <c r="AF1326" t="s">
        <v>806</v>
      </c>
      <c r="AG1326" t="s">
        <v>51</v>
      </c>
      <c r="AH1326" t="s">
        <v>51</v>
      </c>
      <c r="AJ1326" t="s">
        <v>61</v>
      </c>
      <c r="AK1326" t="s">
        <v>53</v>
      </c>
      <c r="AM1326" t="s">
        <v>54</v>
      </c>
      <c r="AQ1326" t="s">
        <v>401</v>
      </c>
    </row>
    <row r="1327" ht="15.75" customHeight="1">
      <c r="A1327" t="s">
        <v>44</v>
      </c>
      <c r="C1327" s="11" t="s">
        <v>265</v>
      </c>
      <c r="D1327" s="11" t="s">
        <v>266</v>
      </c>
      <c r="E1327" s="11" t="s">
        <v>267</v>
      </c>
      <c r="F1327" s="12" t="str">
        <f t="shared" si="1"/>
        <v>2017</v>
      </c>
      <c r="G1327" s="13">
        <v>43001.0</v>
      </c>
      <c r="H1327" s="14">
        <v>0.37916666666666665</v>
      </c>
      <c r="I1327" t="s">
        <v>48</v>
      </c>
      <c r="J1327" s="15"/>
      <c r="L1327" t="s">
        <v>49</v>
      </c>
      <c r="M1327" s="15">
        <v>17.0</v>
      </c>
      <c r="N1327" s="16">
        <v>4.9</v>
      </c>
      <c r="O1327" s="16">
        <v>50.0</v>
      </c>
      <c r="P1327" s="17">
        <v>247.0</v>
      </c>
      <c r="Q1327" s="18"/>
      <c r="S1327" s="17"/>
      <c r="V1327" s="19"/>
      <c r="W1327" s="19">
        <v>60.5</v>
      </c>
      <c r="AF1327" t="s">
        <v>806</v>
      </c>
      <c r="AG1327" t="s">
        <v>51</v>
      </c>
      <c r="AH1327" t="s">
        <v>51</v>
      </c>
      <c r="AJ1327" t="s">
        <v>61</v>
      </c>
      <c r="AM1327" t="s">
        <v>88</v>
      </c>
      <c r="AQ1327" t="s">
        <v>401</v>
      </c>
      <c r="AR1327" t="s">
        <v>229</v>
      </c>
    </row>
    <row r="1328" ht="15.75" customHeight="1">
      <c r="A1328" t="s">
        <v>44</v>
      </c>
      <c r="C1328" s="11" t="s">
        <v>276</v>
      </c>
      <c r="D1328" s="11" t="s">
        <v>277</v>
      </c>
      <c r="E1328" s="11" t="s">
        <v>278</v>
      </c>
      <c r="F1328" s="12" t="str">
        <f t="shared" si="1"/>
        <v>2017</v>
      </c>
      <c r="G1328" s="13">
        <v>42917.0</v>
      </c>
      <c r="H1328" s="14">
        <v>0.35694444444444445</v>
      </c>
      <c r="I1328" t="s">
        <v>48</v>
      </c>
      <c r="J1328" s="15"/>
      <c r="L1328" t="s">
        <v>49</v>
      </c>
      <c r="M1328" s="15">
        <v>18.2</v>
      </c>
      <c r="N1328" s="16">
        <v>8.81</v>
      </c>
      <c r="O1328" s="16">
        <v>93.0</v>
      </c>
      <c r="P1328" s="17">
        <v>189.0</v>
      </c>
      <c r="Q1328" s="18"/>
      <c r="S1328" s="17"/>
      <c r="V1328" s="19"/>
      <c r="W1328" s="19"/>
      <c r="AF1328" t="s">
        <v>805</v>
      </c>
      <c r="AG1328" t="s">
        <v>86</v>
      </c>
      <c r="AH1328" t="s">
        <v>273</v>
      </c>
      <c r="AI1328">
        <v>21.11</v>
      </c>
      <c r="AJ1328" t="s">
        <v>61</v>
      </c>
      <c r="AK1328" t="s">
        <v>53</v>
      </c>
      <c r="AM1328" t="s">
        <v>54</v>
      </c>
      <c r="AN1328" t="s">
        <v>55</v>
      </c>
      <c r="AQ1328" t="s">
        <v>401</v>
      </c>
      <c r="AR1328" t="s">
        <v>218</v>
      </c>
    </row>
    <row r="1329" ht="15.75" customHeight="1">
      <c r="A1329" t="s">
        <v>44</v>
      </c>
      <c r="C1329" s="11" t="s">
        <v>276</v>
      </c>
      <c r="D1329" s="11" t="s">
        <v>277</v>
      </c>
      <c r="E1329" s="11" t="s">
        <v>278</v>
      </c>
      <c r="F1329" s="12" t="str">
        <f t="shared" si="1"/>
        <v>2017</v>
      </c>
      <c r="G1329" s="13">
        <v>42931.0</v>
      </c>
      <c r="H1329" s="14">
        <v>0.37083333333333335</v>
      </c>
      <c r="I1329" t="s">
        <v>48</v>
      </c>
      <c r="J1329" s="15"/>
      <c r="M1329" s="15">
        <v>17.9</v>
      </c>
      <c r="N1329" s="16">
        <v>7.86</v>
      </c>
      <c r="O1329" s="16">
        <v>83.0</v>
      </c>
      <c r="P1329" s="17">
        <v>187.0</v>
      </c>
      <c r="Q1329" s="18"/>
      <c r="S1329" s="17"/>
      <c r="V1329" s="19"/>
      <c r="W1329" s="19"/>
      <c r="AF1329" t="s">
        <v>806</v>
      </c>
      <c r="AG1329" t="s">
        <v>59</v>
      </c>
      <c r="AH1329" t="s">
        <v>254</v>
      </c>
      <c r="AK1329" t="s">
        <v>53</v>
      </c>
      <c r="AR1329" t="s">
        <v>218</v>
      </c>
    </row>
    <row r="1330" ht="15.75" customHeight="1">
      <c r="A1330" t="s">
        <v>44</v>
      </c>
      <c r="C1330" s="11" t="s">
        <v>276</v>
      </c>
      <c r="D1330" s="11" t="s">
        <v>277</v>
      </c>
      <c r="E1330" s="11" t="s">
        <v>278</v>
      </c>
      <c r="F1330" s="12" t="str">
        <f t="shared" si="1"/>
        <v>2017</v>
      </c>
      <c r="G1330" s="13">
        <v>42945.0</v>
      </c>
      <c r="H1330" s="14">
        <v>0.3625</v>
      </c>
      <c r="I1330" t="s">
        <v>48</v>
      </c>
      <c r="J1330" s="15"/>
      <c r="M1330" s="15">
        <v>18.6</v>
      </c>
      <c r="N1330" s="16">
        <v>7.46</v>
      </c>
      <c r="O1330" s="16">
        <v>78.6</v>
      </c>
      <c r="P1330" s="17">
        <v>199.0</v>
      </c>
      <c r="Q1330" s="18"/>
      <c r="S1330" s="17"/>
      <c r="V1330" s="19"/>
      <c r="W1330" s="19">
        <v>275.5</v>
      </c>
      <c r="AF1330" t="s">
        <v>806</v>
      </c>
      <c r="AG1330" t="s">
        <v>86</v>
      </c>
      <c r="AH1330" t="s">
        <v>51</v>
      </c>
      <c r="AJ1330" t="s">
        <v>61</v>
      </c>
      <c r="AK1330" t="s">
        <v>53</v>
      </c>
      <c r="AR1330" t="s">
        <v>218</v>
      </c>
    </row>
    <row r="1331" ht="15.75" customHeight="1">
      <c r="A1331" t="s">
        <v>44</v>
      </c>
      <c r="C1331" s="11" t="s">
        <v>276</v>
      </c>
      <c r="D1331" s="11" t="s">
        <v>277</v>
      </c>
      <c r="E1331" s="11" t="s">
        <v>278</v>
      </c>
      <c r="F1331" s="12" t="str">
        <f t="shared" si="1"/>
        <v>2017</v>
      </c>
      <c r="G1331" s="13">
        <v>42945.0</v>
      </c>
      <c r="H1331" s="14">
        <v>0.3625</v>
      </c>
      <c r="I1331" t="s">
        <v>95</v>
      </c>
      <c r="J1331" s="15"/>
      <c r="M1331" s="15"/>
      <c r="N1331" s="16"/>
      <c r="O1331" s="16"/>
      <c r="P1331" s="17"/>
      <c r="Q1331" s="18"/>
      <c r="S1331" s="17"/>
      <c r="V1331" s="19"/>
      <c r="W1331" s="19">
        <v>410.6</v>
      </c>
      <c r="AF1331" t="s">
        <v>806</v>
      </c>
      <c r="AK1331" t="s">
        <v>53</v>
      </c>
      <c r="AR1331" t="s">
        <v>218</v>
      </c>
    </row>
    <row r="1332" ht="15.75" customHeight="1">
      <c r="A1332" t="s">
        <v>44</v>
      </c>
      <c r="C1332" s="11" t="s">
        <v>276</v>
      </c>
      <c r="D1332" s="11" t="s">
        <v>277</v>
      </c>
      <c r="E1332" s="11" t="s">
        <v>278</v>
      </c>
      <c r="F1332" s="12" t="str">
        <f t="shared" si="1"/>
        <v>2017</v>
      </c>
      <c r="G1332" s="13">
        <v>42973.0</v>
      </c>
      <c r="H1332" s="14">
        <v>0.42986111111111114</v>
      </c>
      <c r="I1332" t="s">
        <v>48</v>
      </c>
      <c r="J1332" s="15"/>
      <c r="M1332" s="15">
        <v>15.4</v>
      </c>
      <c r="N1332" s="16">
        <v>7.1</v>
      </c>
      <c r="O1332" s="16">
        <v>72.6</v>
      </c>
      <c r="P1332" s="17">
        <v>227.0</v>
      </c>
      <c r="Q1332" s="18"/>
      <c r="S1332" s="17"/>
      <c r="V1332" s="19"/>
      <c r="W1332" s="19"/>
      <c r="AF1332" t="s">
        <v>806</v>
      </c>
      <c r="AG1332" t="s">
        <v>51</v>
      </c>
      <c r="AH1332" t="s">
        <v>51</v>
      </c>
      <c r="AJ1332" t="s">
        <v>61</v>
      </c>
      <c r="AK1332" t="s">
        <v>53</v>
      </c>
      <c r="AR1332" t="s">
        <v>218</v>
      </c>
    </row>
    <row r="1333" ht="15.75" customHeight="1">
      <c r="A1333" t="s">
        <v>44</v>
      </c>
      <c r="C1333" s="11" t="s">
        <v>276</v>
      </c>
      <c r="D1333" s="11" t="s">
        <v>277</v>
      </c>
      <c r="E1333" s="11" t="s">
        <v>278</v>
      </c>
      <c r="F1333" s="12" t="str">
        <f t="shared" si="1"/>
        <v>2017</v>
      </c>
      <c r="G1333" s="13">
        <v>42987.0</v>
      </c>
      <c r="H1333" s="14">
        <v>0.3715277777777778</v>
      </c>
      <c r="I1333" t="s">
        <v>48</v>
      </c>
      <c r="J1333" s="15"/>
      <c r="L1333" t="s">
        <v>49</v>
      </c>
      <c r="M1333" s="15">
        <v>13.9</v>
      </c>
      <c r="N1333" s="16">
        <v>8.37</v>
      </c>
      <c r="O1333" s="16">
        <v>80.6</v>
      </c>
      <c r="P1333" s="17">
        <v>230.0</v>
      </c>
      <c r="Q1333" s="18"/>
      <c r="S1333" s="17"/>
      <c r="V1333" s="19"/>
      <c r="W1333" s="19">
        <v>547.5</v>
      </c>
      <c r="AF1333" t="s">
        <v>806</v>
      </c>
      <c r="AG1333" t="s">
        <v>51</v>
      </c>
      <c r="AH1333" t="s">
        <v>51</v>
      </c>
      <c r="AJ1333" t="s">
        <v>61</v>
      </c>
      <c r="AK1333" t="s">
        <v>53</v>
      </c>
      <c r="AM1333" t="s">
        <v>54</v>
      </c>
      <c r="AQ1333" t="s">
        <v>51</v>
      </c>
    </row>
    <row r="1334" ht="15.75" customHeight="1">
      <c r="A1334" t="s">
        <v>380</v>
      </c>
      <c r="B1334" s="20" t="s">
        <v>154</v>
      </c>
      <c r="C1334" s="11" t="s">
        <v>755</v>
      </c>
      <c r="D1334" s="11" t="s">
        <v>756</v>
      </c>
      <c r="E1334" s="11" t="s">
        <v>757</v>
      </c>
      <c r="F1334" s="12" t="str">
        <f t="shared" si="1"/>
        <v>2011</v>
      </c>
      <c r="G1334" s="13">
        <v>40684.0</v>
      </c>
      <c r="H1334" s="14">
        <v>0.2881944444444444</v>
      </c>
      <c r="I1334" t="s">
        <v>48</v>
      </c>
      <c r="J1334" s="15"/>
      <c r="L1334" t="s">
        <v>58</v>
      </c>
      <c r="M1334" s="15"/>
      <c r="N1334" s="16"/>
      <c r="O1334" s="16"/>
      <c r="P1334" s="17"/>
      <c r="Q1334" s="18"/>
      <c r="S1334" s="17"/>
      <c r="V1334" s="19"/>
      <c r="W1334" s="19">
        <v>125.9</v>
      </c>
      <c r="AF1334" t="s">
        <v>534</v>
      </c>
      <c r="AG1334" t="s">
        <v>259</v>
      </c>
      <c r="AH1334" t="s">
        <v>260</v>
      </c>
      <c r="AI1334">
        <v>15.9</v>
      </c>
      <c r="AJ1334" t="s">
        <v>61</v>
      </c>
      <c r="AK1334" t="s">
        <v>97</v>
      </c>
      <c r="AL1334">
        <v>3.0</v>
      </c>
      <c r="AM1334" t="s">
        <v>62</v>
      </c>
      <c r="AN1334" t="s">
        <v>55</v>
      </c>
      <c r="AQ1334" t="s">
        <v>171</v>
      </c>
      <c r="AR1334" t="s">
        <v>233</v>
      </c>
    </row>
    <row r="1335" ht="15.75" customHeight="1">
      <c r="A1335" t="s">
        <v>380</v>
      </c>
      <c r="B1335" s="20" t="s">
        <v>154</v>
      </c>
      <c r="C1335" s="11" t="s">
        <v>755</v>
      </c>
      <c r="D1335" s="11" t="s">
        <v>756</v>
      </c>
      <c r="E1335" s="11" t="s">
        <v>757</v>
      </c>
      <c r="F1335" s="12" t="str">
        <f t="shared" si="1"/>
        <v>2011</v>
      </c>
      <c r="G1335" s="13">
        <v>40684.0</v>
      </c>
      <c r="H1335" s="14">
        <v>0.2881944444444444</v>
      </c>
      <c r="I1335" t="s">
        <v>48</v>
      </c>
      <c r="J1335" s="15">
        <v>0.0</v>
      </c>
      <c r="K1335" t="s">
        <v>793</v>
      </c>
      <c r="M1335" s="15">
        <v>11.4</v>
      </c>
      <c r="N1335" s="16">
        <v>10.4</v>
      </c>
      <c r="O1335" s="16">
        <v>95.3</v>
      </c>
      <c r="P1335" s="17"/>
      <c r="Q1335" s="18"/>
      <c r="S1335" s="17"/>
      <c r="V1335" s="19"/>
      <c r="W1335" s="19"/>
      <c r="AF1335" t="s">
        <v>534</v>
      </c>
      <c r="AK1335" t="s">
        <v>97</v>
      </c>
      <c r="AR1335" t="s">
        <v>233</v>
      </c>
    </row>
    <row r="1336" ht="15.75" customHeight="1">
      <c r="A1336" t="s">
        <v>380</v>
      </c>
      <c r="B1336" s="20" t="s">
        <v>154</v>
      </c>
      <c r="C1336" s="11" t="s">
        <v>755</v>
      </c>
      <c r="D1336" s="11" t="s">
        <v>756</v>
      </c>
      <c r="E1336" s="11" t="s">
        <v>757</v>
      </c>
      <c r="F1336" s="12" t="str">
        <f t="shared" si="1"/>
        <v>2011</v>
      </c>
      <c r="G1336" s="13">
        <v>40684.0</v>
      </c>
      <c r="H1336" s="14">
        <v>0.2881944444444444</v>
      </c>
      <c r="I1336" t="s">
        <v>48</v>
      </c>
      <c r="J1336" s="15">
        <v>1.0</v>
      </c>
      <c r="K1336" t="s">
        <v>793</v>
      </c>
      <c r="M1336" s="15">
        <v>11.4</v>
      </c>
      <c r="N1336" s="16">
        <v>10.5</v>
      </c>
      <c r="O1336" s="16">
        <v>95.7</v>
      </c>
      <c r="P1336" s="17"/>
      <c r="Q1336" s="18"/>
      <c r="S1336" s="17"/>
      <c r="V1336" s="19"/>
      <c r="W1336" s="19"/>
      <c r="AF1336" t="s">
        <v>534</v>
      </c>
      <c r="AK1336" t="s">
        <v>97</v>
      </c>
      <c r="AR1336" t="s">
        <v>233</v>
      </c>
    </row>
    <row r="1337" ht="15.75" customHeight="1">
      <c r="A1337" t="s">
        <v>380</v>
      </c>
      <c r="B1337" s="20" t="s">
        <v>154</v>
      </c>
      <c r="C1337" s="11" t="s">
        <v>755</v>
      </c>
      <c r="D1337" s="11" t="s">
        <v>756</v>
      </c>
      <c r="E1337" s="11" t="s">
        <v>757</v>
      </c>
      <c r="F1337" s="12" t="str">
        <f t="shared" si="1"/>
        <v>2011</v>
      </c>
      <c r="G1337" s="13">
        <v>40684.0</v>
      </c>
      <c r="H1337" s="14">
        <v>0.2881944444444444</v>
      </c>
      <c r="I1337" t="s">
        <v>48</v>
      </c>
      <c r="J1337" s="15">
        <v>2.0</v>
      </c>
      <c r="K1337" t="s">
        <v>793</v>
      </c>
      <c r="M1337" s="15">
        <v>11.4</v>
      </c>
      <c r="N1337" s="16">
        <v>10.5</v>
      </c>
      <c r="O1337" s="16">
        <v>96.1</v>
      </c>
      <c r="P1337" s="17"/>
      <c r="Q1337" s="18"/>
      <c r="S1337" s="17"/>
      <c r="V1337" s="19"/>
      <c r="W1337" s="19"/>
      <c r="AF1337" t="s">
        <v>534</v>
      </c>
      <c r="AK1337" t="s">
        <v>97</v>
      </c>
      <c r="AR1337" t="s">
        <v>233</v>
      </c>
    </row>
    <row r="1338" ht="15.75" customHeight="1">
      <c r="A1338" t="s">
        <v>380</v>
      </c>
      <c r="B1338" s="20" t="s">
        <v>154</v>
      </c>
      <c r="C1338" s="11" t="s">
        <v>755</v>
      </c>
      <c r="D1338" s="11" t="s">
        <v>756</v>
      </c>
      <c r="E1338" s="11" t="s">
        <v>757</v>
      </c>
      <c r="F1338" s="12" t="str">
        <f t="shared" si="1"/>
        <v>2011</v>
      </c>
      <c r="G1338" s="13">
        <v>40684.0</v>
      </c>
      <c r="H1338" s="14">
        <v>0.2881944444444444</v>
      </c>
      <c r="I1338" t="s">
        <v>48</v>
      </c>
      <c r="J1338" s="15">
        <v>3.0</v>
      </c>
      <c r="K1338" t="s">
        <v>793</v>
      </c>
      <c r="M1338" s="15">
        <v>11.4</v>
      </c>
      <c r="N1338" s="16">
        <v>10.4</v>
      </c>
      <c r="O1338" s="16">
        <v>96.2</v>
      </c>
      <c r="P1338" s="17"/>
      <c r="Q1338" s="18"/>
      <c r="S1338" s="17"/>
      <c r="V1338" s="19"/>
      <c r="W1338" s="19"/>
      <c r="AF1338" t="s">
        <v>534</v>
      </c>
      <c r="AK1338" t="s">
        <v>97</v>
      </c>
      <c r="AR1338" t="s">
        <v>233</v>
      </c>
    </row>
    <row r="1339" ht="15.75" customHeight="1">
      <c r="A1339" t="s">
        <v>380</v>
      </c>
      <c r="B1339" s="20" t="s">
        <v>154</v>
      </c>
      <c r="C1339" s="11" t="s">
        <v>755</v>
      </c>
      <c r="D1339" s="11" t="s">
        <v>756</v>
      </c>
      <c r="E1339" s="11" t="s">
        <v>757</v>
      </c>
      <c r="F1339" s="12" t="str">
        <f t="shared" si="1"/>
        <v>2011</v>
      </c>
      <c r="G1339" s="13">
        <v>40698.0</v>
      </c>
      <c r="H1339" s="14">
        <v>0.30833333333333335</v>
      </c>
      <c r="I1339" t="s">
        <v>48</v>
      </c>
      <c r="J1339" s="15"/>
      <c r="L1339" t="s">
        <v>49</v>
      </c>
      <c r="M1339" s="15"/>
      <c r="N1339" s="16"/>
      <c r="O1339" s="16"/>
      <c r="P1339" s="17"/>
      <c r="Q1339" s="18"/>
      <c r="S1339" s="17"/>
      <c r="V1339" s="19"/>
      <c r="W1339" s="19">
        <v>29.2</v>
      </c>
      <c r="AF1339" t="s">
        <v>808</v>
      </c>
      <c r="AG1339" t="s">
        <v>51</v>
      </c>
      <c r="AH1339" t="s">
        <v>51</v>
      </c>
      <c r="AI1339">
        <v>10.0</v>
      </c>
      <c r="AJ1339" t="s">
        <v>52</v>
      </c>
      <c r="AK1339" t="s">
        <v>97</v>
      </c>
      <c r="AL1339">
        <v>3.0</v>
      </c>
      <c r="AM1339" t="s">
        <v>54</v>
      </c>
      <c r="AN1339" t="s">
        <v>55</v>
      </c>
      <c r="AQ1339" t="s">
        <v>56</v>
      </c>
      <c r="AR1339" t="s">
        <v>809</v>
      </c>
    </row>
    <row r="1340" ht="15.75" customHeight="1">
      <c r="A1340" t="s">
        <v>380</v>
      </c>
      <c r="B1340" s="20" t="s">
        <v>154</v>
      </c>
      <c r="C1340" s="11" t="s">
        <v>755</v>
      </c>
      <c r="D1340" s="11" t="s">
        <v>756</v>
      </c>
      <c r="E1340" s="11" t="s">
        <v>757</v>
      </c>
      <c r="F1340" s="12" t="str">
        <f t="shared" si="1"/>
        <v>2011</v>
      </c>
      <c r="G1340" s="13">
        <v>40698.0</v>
      </c>
      <c r="H1340" s="14">
        <v>0.30833333333333335</v>
      </c>
      <c r="I1340" t="s">
        <v>48</v>
      </c>
      <c r="J1340" s="15">
        <v>0.0</v>
      </c>
      <c r="K1340" t="s">
        <v>793</v>
      </c>
      <c r="M1340" s="15">
        <v>16.5</v>
      </c>
      <c r="N1340" s="16">
        <v>9.08</v>
      </c>
      <c r="O1340" s="16">
        <v>93.1</v>
      </c>
      <c r="P1340" s="17"/>
      <c r="Q1340" s="18"/>
      <c r="S1340" s="17"/>
      <c r="V1340" s="19"/>
      <c r="W1340" s="19"/>
      <c r="AF1340" t="s">
        <v>808</v>
      </c>
      <c r="AK1340" t="s">
        <v>97</v>
      </c>
      <c r="AR1340" t="s">
        <v>809</v>
      </c>
    </row>
    <row r="1341" ht="15.75" customHeight="1">
      <c r="A1341" t="s">
        <v>380</v>
      </c>
      <c r="B1341" s="20" t="s">
        <v>154</v>
      </c>
      <c r="C1341" s="11" t="s">
        <v>755</v>
      </c>
      <c r="D1341" s="11" t="s">
        <v>756</v>
      </c>
      <c r="E1341" s="11" t="s">
        <v>757</v>
      </c>
      <c r="F1341" s="12" t="str">
        <f t="shared" si="1"/>
        <v>2011</v>
      </c>
      <c r="G1341" s="13">
        <v>40698.0</v>
      </c>
      <c r="H1341" s="14">
        <v>0.30833333333333335</v>
      </c>
      <c r="I1341" t="s">
        <v>48</v>
      </c>
      <c r="J1341" s="15">
        <v>1.0</v>
      </c>
      <c r="K1341" t="s">
        <v>793</v>
      </c>
      <c r="M1341" s="15">
        <v>16.6</v>
      </c>
      <c r="N1341" s="16">
        <v>9.08</v>
      </c>
      <c r="O1341" s="16">
        <v>92.9</v>
      </c>
      <c r="P1341" s="17"/>
      <c r="Q1341" s="18"/>
      <c r="S1341" s="17"/>
      <c r="V1341" s="19"/>
      <c r="W1341" s="19"/>
      <c r="AF1341" t="s">
        <v>808</v>
      </c>
      <c r="AK1341" t="s">
        <v>97</v>
      </c>
      <c r="AR1341" t="s">
        <v>809</v>
      </c>
    </row>
    <row r="1342" ht="15.75" customHeight="1">
      <c r="A1342" t="s">
        <v>380</v>
      </c>
      <c r="B1342" s="20" t="s">
        <v>154</v>
      </c>
      <c r="C1342" s="11" t="s">
        <v>755</v>
      </c>
      <c r="D1342" s="11" t="s">
        <v>756</v>
      </c>
      <c r="E1342" s="11" t="s">
        <v>757</v>
      </c>
      <c r="F1342" s="12" t="str">
        <f t="shared" si="1"/>
        <v>2011</v>
      </c>
      <c r="G1342" s="13">
        <v>40698.0</v>
      </c>
      <c r="H1342" s="14">
        <v>0.30833333333333335</v>
      </c>
      <c r="I1342" t="s">
        <v>48</v>
      </c>
      <c r="J1342" s="15">
        <v>2.0</v>
      </c>
      <c r="K1342" t="s">
        <v>793</v>
      </c>
      <c r="M1342" s="15">
        <v>16.6</v>
      </c>
      <c r="N1342" s="16">
        <v>9.05</v>
      </c>
      <c r="O1342" s="16">
        <v>92.6</v>
      </c>
      <c r="P1342" s="17"/>
      <c r="Q1342" s="18"/>
      <c r="S1342" s="17"/>
      <c r="V1342" s="19"/>
      <c r="W1342" s="19"/>
      <c r="AF1342" t="s">
        <v>808</v>
      </c>
      <c r="AK1342" t="s">
        <v>97</v>
      </c>
      <c r="AR1342" t="s">
        <v>809</v>
      </c>
    </row>
    <row r="1343" ht="15.75" customHeight="1">
      <c r="A1343" t="s">
        <v>380</v>
      </c>
      <c r="B1343" s="20" t="s">
        <v>154</v>
      </c>
      <c r="C1343" s="11" t="s">
        <v>755</v>
      </c>
      <c r="D1343" s="11" t="s">
        <v>756</v>
      </c>
      <c r="E1343" s="11" t="s">
        <v>757</v>
      </c>
      <c r="F1343" s="12" t="str">
        <f t="shared" si="1"/>
        <v>2011</v>
      </c>
      <c r="G1343" s="13">
        <v>40698.0</v>
      </c>
      <c r="H1343" s="14">
        <v>0.30833333333333335</v>
      </c>
      <c r="I1343" t="s">
        <v>48</v>
      </c>
      <c r="J1343" s="15">
        <v>3.0</v>
      </c>
      <c r="K1343" t="s">
        <v>793</v>
      </c>
      <c r="M1343" s="15">
        <v>16.6</v>
      </c>
      <c r="N1343" s="16">
        <v>8.97</v>
      </c>
      <c r="O1343" s="16">
        <v>92.0</v>
      </c>
      <c r="P1343" s="17"/>
      <c r="Q1343" s="18"/>
      <c r="S1343" s="17"/>
      <c r="V1343" s="19"/>
      <c r="W1343" s="19"/>
      <c r="AF1343" t="s">
        <v>808</v>
      </c>
      <c r="AK1343" t="s">
        <v>97</v>
      </c>
      <c r="AR1343" t="s">
        <v>809</v>
      </c>
    </row>
    <row r="1344" ht="15.75" customHeight="1">
      <c r="A1344" t="s">
        <v>380</v>
      </c>
      <c r="B1344" s="20" t="s">
        <v>154</v>
      </c>
      <c r="C1344" s="11" t="s">
        <v>755</v>
      </c>
      <c r="D1344" s="11" t="s">
        <v>756</v>
      </c>
      <c r="E1344" s="11" t="s">
        <v>757</v>
      </c>
      <c r="F1344" s="12" t="str">
        <f t="shared" si="1"/>
        <v>2011</v>
      </c>
      <c r="G1344" s="13">
        <v>40698.0</v>
      </c>
      <c r="H1344" s="14">
        <v>0.30833333333333335</v>
      </c>
      <c r="I1344" t="s">
        <v>48</v>
      </c>
      <c r="J1344" s="15">
        <v>4.0</v>
      </c>
      <c r="K1344" t="s">
        <v>793</v>
      </c>
      <c r="M1344" s="15">
        <v>16.6</v>
      </c>
      <c r="N1344" s="16">
        <v>9.05</v>
      </c>
      <c r="O1344" s="16">
        <v>92.9</v>
      </c>
      <c r="P1344" s="17"/>
      <c r="Q1344" s="18"/>
      <c r="S1344" s="17"/>
      <c r="V1344" s="19"/>
      <c r="W1344" s="19"/>
      <c r="AF1344" t="s">
        <v>808</v>
      </c>
      <c r="AK1344" t="s">
        <v>97</v>
      </c>
      <c r="AR1344" t="s">
        <v>809</v>
      </c>
    </row>
    <row r="1345" ht="15.75" customHeight="1">
      <c r="A1345" t="s">
        <v>380</v>
      </c>
      <c r="B1345" s="20" t="s">
        <v>154</v>
      </c>
      <c r="C1345" s="11" t="s">
        <v>755</v>
      </c>
      <c r="D1345" s="11" t="s">
        <v>756</v>
      </c>
      <c r="E1345" s="11" t="s">
        <v>757</v>
      </c>
      <c r="F1345" s="12" t="str">
        <f t="shared" si="1"/>
        <v>2011</v>
      </c>
      <c r="G1345" s="13">
        <v>40698.0</v>
      </c>
      <c r="H1345" s="14">
        <v>0.30833333333333335</v>
      </c>
      <c r="I1345" t="s">
        <v>48</v>
      </c>
      <c r="J1345" s="15">
        <v>5.0</v>
      </c>
      <c r="K1345" t="s">
        <v>793</v>
      </c>
      <c r="M1345" s="15">
        <v>16.5</v>
      </c>
      <c r="N1345" s="16">
        <v>9.02</v>
      </c>
      <c r="O1345" s="16">
        <v>92.3</v>
      </c>
      <c r="P1345" s="17"/>
      <c r="Q1345" s="18"/>
      <c r="S1345" s="17"/>
      <c r="V1345" s="19"/>
      <c r="W1345" s="19"/>
      <c r="AF1345" t="s">
        <v>808</v>
      </c>
      <c r="AK1345" t="s">
        <v>97</v>
      </c>
      <c r="AR1345" t="s">
        <v>809</v>
      </c>
    </row>
    <row r="1346" ht="15.75" customHeight="1">
      <c r="A1346" t="s">
        <v>380</v>
      </c>
      <c r="B1346" s="20" t="s">
        <v>154</v>
      </c>
      <c r="C1346" s="11" t="s">
        <v>755</v>
      </c>
      <c r="D1346" s="11" t="s">
        <v>756</v>
      </c>
      <c r="E1346" s="11" t="s">
        <v>757</v>
      </c>
      <c r="F1346" s="12" t="str">
        <f t="shared" si="1"/>
        <v>2011</v>
      </c>
      <c r="G1346" s="13">
        <v>40712.0</v>
      </c>
      <c r="H1346" s="14">
        <v>0.2708333333333333</v>
      </c>
      <c r="I1346" t="s">
        <v>48</v>
      </c>
      <c r="J1346" s="15"/>
      <c r="L1346" t="s">
        <v>49</v>
      </c>
      <c r="M1346" s="15"/>
      <c r="N1346" s="16"/>
      <c r="O1346" s="16"/>
      <c r="P1346" s="17"/>
      <c r="Q1346" s="18"/>
      <c r="S1346" s="17"/>
      <c r="V1346" s="19"/>
      <c r="W1346" s="19">
        <v>81.3</v>
      </c>
      <c r="AF1346" t="s">
        <v>536</v>
      </c>
      <c r="AG1346" t="s">
        <v>59</v>
      </c>
      <c r="AH1346" t="s">
        <v>59</v>
      </c>
      <c r="AI1346">
        <v>15.56</v>
      </c>
      <c r="AJ1346" t="s">
        <v>61</v>
      </c>
      <c r="AK1346" t="s">
        <v>97</v>
      </c>
      <c r="AL1346">
        <v>3.0</v>
      </c>
      <c r="AM1346" t="s">
        <v>54</v>
      </c>
      <c r="AN1346" t="s">
        <v>55</v>
      </c>
      <c r="AQ1346" t="s">
        <v>171</v>
      </c>
      <c r="AR1346" t="s">
        <v>229</v>
      </c>
    </row>
    <row r="1347" ht="15.75" customHeight="1">
      <c r="A1347" t="s">
        <v>380</v>
      </c>
      <c r="B1347" s="20" t="s">
        <v>154</v>
      </c>
      <c r="C1347" s="11" t="s">
        <v>755</v>
      </c>
      <c r="D1347" s="11" t="s">
        <v>756</v>
      </c>
      <c r="E1347" s="11" t="s">
        <v>757</v>
      </c>
      <c r="F1347" s="12" t="str">
        <f t="shared" si="1"/>
        <v>2011</v>
      </c>
      <c r="G1347" s="13">
        <v>40712.0</v>
      </c>
      <c r="H1347" s="14">
        <v>0.2708333333333333</v>
      </c>
      <c r="I1347" t="s">
        <v>48</v>
      </c>
      <c r="J1347" s="15">
        <v>0.0</v>
      </c>
      <c r="K1347" t="s">
        <v>793</v>
      </c>
      <c r="M1347" s="15">
        <v>18.2</v>
      </c>
      <c r="N1347" s="16">
        <v>8.8</v>
      </c>
      <c r="O1347" s="16">
        <v>93.4</v>
      </c>
      <c r="P1347" s="17"/>
      <c r="Q1347" s="18"/>
      <c r="S1347" s="17"/>
      <c r="V1347" s="19"/>
      <c r="W1347" s="19"/>
      <c r="AF1347" t="s">
        <v>536</v>
      </c>
      <c r="AK1347" t="s">
        <v>97</v>
      </c>
      <c r="AR1347" t="s">
        <v>229</v>
      </c>
    </row>
    <row r="1348" ht="15.75" customHeight="1">
      <c r="A1348" t="s">
        <v>380</v>
      </c>
      <c r="B1348" s="20" t="s">
        <v>154</v>
      </c>
      <c r="C1348" s="11" t="s">
        <v>755</v>
      </c>
      <c r="D1348" s="11" t="s">
        <v>756</v>
      </c>
      <c r="E1348" s="11" t="s">
        <v>757</v>
      </c>
      <c r="F1348" s="12" t="str">
        <f t="shared" si="1"/>
        <v>2011</v>
      </c>
      <c r="G1348" s="13">
        <v>40712.0</v>
      </c>
      <c r="H1348" s="14">
        <v>0.2708333333333333</v>
      </c>
      <c r="I1348" t="s">
        <v>48</v>
      </c>
      <c r="J1348" s="15">
        <v>1.0</v>
      </c>
      <c r="K1348" t="s">
        <v>793</v>
      </c>
      <c r="M1348" s="15">
        <v>18.1</v>
      </c>
      <c r="N1348" s="16">
        <v>8.8</v>
      </c>
      <c r="O1348" s="16">
        <v>93.7</v>
      </c>
      <c r="P1348" s="17"/>
      <c r="Q1348" s="18"/>
      <c r="S1348" s="17"/>
      <c r="V1348" s="19"/>
      <c r="W1348" s="19"/>
      <c r="AF1348" t="s">
        <v>536</v>
      </c>
      <c r="AK1348" t="s">
        <v>97</v>
      </c>
      <c r="AR1348" t="s">
        <v>229</v>
      </c>
    </row>
    <row r="1349" ht="15.75" customHeight="1">
      <c r="A1349" t="s">
        <v>380</v>
      </c>
      <c r="B1349" s="20" t="s">
        <v>154</v>
      </c>
      <c r="C1349" s="11" t="s">
        <v>755</v>
      </c>
      <c r="D1349" s="11" t="s">
        <v>756</v>
      </c>
      <c r="E1349" s="11" t="s">
        <v>757</v>
      </c>
      <c r="F1349" s="12" t="str">
        <f t="shared" si="1"/>
        <v>2011</v>
      </c>
      <c r="G1349" s="13">
        <v>40712.0</v>
      </c>
      <c r="H1349" s="14">
        <v>0.2708333333333333</v>
      </c>
      <c r="I1349" t="s">
        <v>48</v>
      </c>
      <c r="J1349" s="15">
        <v>2.0</v>
      </c>
      <c r="K1349" t="s">
        <v>793</v>
      </c>
      <c r="M1349" s="15">
        <v>18.1</v>
      </c>
      <c r="N1349" s="16">
        <v>8.85</v>
      </c>
      <c r="O1349" s="16">
        <v>93.6</v>
      </c>
      <c r="P1349" s="17"/>
      <c r="Q1349" s="18"/>
      <c r="S1349" s="17"/>
      <c r="V1349" s="19"/>
      <c r="W1349" s="19"/>
      <c r="AF1349" t="s">
        <v>536</v>
      </c>
      <c r="AK1349" t="s">
        <v>97</v>
      </c>
      <c r="AR1349" t="s">
        <v>229</v>
      </c>
    </row>
    <row r="1350" ht="15.75" customHeight="1">
      <c r="A1350" t="s">
        <v>380</v>
      </c>
      <c r="B1350" s="20" t="s">
        <v>154</v>
      </c>
      <c r="C1350" s="11" t="s">
        <v>755</v>
      </c>
      <c r="D1350" s="11" t="s">
        <v>756</v>
      </c>
      <c r="E1350" s="11" t="s">
        <v>757</v>
      </c>
      <c r="F1350" s="12" t="str">
        <f t="shared" si="1"/>
        <v>2011</v>
      </c>
      <c r="G1350" s="13">
        <v>40712.0</v>
      </c>
      <c r="H1350" s="14">
        <v>0.2708333333333333</v>
      </c>
      <c r="I1350" t="s">
        <v>48</v>
      </c>
      <c r="J1350" s="15">
        <v>3.0</v>
      </c>
      <c r="K1350" t="s">
        <v>793</v>
      </c>
      <c r="M1350" s="15">
        <v>18.1</v>
      </c>
      <c r="N1350" s="16">
        <v>8.75</v>
      </c>
      <c r="O1350" s="16">
        <v>92.0</v>
      </c>
      <c r="P1350" s="17"/>
      <c r="Q1350" s="18"/>
      <c r="S1350" s="17"/>
      <c r="V1350" s="19"/>
      <c r="W1350" s="19"/>
      <c r="AF1350" t="s">
        <v>536</v>
      </c>
      <c r="AK1350" t="s">
        <v>97</v>
      </c>
      <c r="AR1350" t="s">
        <v>229</v>
      </c>
    </row>
    <row r="1351" ht="15.75" customHeight="1">
      <c r="A1351" t="s">
        <v>380</v>
      </c>
      <c r="B1351" s="20" t="s">
        <v>154</v>
      </c>
      <c r="C1351" s="11" t="s">
        <v>755</v>
      </c>
      <c r="D1351" s="11" t="s">
        <v>756</v>
      </c>
      <c r="E1351" s="11" t="s">
        <v>757</v>
      </c>
      <c r="F1351" s="12" t="str">
        <f t="shared" si="1"/>
        <v>2011</v>
      </c>
      <c r="G1351" s="13">
        <v>40726.0</v>
      </c>
      <c r="H1351" s="14">
        <v>0.2708333333333333</v>
      </c>
      <c r="I1351" t="s">
        <v>48</v>
      </c>
      <c r="J1351" s="15"/>
      <c r="L1351" t="s">
        <v>49</v>
      </c>
      <c r="M1351" s="15"/>
      <c r="N1351" s="16"/>
      <c r="O1351" s="16"/>
      <c r="P1351" s="17"/>
      <c r="Q1351" s="18"/>
      <c r="S1351" s="17"/>
      <c r="V1351" s="19"/>
      <c r="W1351" s="19">
        <v>547.5</v>
      </c>
      <c r="AF1351" t="s">
        <v>279</v>
      </c>
      <c r="AG1351" t="s">
        <v>51</v>
      </c>
      <c r="AH1351" t="s">
        <v>51</v>
      </c>
      <c r="AI1351">
        <v>17.78</v>
      </c>
      <c r="AJ1351" t="s">
        <v>61</v>
      </c>
      <c r="AK1351" t="s">
        <v>97</v>
      </c>
      <c r="AM1351" t="s">
        <v>54</v>
      </c>
      <c r="AN1351" t="s">
        <v>55</v>
      </c>
      <c r="AQ1351" t="s">
        <v>56</v>
      </c>
      <c r="AR1351" t="s">
        <v>810</v>
      </c>
    </row>
    <row r="1352" ht="15.75" customHeight="1">
      <c r="A1352" t="s">
        <v>380</v>
      </c>
      <c r="B1352" s="20" t="s">
        <v>154</v>
      </c>
      <c r="C1352" s="11" t="s">
        <v>755</v>
      </c>
      <c r="D1352" s="11" t="s">
        <v>756</v>
      </c>
      <c r="E1352" s="11" t="s">
        <v>757</v>
      </c>
      <c r="F1352" s="12" t="str">
        <f t="shared" si="1"/>
        <v>2011</v>
      </c>
      <c r="G1352" s="13">
        <v>40726.0</v>
      </c>
      <c r="H1352" s="14">
        <v>0.2708333333333333</v>
      </c>
      <c r="I1352" t="s">
        <v>48</v>
      </c>
      <c r="J1352" s="15">
        <v>0.0</v>
      </c>
      <c r="K1352" t="s">
        <v>793</v>
      </c>
      <c r="M1352" s="15">
        <v>21.2</v>
      </c>
      <c r="N1352" s="16">
        <v>7.5</v>
      </c>
      <c r="O1352" s="16">
        <v>85.3</v>
      </c>
      <c r="P1352" s="17"/>
      <c r="Q1352" s="18"/>
      <c r="S1352" s="17"/>
      <c r="V1352" s="19"/>
      <c r="W1352" s="19"/>
      <c r="AF1352" t="s">
        <v>279</v>
      </c>
      <c r="AK1352" t="s">
        <v>97</v>
      </c>
      <c r="AR1352" t="s">
        <v>810</v>
      </c>
    </row>
    <row r="1353" ht="15.75" customHeight="1">
      <c r="A1353" t="s">
        <v>380</v>
      </c>
      <c r="B1353" s="20" t="s">
        <v>154</v>
      </c>
      <c r="C1353" s="11" t="s">
        <v>755</v>
      </c>
      <c r="D1353" s="11" t="s">
        <v>756</v>
      </c>
      <c r="E1353" s="11" t="s">
        <v>757</v>
      </c>
      <c r="F1353" s="12" t="str">
        <f t="shared" si="1"/>
        <v>2011</v>
      </c>
      <c r="G1353" s="13">
        <v>40726.0</v>
      </c>
      <c r="H1353" s="14">
        <v>0.2708333333333333</v>
      </c>
      <c r="I1353" t="s">
        <v>48</v>
      </c>
      <c r="J1353" s="15">
        <v>1.0</v>
      </c>
      <c r="K1353" t="s">
        <v>793</v>
      </c>
      <c r="M1353" s="15">
        <v>21.3</v>
      </c>
      <c r="N1353" s="16">
        <v>7.5</v>
      </c>
      <c r="O1353" s="16">
        <v>85.3</v>
      </c>
      <c r="P1353" s="17"/>
      <c r="Q1353" s="18"/>
      <c r="S1353" s="17"/>
      <c r="V1353" s="19"/>
      <c r="W1353" s="19"/>
      <c r="AF1353" t="s">
        <v>279</v>
      </c>
      <c r="AK1353" t="s">
        <v>97</v>
      </c>
      <c r="AR1353" t="s">
        <v>810</v>
      </c>
    </row>
    <row r="1354" ht="15.75" customHeight="1">
      <c r="A1354" t="s">
        <v>380</v>
      </c>
      <c r="B1354" s="20" t="s">
        <v>154</v>
      </c>
      <c r="C1354" s="11" t="s">
        <v>755</v>
      </c>
      <c r="D1354" s="11" t="s">
        <v>756</v>
      </c>
      <c r="E1354" s="11" t="s">
        <v>757</v>
      </c>
      <c r="F1354" s="12" t="str">
        <f t="shared" si="1"/>
        <v>2011</v>
      </c>
      <c r="G1354" s="13">
        <v>40726.0</v>
      </c>
      <c r="H1354" s="14">
        <v>0.2708333333333333</v>
      </c>
      <c r="I1354" t="s">
        <v>48</v>
      </c>
      <c r="J1354" s="15">
        <v>2.0</v>
      </c>
      <c r="K1354" t="s">
        <v>793</v>
      </c>
      <c r="M1354" s="15">
        <v>21.3</v>
      </c>
      <c r="N1354" s="16">
        <v>7.5</v>
      </c>
      <c r="O1354" s="16">
        <v>85.4</v>
      </c>
      <c r="P1354" s="17"/>
      <c r="Q1354" s="18"/>
      <c r="S1354" s="17"/>
      <c r="V1354" s="19"/>
      <c r="W1354" s="19"/>
      <c r="AF1354" t="s">
        <v>279</v>
      </c>
      <c r="AK1354" t="s">
        <v>97</v>
      </c>
      <c r="AR1354" t="s">
        <v>810</v>
      </c>
    </row>
    <row r="1355" ht="15.75" customHeight="1">
      <c r="A1355" t="s">
        <v>380</v>
      </c>
      <c r="B1355" s="20" t="s">
        <v>154</v>
      </c>
      <c r="C1355" s="11" t="s">
        <v>755</v>
      </c>
      <c r="D1355" s="11" t="s">
        <v>756</v>
      </c>
      <c r="E1355" s="11" t="s">
        <v>757</v>
      </c>
      <c r="F1355" s="12" t="str">
        <f t="shared" si="1"/>
        <v>2011</v>
      </c>
      <c r="G1355" s="13">
        <v>40740.0</v>
      </c>
      <c r="H1355" s="14">
        <v>0.2569444444444444</v>
      </c>
      <c r="I1355" t="s">
        <v>48</v>
      </c>
      <c r="J1355" s="15"/>
      <c r="L1355" t="s">
        <v>49</v>
      </c>
      <c r="M1355" s="15"/>
      <c r="N1355" s="16"/>
      <c r="O1355" s="16"/>
      <c r="P1355" s="17"/>
      <c r="Q1355" s="18"/>
      <c r="S1355" s="17"/>
      <c r="V1355" s="19"/>
      <c r="W1355" s="19"/>
      <c r="AF1355" t="s">
        <v>536</v>
      </c>
      <c r="AG1355" t="s">
        <v>51</v>
      </c>
      <c r="AH1355" t="s">
        <v>51</v>
      </c>
      <c r="AI1355">
        <v>19.4</v>
      </c>
      <c r="AJ1355" t="s">
        <v>61</v>
      </c>
      <c r="AK1355" t="s">
        <v>97</v>
      </c>
      <c r="AL1355">
        <v>3.0</v>
      </c>
      <c r="AM1355" t="s">
        <v>88</v>
      </c>
      <c r="AN1355" t="s">
        <v>55</v>
      </c>
      <c r="AQ1355" t="s">
        <v>56</v>
      </c>
      <c r="AR1355" t="s">
        <v>229</v>
      </c>
    </row>
    <row r="1356" ht="15.75" customHeight="1">
      <c r="A1356" t="s">
        <v>380</v>
      </c>
      <c r="B1356" s="20" t="s">
        <v>154</v>
      </c>
      <c r="C1356" s="11" t="s">
        <v>755</v>
      </c>
      <c r="D1356" s="11" t="s">
        <v>756</v>
      </c>
      <c r="E1356" s="11" t="s">
        <v>757</v>
      </c>
      <c r="F1356" s="12" t="str">
        <f t="shared" si="1"/>
        <v>2011</v>
      </c>
      <c r="G1356" s="13">
        <v>40740.0</v>
      </c>
      <c r="H1356" s="14">
        <v>0.2569444444444444</v>
      </c>
      <c r="I1356" t="s">
        <v>48</v>
      </c>
      <c r="J1356" s="15">
        <v>0.0</v>
      </c>
      <c r="K1356" t="s">
        <v>793</v>
      </c>
      <c r="M1356" s="15">
        <v>24.4</v>
      </c>
      <c r="N1356" s="16">
        <v>7.21</v>
      </c>
      <c r="O1356" s="16">
        <v>83.6</v>
      </c>
      <c r="P1356" s="17"/>
      <c r="Q1356" s="18"/>
      <c r="S1356" s="17"/>
      <c r="V1356" s="19"/>
      <c r="W1356" s="19"/>
      <c r="AF1356" t="s">
        <v>536</v>
      </c>
      <c r="AK1356" t="s">
        <v>97</v>
      </c>
      <c r="AR1356" t="s">
        <v>229</v>
      </c>
    </row>
    <row r="1357" ht="15.75" customHeight="1">
      <c r="A1357" t="s">
        <v>380</v>
      </c>
      <c r="B1357" s="20" t="s">
        <v>154</v>
      </c>
      <c r="C1357" s="11" t="s">
        <v>755</v>
      </c>
      <c r="D1357" s="11" t="s">
        <v>756</v>
      </c>
      <c r="E1357" s="11" t="s">
        <v>757</v>
      </c>
      <c r="F1357" s="12" t="str">
        <f t="shared" si="1"/>
        <v>2011</v>
      </c>
      <c r="G1357" s="13">
        <v>40740.0</v>
      </c>
      <c r="H1357" s="14">
        <v>0.2569444444444444</v>
      </c>
      <c r="I1357" t="s">
        <v>48</v>
      </c>
      <c r="J1357" s="15">
        <v>1.0</v>
      </c>
      <c r="K1357" t="s">
        <v>793</v>
      </c>
      <c r="M1357" s="15">
        <v>24.4</v>
      </c>
      <c r="N1357" s="16">
        <v>7.19</v>
      </c>
      <c r="O1357" s="16">
        <v>85.3</v>
      </c>
      <c r="P1357" s="17"/>
      <c r="Q1357" s="18"/>
      <c r="S1357" s="17"/>
      <c r="V1357" s="19"/>
      <c r="W1357" s="19"/>
      <c r="AF1357" t="s">
        <v>536</v>
      </c>
      <c r="AK1357" t="s">
        <v>97</v>
      </c>
      <c r="AR1357" t="s">
        <v>229</v>
      </c>
    </row>
    <row r="1358" ht="15.75" customHeight="1">
      <c r="A1358" t="s">
        <v>380</v>
      </c>
      <c r="B1358" s="20" t="s">
        <v>154</v>
      </c>
      <c r="C1358" s="11" t="s">
        <v>755</v>
      </c>
      <c r="D1358" s="11" t="s">
        <v>756</v>
      </c>
      <c r="E1358" s="11" t="s">
        <v>757</v>
      </c>
      <c r="F1358" s="12" t="str">
        <f t="shared" si="1"/>
        <v>2011</v>
      </c>
      <c r="G1358" s="13">
        <v>40740.0</v>
      </c>
      <c r="H1358" s="14">
        <v>0.2569444444444444</v>
      </c>
      <c r="I1358" t="s">
        <v>48</v>
      </c>
      <c r="J1358" s="15">
        <v>2.0</v>
      </c>
      <c r="K1358" t="s">
        <v>793</v>
      </c>
      <c r="M1358" s="15">
        <v>24.4</v>
      </c>
      <c r="N1358" s="16">
        <v>6.85</v>
      </c>
      <c r="O1358" s="16">
        <v>84.6</v>
      </c>
      <c r="P1358" s="17"/>
      <c r="Q1358" s="18"/>
      <c r="S1358" s="17"/>
      <c r="V1358" s="19"/>
      <c r="W1358" s="19"/>
      <c r="AF1358" t="s">
        <v>536</v>
      </c>
      <c r="AK1358" t="s">
        <v>97</v>
      </c>
      <c r="AR1358" t="s">
        <v>229</v>
      </c>
    </row>
    <row r="1359" ht="15.75" customHeight="1">
      <c r="A1359" t="s">
        <v>380</v>
      </c>
      <c r="B1359" s="20" t="s">
        <v>154</v>
      </c>
      <c r="C1359" s="11" t="s">
        <v>755</v>
      </c>
      <c r="D1359" s="11" t="s">
        <v>756</v>
      </c>
      <c r="E1359" s="11" t="s">
        <v>757</v>
      </c>
      <c r="F1359" s="12" t="str">
        <f t="shared" si="1"/>
        <v>2011</v>
      </c>
      <c r="G1359" s="13">
        <v>40740.0</v>
      </c>
      <c r="H1359" s="14">
        <v>0.2569444444444444</v>
      </c>
      <c r="I1359" t="s">
        <v>48</v>
      </c>
      <c r="J1359" s="15">
        <v>3.0</v>
      </c>
      <c r="K1359" t="s">
        <v>793</v>
      </c>
      <c r="M1359" s="15">
        <v>24.6</v>
      </c>
      <c r="N1359" s="16">
        <v>6.98</v>
      </c>
      <c r="O1359" s="16">
        <v>81.0</v>
      </c>
      <c r="P1359" s="17"/>
      <c r="Q1359" s="18"/>
      <c r="S1359" s="17"/>
      <c r="V1359" s="19"/>
      <c r="W1359" s="19"/>
      <c r="AF1359" t="s">
        <v>536</v>
      </c>
      <c r="AK1359" t="s">
        <v>97</v>
      </c>
      <c r="AR1359" t="s">
        <v>229</v>
      </c>
    </row>
    <row r="1360" ht="15.75" customHeight="1">
      <c r="A1360" t="s">
        <v>380</v>
      </c>
      <c r="B1360" s="20" t="s">
        <v>154</v>
      </c>
      <c r="C1360" s="11" t="s">
        <v>755</v>
      </c>
      <c r="D1360" s="11" t="s">
        <v>756</v>
      </c>
      <c r="E1360" s="11" t="s">
        <v>757</v>
      </c>
      <c r="F1360" s="12" t="str">
        <f t="shared" si="1"/>
        <v>2011</v>
      </c>
      <c r="G1360" s="13">
        <v>40754.0</v>
      </c>
      <c r="H1360" s="14">
        <v>0.2638888888888889</v>
      </c>
      <c r="I1360" t="s">
        <v>48</v>
      </c>
      <c r="J1360" s="15"/>
      <c r="L1360" t="s">
        <v>58</v>
      </c>
      <c r="M1360" s="15"/>
      <c r="N1360" s="16"/>
      <c r="O1360" s="16"/>
      <c r="P1360" s="17"/>
      <c r="Q1360" s="18"/>
      <c r="S1360" s="17"/>
      <c r="V1360" s="19"/>
      <c r="W1360" s="19" t="s">
        <v>299</v>
      </c>
      <c r="AF1360" t="s">
        <v>536</v>
      </c>
      <c r="AG1360" t="s">
        <v>59</v>
      </c>
      <c r="AH1360" t="s">
        <v>538</v>
      </c>
      <c r="AI1360">
        <v>22.5</v>
      </c>
      <c r="AJ1360" t="s">
        <v>61</v>
      </c>
      <c r="AK1360" t="s">
        <v>97</v>
      </c>
      <c r="AL1360">
        <v>3.5</v>
      </c>
      <c r="AM1360" t="s">
        <v>54</v>
      </c>
      <c r="AN1360" t="s">
        <v>55</v>
      </c>
      <c r="AQ1360" t="s">
        <v>56</v>
      </c>
      <c r="AR1360" t="s">
        <v>811</v>
      </c>
    </row>
    <row r="1361" ht="15.75" customHeight="1">
      <c r="A1361" t="s">
        <v>380</v>
      </c>
      <c r="B1361" s="20" t="s">
        <v>154</v>
      </c>
      <c r="C1361" s="11" t="s">
        <v>755</v>
      </c>
      <c r="D1361" s="11" t="s">
        <v>756</v>
      </c>
      <c r="E1361" s="11" t="s">
        <v>757</v>
      </c>
      <c r="F1361" s="12" t="str">
        <f t="shared" si="1"/>
        <v>2011</v>
      </c>
      <c r="G1361" s="13">
        <v>40754.0</v>
      </c>
      <c r="H1361" s="14">
        <v>0.2638888888888889</v>
      </c>
      <c r="I1361" t="s">
        <v>48</v>
      </c>
      <c r="J1361" s="15">
        <v>0.0</v>
      </c>
      <c r="K1361" t="s">
        <v>793</v>
      </c>
      <c r="M1361" s="15">
        <v>23.3</v>
      </c>
      <c r="N1361" s="16">
        <v>7.91</v>
      </c>
      <c r="O1361" s="16">
        <v>92.4</v>
      </c>
      <c r="P1361" s="17"/>
      <c r="Q1361" s="18"/>
      <c r="S1361" s="17"/>
      <c r="V1361" s="19"/>
      <c r="W1361" s="19"/>
      <c r="AF1361" t="s">
        <v>536</v>
      </c>
      <c r="AK1361" t="s">
        <v>97</v>
      </c>
      <c r="AR1361" t="s">
        <v>812</v>
      </c>
    </row>
    <row r="1362" ht="15.75" customHeight="1">
      <c r="A1362" t="s">
        <v>380</v>
      </c>
      <c r="B1362" s="20" t="s">
        <v>154</v>
      </c>
      <c r="C1362" s="11" t="s">
        <v>755</v>
      </c>
      <c r="D1362" s="11" t="s">
        <v>756</v>
      </c>
      <c r="E1362" s="11" t="s">
        <v>757</v>
      </c>
      <c r="F1362" s="12" t="str">
        <f t="shared" si="1"/>
        <v>2011</v>
      </c>
      <c r="G1362" s="13">
        <v>40754.0</v>
      </c>
      <c r="H1362" s="14">
        <v>0.2638888888888889</v>
      </c>
      <c r="I1362" t="s">
        <v>48</v>
      </c>
      <c r="J1362" s="15">
        <v>1.0</v>
      </c>
      <c r="K1362" t="s">
        <v>793</v>
      </c>
      <c r="M1362" s="15">
        <v>23.3</v>
      </c>
      <c r="N1362" s="16">
        <v>7.86</v>
      </c>
      <c r="O1362" s="16">
        <v>92.8</v>
      </c>
      <c r="P1362" s="17"/>
      <c r="Q1362" s="18"/>
      <c r="S1362" s="17"/>
      <c r="V1362" s="19"/>
      <c r="W1362" s="19"/>
      <c r="AF1362" t="s">
        <v>536</v>
      </c>
      <c r="AK1362" t="s">
        <v>97</v>
      </c>
      <c r="AR1362" t="s">
        <v>812</v>
      </c>
    </row>
    <row r="1363" ht="15.75" customHeight="1">
      <c r="A1363" t="s">
        <v>380</v>
      </c>
      <c r="B1363" s="20" t="s">
        <v>154</v>
      </c>
      <c r="C1363" s="11" t="s">
        <v>755</v>
      </c>
      <c r="D1363" s="11" t="s">
        <v>756</v>
      </c>
      <c r="E1363" s="11" t="s">
        <v>757</v>
      </c>
      <c r="F1363" s="12" t="str">
        <f t="shared" si="1"/>
        <v>2011</v>
      </c>
      <c r="G1363" s="13">
        <v>40754.0</v>
      </c>
      <c r="H1363" s="14">
        <v>0.2638888888888889</v>
      </c>
      <c r="I1363" t="s">
        <v>48</v>
      </c>
      <c r="J1363" s="15">
        <v>2.0</v>
      </c>
      <c r="K1363" t="s">
        <v>793</v>
      </c>
      <c r="M1363" s="15">
        <v>23.3</v>
      </c>
      <c r="N1363" s="16">
        <v>7.8</v>
      </c>
      <c r="O1363" s="16">
        <v>91.5</v>
      </c>
      <c r="P1363" s="17"/>
      <c r="Q1363" s="18"/>
      <c r="S1363" s="17"/>
      <c r="V1363" s="19"/>
      <c r="W1363" s="19"/>
      <c r="AF1363" t="s">
        <v>536</v>
      </c>
      <c r="AK1363" t="s">
        <v>97</v>
      </c>
      <c r="AR1363" t="s">
        <v>812</v>
      </c>
    </row>
    <row r="1364" ht="15.75" customHeight="1">
      <c r="A1364" t="s">
        <v>380</v>
      </c>
      <c r="B1364" s="20" t="s">
        <v>154</v>
      </c>
      <c r="C1364" s="11" t="s">
        <v>755</v>
      </c>
      <c r="D1364" s="11" t="s">
        <v>756</v>
      </c>
      <c r="E1364" s="11" t="s">
        <v>757</v>
      </c>
      <c r="F1364" s="12" t="str">
        <f t="shared" si="1"/>
        <v>2011</v>
      </c>
      <c r="G1364" s="13">
        <v>40754.0</v>
      </c>
      <c r="H1364" s="14">
        <v>0.2638888888888889</v>
      </c>
      <c r="I1364" t="s">
        <v>48</v>
      </c>
      <c r="J1364" s="15">
        <v>3.0</v>
      </c>
      <c r="K1364" t="s">
        <v>793</v>
      </c>
      <c r="M1364" s="15">
        <v>23.3</v>
      </c>
      <c r="N1364" s="16">
        <v>7.94</v>
      </c>
      <c r="O1364" s="16">
        <v>92.0</v>
      </c>
      <c r="P1364" s="17"/>
      <c r="Q1364" s="18"/>
      <c r="S1364" s="17"/>
      <c r="V1364" s="19"/>
      <c r="W1364" s="19"/>
      <c r="AF1364" t="s">
        <v>536</v>
      </c>
      <c r="AK1364" t="s">
        <v>97</v>
      </c>
      <c r="AR1364" t="s">
        <v>812</v>
      </c>
    </row>
    <row r="1365" ht="15.75" customHeight="1">
      <c r="A1365" t="s">
        <v>380</v>
      </c>
      <c r="B1365" s="20" t="s">
        <v>154</v>
      </c>
      <c r="C1365" s="11" t="s">
        <v>755</v>
      </c>
      <c r="D1365" s="11" t="s">
        <v>756</v>
      </c>
      <c r="E1365" s="11" t="s">
        <v>757</v>
      </c>
      <c r="F1365" s="12" t="str">
        <f t="shared" si="1"/>
        <v>2011</v>
      </c>
      <c r="G1365" s="13">
        <v>40768.0</v>
      </c>
      <c r="H1365" s="14">
        <v>0.3020833333333333</v>
      </c>
      <c r="I1365" t="s">
        <v>48</v>
      </c>
      <c r="J1365" s="15"/>
      <c r="L1365" t="s">
        <v>49</v>
      </c>
      <c r="M1365" s="15"/>
      <c r="N1365" s="16"/>
      <c r="O1365" s="16"/>
      <c r="P1365" s="17"/>
      <c r="Q1365" s="18"/>
      <c r="S1365" s="17"/>
      <c r="V1365" s="19"/>
      <c r="W1365" s="19">
        <v>47.2</v>
      </c>
      <c r="AF1365" t="s">
        <v>813</v>
      </c>
      <c r="AG1365" t="s">
        <v>51</v>
      </c>
      <c r="AH1365" t="s">
        <v>51</v>
      </c>
      <c r="AI1365">
        <v>21.11</v>
      </c>
      <c r="AJ1365" t="s">
        <v>61</v>
      </c>
      <c r="AK1365" t="s">
        <v>97</v>
      </c>
      <c r="AL1365">
        <v>2.0</v>
      </c>
      <c r="AM1365" t="s">
        <v>88</v>
      </c>
      <c r="AN1365" t="s">
        <v>55</v>
      </c>
      <c r="AQ1365" t="s">
        <v>56</v>
      </c>
      <c r="AR1365" t="s">
        <v>814</v>
      </c>
    </row>
    <row r="1366" ht="15.75" customHeight="1">
      <c r="A1366" t="s">
        <v>380</v>
      </c>
      <c r="B1366" s="20" t="s">
        <v>154</v>
      </c>
      <c r="C1366" s="11" t="s">
        <v>755</v>
      </c>
      <c r="D1366" s="11" t="s">
        <v>756</v>
      </c>
      <c r="E1366" s="11" t="s">
        <v>757</v>
      </c>
      <c r="F1366" s="12" t="str">
        <f t="shared" si="1"/>
        <v>2011</v>
      </c>
      <c r="G1366" s="13">
        <v>40768.0</v>
      </c>
      <c r="H1366" s="14">
        <v>0.3020833333333333</v>
      </c>
      <c r="I1366" t="s">
        <v>48</v>
      </c>
      <c r="J1366" s="15">
        <v>0.0</v>
      </c>
      <c r="K1366" t="s">
        <v>793</v>
      </c>
      <c r="M1366" s="15">
        <v>22.8</v>
      </c>
      <c r="N1366" s="16">
        <v>7.1</v>
      </c>
      <c r="O1366" s="16">
        <v>82.1</v>
      </c>
      <c r="P1366" s="17"/>
      <c r="Q1366" s="18"/>
      <c r="S1366" s="17"/>
      <c r="V1366" s="19"/>
      <c r="W1366" s="19"/>
      <c r="AF1366" t="s">
        <v>813</v>
      </c>
      <c r="AK1366" t="s">
        <v>97</v>
      </c>
      <c r="AR1366" t="s">
        <v>814</v>
      </c>
    </row>
    <row r="1367" ht="15.75" customHeight="1">
      <c r="A1367" t="s">
        <v>380</v>
      </c>
      <c r="B1367" s="20" t="s">
        <v>154</v>
      </c>
      <c r="C1367" s="11" t="s">
        <v>755</v>
      </c>
      <c r="D1367" s="11" t="s">
        <v>756</v>
      </c>
      <c r="E1367" s="11" t="s">
        <v>757</v>
      </c>
      <c r="F1367" s="12" t="str">
        <f t="shared" si="1"/>
        <v>2011</v>
      </c>
      <c r="G1367" s="13">
        <v>40768.0</v>
      </c>
      <c r="H1367" s="14">
        <v>0.3020833333333333</v>
      </c>
      <c r="I1367" t="s">
        <v>48</v>
      </c>
      <c r="J1367" s="15">
        <v>1.0</v>
      </c>
      <c r="K1367" t="s">
        <v>793</v>
      </c>
      <c r="M1367" s="15">
        <v>22.9</v>
      </c>
      <c r="N1367" s="16">
        <v>7.0</v>
      </c>
      <c r="O1367" s="16">
        <v>81.6</v>
      </c>
      <c r="P1367" s="17"/>
      <c r="Q1367" s="18"/>
      <c r="S1367" s="17"/>
      <c r="V1367" s="19"/>
      <c r="W1367" s="19"/>
      <c r="AF1367" t="s">
        <v>813</v>
      </c>
      <c r="AK1367" t="s">
        <v>97</v>
      </c>
      <c r="AR1367" t="s">
        <v>814</v>
      </c>
    </row>
    <row r="1368" ht="15.75" customHeight="1">
      <c r="A1368" t="s">
        <v>380</v>
      </c>
      <c r="B1368" s="20" t="s">
        <v>154</v>
      </c>
      <c r="C1368" s="11" t="s">
        <v>755</v>
      </c>
      <c r="D1368" s="11" t="s">
        <v>756</v>
      </c>
      <c r="E1368" s="11" t="s">
        <v>757</v>
      </c>
      <c r="F1368" s="12" t="str">
        <f t="shared" si="1"/>
        <v>2011</v>
      </c>
      <c r="G1368" s="13">
        <v>40768.0</v>
      </c>
      <c r="H1368" s="14">
        <v>0.3020833333333333</v>
      </c>
      <c r="I1368" t="s">
        <v>48</v>
      </c>
      <c r="J1368" s="15">
        <v>2.0</v>
      </c>
      <c r="K1368" t="s">
        <v>793</v>
      </c>
      <c r="M1368" s="15">
        <v>22.9</v>
      </c>
      <c r="N1368" s="16">
        <v>7.1</v>
      </c>
      <c r="O1368" s="16">
        <v>82.2</v>
      </c>
      <c r="P1368" s="17"/>
      <c r="Q1368" s="18"/>
      <c r="S1368" s="17"/>
      <c r="V1368" s="19"/>
      <c r="W1368" s="19"/>
      <c r="AF1368" t="s">
        <v>813</v>
      </c>
      <c r="AK1368" t="s">
        <v>97</v>
      </c>
      <c r="AR1368" t="s">
        <v>814</v>
      </c>
    </row>
    <row r="1369" ht="15.75" customHeight="1">
      <c r="A1369" t="s">
        <v>380</v>
      </c>
      <c r="B1369" s="20" t="s">
        <v>154</v>
      </c>
      <c r="C1369" s="11" t="s">
        <v>755</v>
      </c>
      <c r="D1369" s="11" t="s">
        <v>756</v>
      </c>
      <c r="E1369" s="11" t="s">
        <v>757</v>
      </c>
      <c r="F1369" s="12" t="str">
        <f t="shared" si="1"/>
        <v>2011</v>
      </c>
      <c r="G1369" s="13">
        <v>40782.0</v>
      </c>
      <c r="H1369" s="14">
        <v>0.2986111111111111</v>
      </c>
      <c r="I1369" t="s">
        <v>48</v>
      </c>
      <c r="J1369" s="15"/>
      <c r="L1369" t="s">
        <v>49</v>
      </c>
      <c r="M1369" s="15"/>
      <c r="N1369" s="16"/>
      <c r="O1369" s="16"/>
      <c r="P1369" s="17"/>
      <c r="Q1369" s="18"/>
      <c r="S1369" s="17"/>
      <c r="V1369" s="19"/>
      <c r="W1369" s="19">
        <v>51.2</v>
      </c>
      <c r="AF1369" t="s">
        <v>815</v>
      </c>
      <c r="AG1369" t="s">
        <v>51</v>
      </c>
      <c r="AH1369" t="s">
        <v>51</v>
      </c>
      <c r="AI1369">
        <v>21.11</v>
      </c>
      <c r="AJ1369" t="s">
        <v>61</v>
      </c>
      <c r="AK1369" t="s">
        <v>97</v>
      </c>
      <c r="AM1369" t="s">
        <v>88</v>
      </c>
      <c r="AN1369" t="s">
        <v>55</v>
      </c>
      <c r="AQ1369" t="s">
        <v>56</v>
      </c>
    </row>
    <row r="1370" ht="15.75" customHeight="1">
      <c r="A1370" t="s">
        <v>380</v>
      </c>
      <c r="B1370" s="20" t="s">
        <v>154</v>
      </c>
      <c r="C1370" s="11" t="s">
        <v>755</v>
      </c>
      <c r="D1370" s="11" t="s">
        <v>756</v>
      </c>
      <c r="E1370" s="11" t="s">
        <v>757</v>
      </c>
      <c r="F1370" s="12" t="str">
        <f t="shared" si="1"/>
        <v>2011</v>
      </c>
      <c r="G1370" s="13">
        <v>40782.0</v>
      </c>
      <c r="H1370" s="14">
        <v>0.2986111111111111</v>
      </c>
      <c r="I1370" t="s">
        <v>48</v>
      </c>
      <c r="J1370" s="15">
        <v>0.0</v>
      </c>
      <c r="K1370" t="s">
        <v>793</v>
      </c>
      <c r="M1370" s="15">
        <v>22.7</v>
      </c>
      <c r="N1370" s="16">
        <v>7.36</v>
      </c>
      <c r="O1370" s="16">
        <v>85.0</v>
      </c>
      <c r="P1370" s="17"/>
      <c r="Q1370" s="18"/>
      <c r="S1370" s="17"/>
      <c r="V1370" s="19"/>
      <c r="W1370" s="19"/>
      <c r="AF1370" t="s">
        <v>815</v>
      </c>
      <c r="AK1370" t="s">
        <v>97</v>
      </c>
    </row>
    <row r="1371" ht="15.75" customHeight="1">
      <c r="A1371" t="s">
        <v>380</v>
      </c>
      <c r="B1371" s="20" t="s">
        <v>154</v>
      </c>
      <c r="C1371" s="11" t="s">
        <v>755</v>
      </c>
      <c r="D1371" s="11" t="s">
        <v>756</v>
      </c>
      <c r="E1371" s="11" t="s">
        <v>757</v>
      </c>
      <c r="F1371" s="12" t="str">
        <f t="shared" si="1"/>
        <v>2011</v>
      </c>
      <c r="G1371" s="13">
        <v>40782.0</v>
      </c>
      <c r="H1371" s="14">
        <v>0.2986111111111111</v>
      </c>
      <c r="I1371" t="s">
        <v>48</v>
      </c>
      <c r="J1371" s="15">
        <v>1.0</v>
      </c>
      <c r="K1371" t="s">
        <v>793</v>
      </c>
      <c r="M1371" s="15">
        <v>22.8</v>
      </c>
      <c r="N1371" s="16">
        <v>7.2</v>
      </c>
      <c r="O1371" s="16">
        <v>84.2</v>
      </c>
      <c r="P1371" s="17"/>
      <c r="Q1371" s="18"/>
      <c r="S1371" s="17"/>
      <c r="V1371" s="19"/>
      <c r="W1371" s="19"/>
      <c r="AF1371" t="s">
        <v>815</v>
      </c>
      <c r="AK1371" t="s">
        <v>97</v>
      </c>
    </row>
    <row r="1372" ht="15.75" customHeight="1">
      <c r="A1372" t="s">
        <v>380</v>
      </c>
      <c r="B1372" s="20" t="s">
        <v>154</v>
      </c>
      <c r="C1372" s="11" t="s">
        <v>755</v>
      </c>
      <c r="D1372" s="11" t="s">
        <v>756</v>
      </c>
      <c r="E1372" s="11" t="s">
        <v>757</v>
      </c>
      <c r="F1372" s="12" t="str">
        <f t="shared" si="1"/>
        <v>2011</v>
      </c>
      <c r="G1372" s="13">
        <v>40782.0</v>
      </c>
      <c r="H1372" s="14">
        <v>0.2986111111111111</v>
      </c>
      <c r="I1372" t="s">
        <v>48</v>
      </c>
      <c r="J1372" s="15">
        <v>2.0</v>
      </c>
      <c r="K1372" t="s">
        <v>793</v>
      </c>
      <c r="M1372" s="15">
        <v>22.8</v>
      </c>
      <c r="N1372" s="16">
        <v>7.23</v>
      </c>
      <c r="O1372" s="16">
        <v>83.7</v>
      </c>
      <c r="P1372" s="17"/>
      <c r="Q1372" s="18"/>
      <c r="S1372" s="17"/>
      <c r="V1372" s="19"/>
      <c r="W1372" s="19"/>
      <c r="AF1372" t="s">
        <v>815</v>
      </c>
      <c r="AK1372" t="s">
        <v>97</v>
      </c>
    </row>
    <row r="1373" ht="15.75" customHeight="1">
      <c r="A1373" t="s">
        <v>380</v>
      </c>
      <c r="B1373" s="20" t="s">
        <v>154</v>
      </c>
      <c r="C1373" s="11" t="s">
        <v>759</v>
      </c>
      <c r="D1373" s="11" t="s">
        <v>760</v>
      </c>
      <c r="E1373" s="11" t="s">
        <v>761</v>
      </c>
      <c r="F1373" s="12" t="str">
        <f t="shared" si="1"/>
        <v>2011</v>
      </c>
      <c r="G1373" s="13">
        <v>40684.0</v>
      </c>
      <c r="H1373" s="14">
        <v>0.30486111111111114</v>
      </c>
      <c r="I1373" t="s">
        <v>48</v>
      </c>
      <c r="J1373" s="15"/>
      <c r="L1373" t="s">
        <v>58</v>
      </c>
      <c r="M1373" s="15"/>
      <c r="N1373" s="16"/>
      <c r="O1373" s="16"/>
      <c r="P1373" s="17"/>
      <c r="Q1373" s="18"/>
      <c r="S1373" s="17"/>
      <c r="V1373" s="19"/>
      <c r="W1373" s="19">
        <v>152.9</v>
      </c>
      <c r="AF1373" t="s">
        <v>534</v>
      </c>
      <c r="AG1373" t="s">
        <v>259</v>
      </c>
      <c r="AH1373" t="s">
        <v>260</v>
      </c>
      <c r="AI1373">
        <v>15.9</v>
      </c>
      <c r="AJ1373" t="s">
        <v>61</v>
      </c>
      <c r="AK1373" t="s">
        <v>97</v>
      </c>
      <c r="AL1373">
        <v>3.0</v>
      </c>
      <c r="AM1373" t="s">
        <v>54</v>
      </c>
      <c r="AN1373" t="s">
        <v>55</v>
      </c>
      <c r="AQ1373" t="s">
        <v>171</v>
      </c>
      <c r="AR1373" t="s">
        <v>233</v>
      </c>
    </row>
    <row r="1374" ht="15.75" customHeight="1">
      <c r="A1374" t="s">
        <v>380</v>
      </c>
      <c r="B1374" s="20" t="s">
        <v>154</v>
      </c>
      <c r="C1374" s="11" t="s">
        <v>759</v>
      </c>
      <c r="D1374" s="11" t="s">
        <v>760</v>
      </c>
      <c r="E1374" s="11" t="s">
        <v>761</v>
      </c>
      <c r="F1374" s="12" t="str">
        <f t="shared" si="1"/>
        <v>2011</v>
      </c>
      <c r="G1374" s="13">
        <v>40684.0</v>
      </c>
      <c r="H1374" s="14">
        <v>0.30486111111111114</v>
      </c>
      <c r="I1374" t="s">
        <v>48</v>
      </c>
      <c r="J1374" s="15">
        <v>0.0</v>
      </c>
      <c r="K1374" t="s">
        <v>793</v>
      </c>
      <c r="M1374" s="15">
        <v>11.4</v>
      </c>
      <c r="N1374" s="16">
        <v>10.45</v>
      </c>
      <c r="O1374" s="16">
        <v>94.7</v>
      </c>
      <c r="P1374" s="17"/>
      <c r="Q1374" s="18"/>
      <c r="S1374" s="17"/>
      <c r="V1374" s="19"/>
      <c r="W1374" s="19"/>
      <c r="AF1374" t="s">
        <v>534</v>
      </c>
      <c r="AK1374" t="s">
        <v>97</v>
      </c>
      <c r="AR1374" t="s">
        <v>233</v>
      </c>
    </row>
    <row r="1375" ht="15.75" customHeight="1">
      <c r="A1375" t="s">
        <v>380</v>
      </c>
      <c r="B1375" s="20" t="s">
        <v>154</v>
      </c>
      <c r="C1375" s="11" t="s">
        <v>759</v>
      </c>
      <c r="D1375" s="11" t="s">
        <v>760</v>
      </c>
      <c r="E1375" s="11" t="s">
        <v>761</v>
      </c>
      <c r="F1375" s="12" t="str">
        <f t="shared" si="1"/>
        <v>2011</v>
      </c>
      <c r="G1375" s="13">
        <v>40684.0</v>
      </c>
      <c r="H1375" s="14">
        <v>0.30486111111111114</v>
      </c>
      <c r="I1375" t="s">
        <v>48</v>
      </c>
      <c r="J1375" s="15">
        <v>1.0</v>
      </c>
      <c r="K1375" t="s">
        <v>793</v>
      </c>
      <c r="M1375" s="15">
        <v>11.3</v>
      </c>
      <c r="N1375" s="16">
        <v>10.58</v>
      </c>
      <c r="O1375" s="16">
        <v>96.2</v>
      </c>
      <c r="P1375" s="17"/>
      <c r="Q1375" s="18"/>
      <c r="S1375" s="17"/>
      <c r="V1375" s="19"/>
      <c r="W1375" s="19"/>
      <c r="AF1375" t="s">
        <v>534</v>
      </c>
      <c r="AK1375" t="s">
        <v>97</v>
      </c>
      <c r="AR1375" t="s">
        <v>233</v>
      </c>
    </row>
    <row r="1376" ht="15.75" customHeight="1">
      <c r="A1376" t="s">
        <v>380</v>
      </c>
      <c r="B1376" s="20" t="s">
        <v>154</v>
      </c>
      <c r="C1376" s="11" t="s">
        <v>759</v>
      </c>
      <c r="D1376" s="11" t="s">
        <v>760</v>
      </c>
      <c r="E1376" s="11" t="s">
        <v>761</v>
      </c>
      <c r="F1376" s="12" t="str">
        <f t="shared" si="1"/>
        <v>2011</v>
      </c>
      <c r="G1376" s="13">
        <v>40684.0</v>
      </c>
      <c r="H1376" s="14">
        <v>0.30486111111111114</v>
      </c>
      <c r="I1376" t="s">
        <v>48</v>
      </c>
      <c r="J1376" s="15">
        <v>2.0</v>
      </c>
      <c r="K1376" t="s">
        <v>793</v>
      </c>
      <c r="M1376" s="15">
        <v>11.3</v>
      </c>
      <c r="N1376" s="16">
        <v>10.47</v>
      </c>
      <c r="O1376" s="16">
        <v>95.6</v>
      </c>
      <c r="P1376" s="17"/>
      <c r="Q1376" s="18"/>
      <c r="S1376" s="17"/>
      <c r="V1376" s="19"/>
      <c r="W1376" s="19"/>
      <c r="AF1376" t="s">
        <v>534</v>
      </c>
      <c r="AK1376" t="s">
        <v>97</v>
      </c>
      <c r="AR1376" t="s">
        <v>233</v>
      </c>
    </row>
    <row r="1377" ht="15.75" customHeight="1">
      <c r="A1377" t="s">
        <v>380</v>
      </c>
      <c r="B1377" s="20" t="s">
        <v>154</v>
      </c>
      <c r="C1377" s="11" t="s">
        <v>759</v>
      </c>
      <c r="D1377" s="11" t="s">
        <v>760</v>
      </c>
      <c r="E1377" s="11" t="s">
        <v>761</v>
      </c>
      <c r="F1377" s="12" t="str">
        <f t="shared" si="1"/>
        <v>2011</v>
      </c>
      <c r="G1377" s="13">
        <v>40684.0</v>
      </c>
      <c r="H1377" s="14">
        <v>0.30486111111111114</v>
      </c>
      <c r="I1377" t="s">
        <v>48</v>
      </c>
      <c r="J1377" s="15">
        <v>3.0</v>
      </c>
      <c r="K1377" t="s">
        <v>793</v>
      </c>
      <c r="M1377" s="15">
        <v>11.3</v>
      </c>
      <c r="N1377" s="16">
        <v>10.45</v>
      </c>
      <c r="O1377" s="16">
        <v>95.0</v>
      </c>
      <c r="P1377" s="17"/>
      <c r="Q1377" s="18"/>
      <c r="S1377" s="17"/>
      <c r="V1377" s="19"/>
      <c r="W1377" s="19"/>
      <c r="AF1377" t="s">
        <v>534</v>
      </c>
      <c r="AK1377" t="s">
        <v>97</v>
      </c>
      <c r="AR1377" t="s">
        <v>233</v>
      </c>
    </row>
    <row r="1378" ht="15.75" customHeight="1">
      <c r="A1378" t="s">
        <v>380</v>
      </c>
      <c r="B1378" s="20" t="s">
        <v>154</v>
      </c>
      <c r="C1378" s="11" t="s">
        <v>759</v>
      </c>
      <c r="D1378" s="11" t="s">
        <v>760</v>
      </c>
      <c r="E1378" s="11" t="s">
        <v>761</v>
      </c>
      <c r="F1378" s="12" t="str">
        <f t="shared" si="1"/>
        <v>2011</v>
      </c>
      <c r="G1378" s="13">
        <v>40698.0</v>
      </c>
      <c r="H1378" s="14">
        <v>0.33402777777777776</v>
      </c>
      <c r="I1378" t="s">
        <v>48</v>
      </c>
      <c r="J1378" s="15"/>
      <c r="L1378" t="s">
        <v>49</v>
      </c>
      <c r="M1378" s="15"/>
      <c r="N1378" s="16"/>
      <c r="O1378" s="16"/>
      <c r="P1378" s="17"/>
      <c r="Q1378" s="18"/>
      <c r="S1378" s="17"/>
      <c r="V1378" s="19"/>
      <c r="W1378" s="19">
        <v>30.9</v>
      </c>
      <c r="AF1378" t="s">
        <v>808</v>
      </c>
      <c r="AG1378" t="s">
        <v>51</v>
      </c>
      <c r="AH1378" t="s">
        <v>51</v>
      </c>
      <c r="AI1378">
        <v>10.0</v>
      </c>
      <c r="AJ1378" t="s">
        <v>52</v>
      </c>
      <c r="AK1378" t="s">
        <v>97</v>
      </c>
      <c r="AL1378">
        <v>3.0</v>
      </c>
      <c r="AM1378" t="s">
        <v>54</v>
      </c>
      <c r="AN1378" t="s">
        <v>55</v>
      </c>
      <c r="AQ1378" t="s">
        <v>56</v>
      </c>
      <c r="AR1378" t="s">
        <v>809</v>
      </c>
    </row>
    <row r="1379" ht="15.75" customHeight="1">
      <c r="A1379" t="s">
        <v>380</v>
      </c>
      <c r="B1379" s="20" t="s">
        <v>154</v>
      </c>
      <c r="C1379" s="11" t="s">
        <v>759</v>
      </c>
      <c r="D1379" s="11" t="s">
        <v>760</v>
      </c>
      <c r="E1379" s="11" t="s">
        <v>761</v>
      </c>
      <c r="F1379" s="12" t="str">
        <f t="shared" si="1"/>
        <v>2011</v>
      </c>
      <c r="G1379" s="13">
        <v>40698.0</v>
      </c>
      <c r="H1379" s="14">
        <v>0.33402777777777776</v>
      </c>
      <c r="I1379" t="s">
        <v>48</v>
      </c>
      <c r="J1379" s="15">
        <v>0.0</v>
      </c>
      <c r="K1379" t="s">
        <v>793</v>
      </c>
      <c r="M1379" s="15">
        <v>16.4</v>
      </c>
      <c r="N1379" s="16">
        <v>9.18</v>
      </c>
      <c r="O1379" s="16">
        <v>93.8</v>
      </c>
      <c r="P1379" s="17"/>
      <c r="Q1379" s="18"/>
      <c r="S1379" s="17"/>
      <c r="V1379" s="19"/>
      <c r="W1379" s="19"/>
      <c r="AF1379" t="s">
        <v>808</v>
      </c>
      <c r="AK1379" t="s">
        <v>97</v>
      </c>
      <c r="AR1379" t="s">
        <v>809</v>
      </c>
    </row>
    <row r="1380" ht="15.75" customHeight="1">
      <c r="A1380" t="s">
        <v>380</v>
      </c>
      <c r="B1380" s="20" t="s">
        <v>154</v>
      </c>
      <c r="C1380" s="11" t="s">
        <v>759</v>
      </c>
      <c r="D1380" s="11" t="s">
        <v>760</v>
      </c>
      <c r="E1380" s="11" t="s">
        <v>761</v>
      </c>
      <c r="F1380" s="12" t="str">
        <f t="shared" si="1"/>
        <v>2011</v>
      </c>
      <c r="G1380" s="13">
        <v>40698.0</v>
      </c>
      <c r="H1380" s="14">
        <v>0.33402777777777776</v>
      </c>
      <c r="I1380" t="s">
        <v>48</v>
      </c>
      <c r="J1380" s="15">
        <v>1.0</v>
      </c>
      <c r="K1380" t="s">
        <v>793</v>
      </c>
      <c r="M1380" s="15">
        <v>16.4</v>
      </c>
      <c r="N1380" s="16">
        <v>9.17</v>
      </c>
      <c r="O1380" s="16">
        <v>93.7</v>
      </c>
      <c r="P1380" s="17"/>
      <c r="Q1380" s="18"/>
      <c r="S1380" s="17"/>
      <c r="V1380" s="19"/>
      <c r="W1380" s="19"/>
      <c r="AF1380" t="s">
        <v>808</v>
      </c>
      <c r="AK1380" t="s">
        <v>97</v>
      </c>
      <c r="AR1380" t="s">
        <v>809</v>
      </c>
    </row>
    <row r="1381" ht="15.75" customHeight="1">
      <c r="A1381" t="s">
        <v>380</v>
      </c>
      <c r="B1381" s="20" t="s">
        <v>154</v>
      </c>
      <c r="C1381" s="11" t="s">
        <v>759</v>
      </c>
      <c r="D1381" s="11" t="s">
        <v>760</v>
      </c>
      <c r="E1381" s="11" t="s">
        <v>761</v>
      </c>
      <c r="F1381" s="12" t="str">
        <f t="shared" si="1"/>
        <v>2011</v>
      </c>
      <c r="G1381" s="13">
        <v>40698.0</v>
      </c>
      <c r="H1381" s="14">
        <v>0.33402777777777776</v>
      </c>
      <c r="I1381" t="s">
        <v>48</v>
      </c>
      <c r="J1381" s="15">
        <v>2.0</v>
      </c>
      <c r="K1381" t="s">
        <v>793</v>
      </c>
      <c r="M1381" s="15">
        <v>16.4</v>
      </c>
      <c r="N1381" s="16">
        <v>9.17</v>
      </c>
      <c r="O1381" s="16">
        <v>93.1</v>
      </c>
      <c r="P1381" s="17"/>
      <c r="Q1381" s="18"/>
      <c r="S1381" s="17"/>
      <c r="V1381" s="19"/>
      <c r="W1381" s="19"/>
      <c r="AF1381" t="s">
        <v>808</v>
      </c>
      <c r="AK1381" t="s">
        <v>97</v>
      </c>
      <c r="AR1381" t="s">
        <v>809</v>
      </c>
    </row>
    <row r="1382" ht="15.75" customHeight="1">
      <c r="A1382" t="s">
        <v>380</v>
      </c>
      <c r="B1382" s="20" t="s">
        <v>154</v>
      </c>
      <c r="C1382" s="11" t="s">
        <v>759</v>
      </c>
      <c r="D1382" s="11" t="s">
        <v>760</v>
      </c>
      <c r="E1382" s="11" t="s">
        <v>761</v>
      </c>
      <c r="F1382" s="12" t="str">
        <f t="shared" si="1"/>
        <v>2011</v>
      </c>
      <c r="G1382" s="13">
        <v>40698.0</v>
      </c>
      <c r="H1382" s="14">
        <v>0.33402777777777776</v>
      </c>
      <c r="I1382" t="s">
        <v>48</v>
      </c>
      <c r="J1382" s="15">
        <v>3.0</v>
      </c>
      <c r="K1382" t="s">
        <v>793</v>
      </c>
      <c r="M1382" s="15">
        <v>16.4</v>
      </c>
      <c r="N1382" s="16">
        <v>9.17</v>
      </c>
      <c r="O1382" s="16">
        <v>93.2</v>
      </c>
      <c r="P1382" s="17"/>
      <c r="Q1382" s="18"/>
      <c r="S1382" s="17"/>
      <c r="V1382" s="19"/>
      <c r="W1382" s="19"/>
      <c r="AF1382" t="s">
        <v>808</v>
      </c>
      <c r="AK1382" t="s">
        <v>97</v>
      </c>
      <c r="AR1382" t="s">
        <v>809</v>
      </c>
    </row>
    <row r="1383" ht="15.75" customHeight="1">
      <c r="A1383" t="s">
        <v>380</v>
      </c>
      <c r="B1383" s="20" t="s">
        <v>154</v>
      </c>
      <c r="C1383" s="11" t="s">
        <v>759</v>
      </c>
      <c r="D1383" s="11" t="s">
        <v>760</v>
      </c>
      <c r="E1383" s="11" t="s">
        <v>761</v>
      </c>
      <c r="F1383" s="12" t="str">
        <f t="shared" si="1"/>
        <v>2011</v>
      </c>
      <c r="G1383" s="13">
        <v>40698.0</v>
      </c>
      <c r="H1383" s="14">
        <v>0.33402777777777776</v>
      </c>
      <c r="I1383" t="s">
        <v>95</v>
      </c>
      <c r="J1383" s="15"/>
      <c r="M1383" s="15"/>
      <c r="N1383" s="16"/>
      <c r="O1383" s="16"/>
      <c r="P1383" s="17"/>
      <c r="Q1383" s="18"/>
      <c r="S1383" s="17"/>
      <c r="V1383" s="19"/>
      <c r="W1383" s="19">
        <v>45.0</v>
      </c>
      <c r="AF1383" t="s">
        <v>808</v>
      </c>
      <c r="AK1383" t="s">
        <v>97</v>
      </c>
      <c r="AR1383" t="s">
        <v>809</v>
      </c>
    </row>
    <row r="1384" ht="15.75" customHeight="1">
      <c r="A1384" t="s">
        <v>380</v>
      </c>
      <c r="B1384" s="20" t="s">
        <v>154</v>
      </c>
      <c r="C1384" s="11" t="s">
        <v>759</v>
      </c>
      <c r="D1384" s="11" t="s">
        <v>760</v>
      </c>
      <c r="E1384" s="11" t="s">
        <v>761</v>
      </c>
      <c r="F1384" s="12" t="str">
        <f t="shared" si="1"/>
        <v>2011</v>
      </c>
      <c r="G1384" s="13">
        <v>40712.0</v>
      </c>
      <c r="H1384" s="14">
        <v>0.28125</v>
      </c>
      <c r="I1384" t="s">
        <v>48</v>
      </c>
      <c r="J1384" s="15"/>
      <c r="L1384" t="s">
        <v>49</v>
      </c>
      <c r="M1384" s="15"/>
      <c r="N1384" s="16"/>
      <c r="O1384" s="16"/>
      <c r="P1384" s="17"/>
      <c r="Q1384" s="18"/>
      <c r="S1384" s="17"/>
      <c r="V1384" s="19"/>
      <c r="W1384" s="19">
        <v>90.9</v>
      </c>
      <c r="AF1384" t="s">
        <v>536</v>
      </c>
      <c r="AG1384" t="s">
        <v>59</v>
      </c>
      <c r="AH1384" t="s">
        <v>59</v>
      </c>
      <c r="AI1384">
        <v>15.56</v>
      </c>
      <c r="AJ1384" t="s">
        <v>61</v>
      </c>
      <c r="AK1384" t="s">
        <v>97</v>
      </c>
      <c r="AL1384">
        <v>3.0</v>
      </c>
      <c r="AM1384" t="s">
        <v>54</v>
      </c>
      <c r="AN1384" t="s">
        <v>55</v>
      </c>
      <c r="AQ1384" t="s">
        <v>171</v>
      </c>
      <c r="AR1384" t="s">
        <v>229</v>
      </c>
    </row>
    <row r="1385" ht="15.75" customHeight="1">
      <c r="A1385" t="s">
        <v>380</v>
      </c>
      <c r="B1385" s="20" t="s">
        <v>154</v>
      </c>
      <c r="C1385" s="11" t="s">
        <v>759</v>
      </c>
      <c r="D1385" s="11" t="s">
        <v>760</v>
      </c>
      <c r="E1385" s="11" t="s">
        <v>761</v>
      </c>
      <c r="F1385" s="12" t="str">
        <f t="shared" si="1"/>
        <v>2011</v>
      </c>
      <c r="G1385" s="13">
        <v>40712.0</v>
      </c>
      <c r="H1385" s="14">
        <v>0.28125</v>
      </c>
      <c r="I1385" t="s">
        <v>48</v>
      </c>
      <c r="J1385" s="15">
        <v>0.0</v>
      </c>
      <c r="K1385" t="s">
        <v>793</v>
      </c>
      <c r="M1385" s="15">
        <v>18.2</v>
      </c>
      <c r="N1385" s="16">
        <v>8.6</v>
      </c>
      <c r="O1385" s="16">
        <v>91.8</v>
      </c>
      <c r="P1385" s="17"/>
      <c r="Q1385" s="18"/>
      <c r="S1385" s="17"/>
      <c r="V1385" s="19"/>
      <c r="W1385" s="19"/>
      <c r="AF1385" t="s">
        <v>536</v>
      </c>
      <c r="AK1385" t="s">
        <v>97</v>
      </c>
      <c r="AR1385" t="s">
        <v>229</v>
      </c>
    </row>
    <row r="1386" ht="15.75" customHeight="1">
      <c r="A1386" t="s">
        <v>380</v>
      </c>
      <c r="B1386" s="20" t="s">
        <v>154</v>
      </c>
      <c r="C1386" s="11" t="s">
        <v>759</v>
      </c>
      <c r="D1386" s="11" t="s">
        <v>760</v>
      </c>
      <c r="E1386" s="11" t="s">
        <v>761</v>
      </c>
      <c r="F1386" s="12" t="str">
        <f t="shared" si="1"/>
        <v>2011</v>
      </c>
      <c r="G1386" s="13">
        <v>40712.0</v>
      </c>
      <c r="H1386" s="14">
        <v>0.28125</v>
      </c>
      <c r="I1386" t="s">
        <v>48</v>
      </c>
      <c r="J1386" s="15">
        <v>1.0</v>
      </c>
      <c r="K1386" t="s">
        <v>793</v>
      </c>
      <c r="M1386" s="15">
        <v>18.2</v>
      </c>
      <c r="N1386" s="16">
        <v>8.67</v>
      </c>
      <c r="O1386" s="16">
        <v>91.0</v>
      </c>
      <c r="P1386" s="17"/>
      <c r="Q1386" s="18"/>
      <c r="S1386" s="17"/>
      <c r="V1386" s="19"/>
      <c r="W1386" s="19"/>
      <c r="AF1386" t="s">
        <v>536</v>
      </c>
      <c r="AK1386" t="s">
        <v>97</v>
      </c>
      <c r="AR1386" t="s">
        <v>229</v>
      </c>
    </row>
    <row r="1387" ht="15.75" customHeight="1">
      <c r="A1387" t="s">
        <v>380</v>
      </c>
      <c r="B1387" s="20" t="s">
        <v>154</v>
      </c>
      <c r="C1387" s="11" t="s">
        <v>759</v>
      </c>
      <c r="D1387" s="11" t="s">
        <v>760</v>
      </c>
      <c r="E1387" s="11" t="s">
        <v>761</v>
      </c>
      <c r="F1387" s="12" t="str">
        <f t="shared" si="1"/>
        <v>2011</v>
      </c>
      <c r="G1387" s="13">
        <v>40712.0</v>
      </c>
      <c r="H1387" s="14">
        <v>0.28125</v>
      </c>
      <c r="I1387" t="s">
        <v>48</v>
      </c>
      <c r="J1387" s="15">
        <v>2.0</v>
      </c>
      <c r="K1387" t="s">
        <v>793</v>
      </c>
      <c r="M1387" s="15">
        <v>18.2</v>
      </c>
      <c r="N1387" s="16">
        <v>8.57</v>
      </c>
      <c r="O1387" s="16">
        <v>91.7</v>
      </c>
      <c r="P1387" s="17"/>
      <c r="Q1387" s="18"/>
      <c r="S1387" s="17"/>
      <c r="V1387" s="19"/>
      <c r="W1387" s="19"/>
      <c r="AF1387" t="s">
        <v>536</v>
      </c>
      <c r="AK1387" t="s">
        <v>97</v>
      </c>
      <c r="AR1387" t="s">
        <v>229</v>
      </c>
    </row>
    <row r="1388" ht="15.75" customHeight="1">
      <c r="A1388" t="s">
        <v>380</v>
      </c>
      <c r="B1388" s="20" t="s">
        <v>154</v>
      </c>
      <c r="C1388" s="11" t="s">
        <v>759</v>
      </c>
      <c r="D1388" s="11" t="s">
        <v>760</v>
      </c>
      <c r="E1388" s="11" t="s">
        <v>761</v>
      </c>
      <c r="F1388" s="12" t="str">
        <f t="shared" si="1"/>
        <v>2011</v>
      </c>
      <c r="G1388" s="13">
        <v>40712.0</v>
      </c>
      <c r="H1388" s="14">
        <v>0.28125</v>
      </c>
      <c r="I1388" t="s">
        <v>48</v>
      </c>
      <c r="J1388" s="15">
        <v>3.0</v>
      </c>
      <c r="K1388" t="s">
        <v>793</v>
      </c>
      <c r="M1388" s="15">
        <v>18.2</v>
      </c>
      <c r="N1388" s="16">
        <v>8.65</v>
      </c>
      <c r="O1388" s="16">
        <v>92.3</v>
      </c>
      <c r="P1388" s="17"/>
      <c r="Q1388" s="18"/>
      <c r="S1388" s="17"/>
      <c r="V1388" s="19"/>
      <c r="W1388" s="19"/>
      <c r="AF1388" t="s">
        <v>536</v>
      </c>
      <c r="AK1388" t="s">
        <v>97</v>
      </c>
      <c r="AR1388" t="s">
        <v>229</v>
      </c>
    </row>
    <row r="1389" ht="15.75" customHeight="1">
      <c r="A1389" t="s">
        <v>380</v>
      </c>
      <c r="B1389" s="20" t="s">
        <v>154</v>
      </c>
      <c r="C1389" s="11" t="s">
        <v>759</v>
      </c>
      <c r="D1389" s="11" t="s">
        <v>760</v>
      </c>
      <c r="E1389" s="11" t="s">
        <v>761</v>
      </c>
      <c r="F1389" s="12" t="str">
        <f t="shared" si="1"/>
        <v>2011</v>
      </c>
      <c r="G1389" s="13">
        <v>40726.0</v>
      </c>
      <c r="H1389" s="14">
        <v>0.2881944444444444</v>
      </c>
      <c r="I1389" t="s">
        <v>48</v>
      </c>
      <c r="J1389" s="15"/>
      <c r="L1389" t="s">
        <v>49</v>
      </c>
      <c r="M1389" s="15"/>
      <c r="N1389" s="16"/>
      <c r="O1389" s="16"/>
      <c r="P1389" s="17"/>
      <c r="Q1389" s="18"/>
      <c r="S1389" s="17"/>
      <c r="V1389" s="19"/>
      <c r="W1389" s="19">
        <v>613.1</v>
      </c>
      <c r="AF1389" t="s">
        <v>279</v>
      </c>
      <c r="AG1389" t="s">
        <v>51</v>
      </c>
      <c r="AH1389" t="s">
        <v>51</v>
      </c>
      <c r="AI1389">
        <v>17.78</v>
      </c>
      <c r="AJ1389" t="s">
        <v>61</v>
      </c>
      <c r="AK1389" t="s">
        <v>97</v>
      </c>
      <c r="AM1389" t="s">
        <v>54</v>
      </c>
      <c r="AN1389" t="s">
        <v>55</v>
      </c>
      <c r="AQ1389" t="s">
        <v>56</v>
      </c>
      <c r="AR1389" t="s">
        <v>816</v>
      </c>
    </row>
    <row r="1390" ht="15.75" customHeight="1">
      <c r="A1390" t="s">
        <v>380</v>
      </c>
      <c r="B1390" s="20" t="s">
        <v>154</v>
      </c>
      <c r="C1390" s="11" t="s">
        <v>759</v>
      </c>
      <c r="D1390" s="11" t="s">
        <v>760</v>
      </c>
      <c r="E1390" s="11" t="s">
        <v>761</v>
      </c>
      <c r="F1390" s="12" t="str">
        <f t="shared" si="1"/>
        <v>2011</v>
      </c>
      <c r="G1390" s="13">
        <v>40726.0</v>
      </c>
      <c r="H1390" s="14">
        <v>0.2881944444444444</v>
      </c>
      <c r="I1390" t="s">
        <v>48</v>
      </c>
      <c r="J1390" s="15">
        <v>0.0</v>
      </c>
      <c r="K1390" t="s">
        <v>793</v>
      </c>
      <c r="M1390" s="15">
        <v>21.2</v>
      </c>
      <c r="N1390" s="16">
        <v>7.9</v>
      </c>
      <c r="O1390" s="16">
        <v>89.4</v>
      </c>
      <c r="P1390" s="17"/>
      <c r="Q1390" s="18"/>
      <c r="S1390" s="17"/>
      <c r="V1390" s="19"/>
      <c r="W1390" s="19"/>
      <c r="AF1390" t="s">
        <v>279</v>
      </c>
      <c r="AK1390" t="s">
        <v>97</v>
      </c>
      <c r="AR1390" t="s">
        <v>816</v>
      </c>
    </row>
    <row r="1391" ht="15.75" customHeight="1">
      <c r="A1391" t="s">
        <v>380</v>
      </c>
      <c r="B1391" s="20" t="s">
        <v>154</v>
      </c>
      <c r="C1391" s="11" t="s">
        <v>759</v>
      </c>
      <c r="D1391" s="11" t="s">
        <v>760</v>
      </c>
      <c r="E1391" s="11" t="s">
        <v>761</v>
      </c>
      <c r="F1391" s="12" t="str">
        <f t="shared" si="1"/>
        <v>2011</v>
      </c>
      <c r="G1391" s="13">
        <v>40726.0</v>
      </c>
      <c r="H1391" s="14">
        <v>0.2881944444444444</v>
      </c>
      <c r="I1391" t="s">
        <v>48</v>
      </c>
      <c r="J1391" s="15">
        <v>1.0</v>
      </c>
      <c r="K1391" t="s">
        <v>793</v>
      </c>
      <c r="M1391" s="15">
        <v>21.2</v>
      </c>
      <c r="N1391" s="16">
        <v>7.9</v>
      </c>
      <c r="O1391" s="16">
        <v>89.1</v>
      </c>
      <c r="P1391" s="17"/>
      <c r="Q1391" s="18"/>
      <c r="S1391" s="17"/>
      <c r="V1391" s="19"/>
      <c r="W1391" s="19"/>
      <c r="AF1391" t="s">
        <v>279</v>
      </c>
      <c r="AK1391" t="s">
        <v>97</v>
      </c>
      <c r="AR1391" t="s">
        <v>816</v>
      </c>
    </row>
    <row r="1392" ht="15.75" customHeight="1">
      <c r="A1392" t="s">
        <v>380</v>
      </c>
      <c r="B1392" s="20" t="s">
        <v>154</v>
      </c>
      <c r="C1392" s="11" t="s">
        <v>759</v>
      </c>
      <c r="D1392" s="11" t="s">
        <v>760</v>
      </c>
      <c r="E1392" s="11" t="s">
        <v>761</v>
      </c>
      <c r="F1392" s="12" t="str">
        <f t="shared" si="1"/>
        <v>2011</v>
      </c>
      <c r="G1392" s="13">
        <v>40726.0</v>
      </c>
      <c r="H1392" s="14">
        <v>0.2881944444444444</v>
      </c>
      <c r="I1392" t="s">
        <v>48</v>
      </c>
      <c r="J1392" s="15">
        <v>2.0</v>
      </c>
      <c r="K1392" t="s">
        <v>793</v>
      </c>
      <c r="M1392" s="15">
        <v>21.2</v>
      </c>
      <c r="N1392" s="16">
        <v>7.9</v>
      </c>
      <c r="O1392" s="16">
        <v>89.0</v>
      </c>
      <c r="P1392" s="17"/>
      <c r="Q1392" s="18"/>
      <c r="S1392" s="17"/>
      <c r="V1392" s="19"/>
      <c r="W1392" s="19"/>
      <c r="AF1392" t="s">
        <v>279</v>
      </c>
      <c r="AK1392" t="s">
        <v>97</v>
      </c>
      <c r="AR1392" t="s">
        <v>816</v>
      </c>
    </row>
    <row r="1393" ht="15.75" customHeight="1">
      <c r="A1393" t="s">
        <v>380</v>
      </c>
      <c r="B1393" s="20" t="s">
        <v>154</v>
      </c>
      <c r="C1393" s="11" t="s">
        <v>759</v>
      </c>
      <c r="D1393" s="11" t="s">
        <v>760</v>
      </c>
      <c r="E1393" s="11" t="s">
        <v>761</v>
      </c>
      <c r="F1393" s="12" t="str">
        <f t="shared" si="1"/>
        <v>2011</v>
      </c>
      <c r="G1393" s="13">
        <v>40726.0</v>
      </c>
      <c r="H1393" s="14">
        <v>0.2881944444444444</v>
      </c>
      <c r="I1393" t="s">
        <v>48</v>
      </c>
      <c r="J1393" s="15">
        <v>3.0</v>
      </c>
      <c r="K1393" t="s">
        <v>793</v>
      </c>
      <c r="M1393" s="15">
        <v>21.2</v>
      </c>
      <c r="N1393" s="16">
        <v>7.9</v>
      </c>
      <c r="O1393" s="16">
        <v>89.2</v>
      </c>
      <c r="P1393" s="17"/>
      <c r="Q1393" s="18"/>
      <c r="S1393" s="17"/>
      <c r="V1393" s="19"/>
      <c r="W1393" s="19"/>
      <c r="AF1393" t="s">
        <v>279</v>
      </c>
      <c r="AK1393" t="s">
        <v>97</v>
      </c>
      <c r="AR1393" t="s">
        <v>816</v>
      </c>
    </row>
    <row r="1394" ht="15.75" customHeight="1">
      <c r="A1394" t="s">
        <v>380</v>
      </c>
      <c r="B1394" s="20" t="s">
        <v>154</v>
      </c>
      <c r="C1394" s="11" t="s">
        <v>759</v>
      </c>
      <c r="D1394" s="11" t="s">
        <v>760</v>
      </c>
      <c r="E1394" s="11" t="s">
        <v>761</v>
      </c>
      <c r="F1394" s="12" t="str">
        <f t="shared" si="1"/>
        <v>2011</v>
      </c>
      <c r="G1394" s="13">
        <v>40740.0</v>
      </c>
      <c r="H1394" s="14">
        <v>0.2673611111111111</v>
      </c>
      <c r="I1394" t="s">
        <v>48</v>
      </c>
      <c r="J1394" s="15"/>
      <c r="L1394" t="s">
        <v>49</v>
      </c>
      <c r="M1394" s="15"/>
      <c r="N1394" s="16"/>
      <c r="O1394" s="16"/>
      <c r="P1394" s="17"/>
      <c r="Q1394" s="18"/>
      <c r="S1394" s="17"/>
      <c r="V1394" s="19"/>
      <c r="W1394" s="19"/>
      <c r="AF1394" t="s">
        <v>536</v>
      </c>
      <c r="AG1394" t="s">
        <v>51</v>
      </c>
      <c r="AH1394" t="s">
        <v>51</v>
      </c>
      <c r="AI1394">
        <v>19.4</v>
      </c>
      <c r="AJ1394" t="s">
        <v>61</v>
      </c>
      <c r="AK1394" t="s">
        <v>97</v>
      </c>
      <c r="AL1394">
        <v>3.0</v>
      </c>
      <c r="AM1394" t="s">
        <v>88</v>
      </c>
      <c r="AN1394" t="s">
        <v>55</v>
      </c>
      <c r="AQ1394" t="s">
        <v>56</v>
      </c>
      <c r="AR1394" t="s">
        <v>229</v>
      </c>
    </row>
    <row r="1395" ht="15.75" customHeight="1">
      <c r="A1395" t="s">
        <v>380</v>
      </c>
      <c r="B1395" s="20" t="s">
        <v>154</v>
      </c>
      <c r="C1395" s="11" t="s">
        <v>759</v>
      </c>
      <c r="D1395" s="11" t="s">
        <v>760</v>
      </c>
      <c r="E1395" s="11" t="s">
        <v>761</v>
      </c>
      <c r="F1395" s="12" t="str">
        <f t="shared" si="1"/>
        <v>2011</v>
      </c>
      <c r="G1395" s="13">
        <v>40740.0</v>
      </c>
      <c r="H1395" s="14">
        <v>0.2673611111111111</v>
      </c>
      <c r="I1395" t="s">
        <v>48</v>
      </c>
      <c r="J1395" s="15">
        <v>0.0</v>
      </c>
      <c r="K1395" t="s">
        <v>793</v>
      </c>
      <c r="M1395" s="15">
        <v>24.5</v>
      </c>
      <c r="N1395" s="16">
        <v>7.07</v>
      </c>
      <c r="O1395" s="16">
        <v>85.6</v>
      </c>
      <c r="P1395" s="17"/>
      <c r="Q1395" s="18"/>
      <c r="S1395" s="17"/>
      <c r="V1395" s="19"/>
      <c r="W1395" s="19"/>
      <c r="AF1395" t="s">
        <v>536</v>
      </c>
      <c r="AK1395" t="s">
        <v>97</v>
      </c>
      <c r="AR1395" t="s">
        <v>229</v>
      </c>
    </row>
    <row r="1396" ht="15.75" customHeight="1">
      <c r="A1396" t="s">
        <v>380</v>
      </c>
      <c r="B1396" s="20" t="s">
        <v>154</v>
      </c>
      <c r="C1396" s="11" t="s">
        <v>759</v>
      </c>
      <c r="D1396" s="11" t="s">
        <v>760</v>
      </c>
      <c r="E1396" s="11" t="s">
        <v>761</v>
      </c>
      <c r="F1396" s="12" t="str">
        <f t="shared" si="1"/>
        <v>2011</v>
      </c>
      <c r="G1396" s="13">
        <v>40740.0</v>
      </c>
      <c r="H1396" s="14">
        <v>0.2673611111111111</v>
      </c>
      <c r="I1396" t="s">
        <v>48</v>
      </c>
      <c r="J1396" s="15">
        <v>1.0</v>
      </c>
      <c r="K1396" t="s">
        <v>793</v>
      </c>
      <c r="M1396" s="15">
        <v>24.6</v>
      </c>
      <c r="N1396" s="16">
        <v>7.28</v>
      </c>
      <c r="O1396" s="16">
        <v>87.2</v>
      </c>
      <c r="P1396" s="17"/>
      <c r="Q1396" s="18"/>
      <c r="S1396" s="17"/>
      <c r="V1396" s="19"/>
      <c r="W1396" s="19"/>
      <c r="AF1396" t="s">
        <v>536</v>
      </c>
      <c r="AK1396" t="s">
        <v>97</v>
      </c>
      <c r="AR1396" t="s">
        <v>229</v>
      </c>
    </row>
    <row r="1397" ht="15.75" customHeight="1">
      <c r="A1397" t="s">
        <v>380</v>
      </c>
      <c r="B1397" s="20" t="s">
        <v>154</v>
      </c>
      <c r="C1397" s="11" t="s">
        <v>759</v>
      </c>
      <c r="D1397" s="11" t="s">
        <v>760</v>
      </c>
      <c r="E1397" s="11" t="s">
        <v>761</v>
      </c>
      <c r="F1397" s="12" t="str">
        <f t="shared" si="1"/>
        <v>2011</v>
      </c>
      <c r="G1397" s="13">
        <v>40740.0</v>
      </c>
      <c r="H1397" s="14">
        <v>0.2673611111111111</v>
      </c>
      <c r="I1397" t="s">
        <v>48</v>
      </c>
      <c r="J1397" s="15">
        <v>2.0</v>
      </c>
      <c r="K1397" t="s">
        <v>793</v>
      </c>
      <c r="M1397" s="15">
        <v>24.6</v>
      </c>
      <c r="N1397" s="16">
        <v>7.1</v>
      </c>
      <c r="O1397" s="16">
        <v>85.1</v>
      </c>
      <c r="P1397" s="17"/>
      <c r="Q1397" s="18"/>
      <c r="S1397" s="17"/>
      <c r="V1397" s="19"/>
      <c r="W1397" s="19"/>
      <c r="AF1397" t="s">
        <v>536</v>
      </c>
      <c r="AK1397" t="s">
        <v>97</v>
      </c>
      <c r="AR1397" t="s">
        <v>229</v>
      </c>
    </row>
    <row r="1398" ht="15.75" customHeight="1">
      <c r="A1398" t="s">
        <v>380</v>
      </c>
      <c r="B1398" s="20" t="s">
        <v>154</v>
      </c>
      <c r="C1398" s="11" t="s">
        <v>759</v>
      </c>
      <c r="D1398" s="11" t="s">
        <v>760</v>
      </c>
      <c r="E1398" s="11" t="s">
        <v>761</v>
      </c>
      <c r="F1398" s="12" t="str">
        <f t="shared" si="1"/>
        <v>2011</v>
      </c>
      <c r="G1398" s="13">
        <v>40740.0</v>
      </c>
      <c r="H1398" s="14">
        <v>0.2673611111111111</v>
      </c>
      <c r="I1398" t="s">
        <v>48</v>
      </c>
      <c r="J1398" s="15">
        <v>3.0</v>
      </c>
      <c r="K1398" t="s">
        <v>793</v>
      </c>
      <c r="M1398" s="15">
        <v>24.7</v>
      </c>
      <c r="N1398" s="16">
        <v>7.14</v>
      </c>
      <c r="O1398" s="16">
        <v>86.5</v>
      </c>
      <c r="P1398" s="17"/>
      <c r="Q1398" s="18"/>
      <c r="S1398" s="17"/>
      <c r="V1398" s="19"/>
      <c r="W1398" s="19"/>
      <c r="AF1398" t="s">
        <v>536</v>
      </c>
      <c r="AK1398" t="s">
        <v>97</v>
      </c>
      <c r="AR1398" t="s">
        <v>229</v>
      </c>
    </row>
    <row r="1399" ht="15.75" customHeight="1">
      <c r="A1399" t="s">
        <v>380</v>
      </c>
      <c r="B1399" s="20" t="s">
        <v>154</v>
      </c>
      <c r="C1399" s="11" t="s">
        <v>759</v>
      </c>
      <c r="D1399" s="11" t="s">
        <v>760</v>
      </c>
      <c r="E1399" s="11" t="s">
        <v>761</v>
      </c>
      <c r="F1399" s="12" t="str">
        <f t="shared" si="1"/>
        <v>2011</v>
      </c>
      <c r="G1399" s="13">
        <v>40754.0</v>
      </c>
      <c r="H1399" s="14">
        <v>0.28125</v>
      </c>
      <c r="I1399" t="s">
        <v>48</v>
      </c>
      <c r="J1399" s="15"/>
      <c r="L1399" t="s">
        <v>58</v>
      </c>
      <c r="M1399" s="15"/>
      <c r="N1399" s="16"/>
      <c r="O1399" s="16"/>
      <c r="P1399" s="17"/>
      <c r="Q1399" s="18"/>
      <c r="S1399" s="17"/>
      <c r="V1399" s="19"/>
      <c r="W1399" s="19" t="s">
        <v>299</v>
      </c>
      <c r="AF1399" t="s">
        <v>536</v>
      </c>
      <c r="AG1399" t="s">
        <v>59</v>
      </c>
      <c r="AH1399" t="s">
        <v>538</v>
      </c>
      <c r="AI1399">
        <v>22.5</v>
      </c>
      <c r="AJ1399" t="s">
        <v>61</v>
      </c>
      <c r="AK1399" t="s">
        <v>97</v>
      </c>
      <c r="AL1399">
        <v>3.0</v>
      </c>
      <c r="AM1399" t="s">
        <v>54</v>
      </c>
      <c r="AN1399" t="s">
        <v>55</v>
      </c>
      <c r="AQ1399" t="s">
        <v>56</v>
      </c>
      <c r="AR1399" t="s">
        <v>817</v>
      </c>
    </row>
    <row r="1400" ht="15.75" customHeight="1">
      <c r="A1400" t="s">
        <v>380</v>
      </c>
      <c r="B1400" s="20" t="s">
        <v>154</v>
      </c>
      <c r="C1400" s="11" t="s">
        <v>759</v>
      </c>
      <c r="D1400" s="11" t="s">
        <v>760</v>
      </c>
      <c r="E1400" s="11" t="s">
        <v>761</v>
      </c>
      <c r="F1400" s="12" t="str">
        <f t="shared" si="1"/>
        <v>2011</v>
      </c>
      <c r="G1400" s="13">
        <v>40754.0</v>
      </c>
      <c r="H1400" s="14">
        <v>0.28125</v>
      </c>
      <c r="I1400" t="s">
        <v>48</v>
      </c>
      <c r="J1400" s="15">
        <v>0.0</v>
      </c>
      <c r="K1400" t="s">
        <v>793</v>
      </c>
      <c r="M1400" s="15">
        <v>24.3</v>
      </c>
      <c r="N1400" s="16">
        <v>8.56</v>
      </c>
      <c r="O1400" s="16">
        <v>102.8</v>
      </c>
      <c r="P1400" s="17"/>
      <c r="Q1400" s="18"/>
      <c r="S1400" s="17"/>
      <c r="V1400" s="19"/>
      <c r="W1400" s="19"/>
      <c r="AF1400" t="s">
        <v>536</v>
      </c>
      <c r="AK1400" t="s">
        <v>97</v>
      </c>
      <c r="AR1400" t="s">
        <v>818</v>
      </c>
    </row>
    <row r="1401" ht="15.75" customHeight="1">
      <c r="A1401" t="s">
        <v>380</v>
      </c>
      <c r="B1401" s="20" t="s">
        <v>154</v>
      </c>
      <c r="C1401" s="11" t="s">
        <v>759</v>
      </c>
      <c r="D1401" s="11" t="s">
        <v>760</v>
      </c>
      <c r="E1401" s="11" t="s">
        <v>761</v>
      </c>
      <c r="F1401" s="12" t="str">
        <f t="shared" si="1"/>
        <v>2011</v>
      </c>
      <c r="G1401" s="13">
        <v>40754.0</v>
      </c>
      <c r="H1401" s="14">
        <v>0.28125</v>
      </c>
      <c r="I1401" t="s">
        <v>48</v>
      </c>
      <c r="J1401" s="15">
        <v>1.0</v>
      </c>
      <c r="K1401" t="s">
        <v>793</v>
      </c>
      <c r="M1401" s="15">
        <v>24.2</v>
      </c>
      <c r="N1401" s="16">
        <v>8.5</v>
      </c>
      <c r="O1401" s="16">
        <v>103.6</v>
      </c>
      <c r="P1401" s="17"/>
      <c r="Q1401" s="18"/>
      <c r="S1401" s="17"/>
      <c r="V1401" s="19"/>
      <c r="W1401" s="19"/>
      <c r="AF1401" t="s">
        <v>536</v>
      </c>
      <c r="AK1401" t="s">
        <v>97</v>
      </c>
      <c r="AR1401" t="s">
        <v>818</v>
      </c>
    </row>
    <row r="1402" ht="15.75" customHeight="1">
      <c r="A1402" t="s">
        <v>380</v>
      </c>
      <c r="B1402" s="20" t="s">
        <v>154</v>
      </c>
      <c r="C1402" s="11" t="s">
        <v>759</v>
      </c>
      <c r="D1402" s="11" t="s">
        <v>760</v>
      </c>
      <c r="E1402" s="11" t="s">
        <v>761</v>
      </c>
      <c r="F1402" s="12" t="str">
        <f t="shared" si="1"/>
        <v>2011</v>
      </c>
      <c r="G1402" s="13">
        <v>40754.0</v>
      </c>
      <c r="H1402" s="14">
        <v>0.28125</v>
      </c>
      <c r="I1402" t="s">
        <v>48</v>
      </c>
      <c r="J1402" s="15">
        <v>2.0</v>
      </c>
      <c r="K1402" t="s">
        <v>793</v>
      </c>
      <c r="M1402" s="15">
        <v>24.4</v>
      </c>
      <c r="N1402" s="16">
        <v>8.47</v>
      </c>
      <c r="O1402" s="16">
        <v>100.7</v>
      </c>
      <c r="P1402" s="17"/>
      <c r="Q1402" s="18"/>
      <c r="S1402" s="17"/>
      <c r="V1402" s="19"/>
      <c r="W1402" s="19"/>
      <c r="AF1402" t="s">
        <v>536</v>
      </c>
      <c r="AK1402" t="s">
        <v>97</v>
      </c>
      <c r="AR1402" t="s">
        <v>818</v>
      </c>
    </row>
    <row r="1403" ht="15.75" customHeight="1">
      <c r="A1403" t="s">
        <v>380</v>
      </c>
      <c r="B1403" s="20" t="s">
        <v>154</v>
      </c>
      <c r="C1403" s="11" t="s">
        <v>759</v>
      </c>
      <c r="D1403" s="11" t="s">
        <v>760</v>
      </c>
      <c r="E1403" s="11" t="s">
        <v>761</v>
      </c>
      <c r="F1403" s="12" t="str">
        <f t="shared" si="1"/>
        <v>2011</v>
      </c>
      <c r="G1403" s="13">
        <v>40754.0</v>
      </c>
      <c r="H1403" s="14">
        <v>0.28125</v>
      </c>
      <c r="I1403" t="s">
        <v>48</v>
      </c>
      <c r="J1403" s="15">
        <v>3.0</v>
      </c>
      <c r="K1403" t="s">
        <v>793</v>
      </c>
      <c r="M1403" s="15">
        <v>24.5</v>
      </c>
      <c r="N1403" s="16">
        <v>8.44</v>
      </c>
      <c r="O1403" s="16">
        <v>99.5</v>
      </c>
      <c r="P1403" s="17"/>
      <c r="Q1403" s="18"/>
      <c r="S1403" s="17"/>
      <c r="V1403" s="19"/>
      <c r="W1403" s="19"/>
      <c r="AF1403" t="s">
        <v>536</v>
      </c>
      <c r="AK1403" t="s">
        <v>97</v>
      </c>
      <c r="AR1403" t="s">
        <v>818</v>
      </c>
    </row>
    <row r="1404" ht="15.75" customHeight="1">
      <c r="A1404" t="s">
        <v>380</v>
      </c>
      <c r="B1404" s="20" t="s">
        <v>154</v>
      </c>
      <c r="C1404" s="11" t="s">
        <v>759</v>
      </c>
      <c r="D1404" s="11" t="s">
        <v>760</v>
      </c>
      <c r="E1404" s="11" t="s">
        <v>761</v>
      </c>
      <c r="F1404" s="12" t="str">
        <f t="shared" si="1"/>
        <v>2011</v>
      </c>
      <c r="G1404" s="13">
        <v>40768.0</v>
      </c>
      <c r="H1404" s="14">
        <v>0.3229166666666667</v>
      </c>
      <c r="I1404" t="s">
        <v>48</v>
      </c>
      <c r="J1404" s="15"/>
      <c r="L1404" t="s">
        <v>49</v>
      </c>
      <c r="M1404" s="15"/>
      <c r="N1404" s="16"/>
      <c r="O1404" s="16"/>
      <c r="P1404" s="17"/>
      <c r="Q1404" s="18"/>
      <c r="S1404" s="17"/>
      <c r="V1404" s="19"/>
      <c r="W1404" s="19">
        <v>60.1</v>
      </c>
      <c r="AF1404" t="s">
        <v>813</v>
      </c>
      <c r="AG1404" t="s">
        <v>51</v>
      </c>
      <c r="AH1404" t="s">
        <v>51</v>
      </c>
      <c r="AI1404">
        <v>70.0</v>
      </c>
      <c r="AJ1404" t="s">
        <v>61</v>
      </c>
      <c r="AK1404" t="s">
        <v>97</v>
      </c>
      <c r="AM1404" t="s">
        <v>88</v>
      </c>
      <c r="AN1404" t="s">
        <v>55</v>
      </c>
      <c r="AQ1404" t="s">
        <v>56</v>
      </c>
    </row>
    <row r="1405" ht="15.75" customHeight="1">
      <c r="A1405" t="s">
        <v>380</v>
      </c>
      <c r="B1405" s="20" t="s">
        <v>154</v>
      </c>
      <c r="C1405" s="11" t="s">
        <v>759</v>
      </c>
      <c r="D1405" s="11" t="s">
        <v>760</v>
      </c>
      <c r="E1405" s="11" t="s">
        <v>761</v>
      </c>
      <c r="F1405" s="12" t="str">
        <f t="shared" si="1"/>
        <v>2011</v>
      </c>
      <c r="G1405" s="13">
        <v>40768.0</v>
      </c>
      <c r="H1405" s="14">
        <v>0.3229166666666667</v>
      </c>
      <c r="I1405" t="s">
        <v>48</v>
      </c>
      <c r="J1405" s="15">
        <v>0.0</v>
      </c>
      <c r="K1405" t="s">
        <v>793</v>
      </c>
      <c r="M1405" s="15">
        <v>22.8</v>
      </c>
      <c r="N1405" s="16">
        <v>7.6</v>
      </c>
      <c r="O1405" s="16">
        <v>88.6</v>
      </c>
      <c r="P1405" s="17"/>
      <c r="Q1405" s="18"/>
      <c r="S1405" s="17"/>
      <c r="V1405" s="19"/>
      <c r="W1405" s="19"/>
      <c r="AF1405" t="s">
        <v>813</v>
      </c>
      <c r="AK1405" t="s">
        <v>97</v>
      </c>
    </row>
    <row r="1406" ht="15.75" customHeight="1">
      <c r="A1406" t="s">
        <v>380</v>
      </c>
      <c r="B1406" s="20" t="s">
        <v>154</v>
      </c>
      <c r="C1406" s="11" t="s">
        <v>759</v>
      </c>
      <c r="D1406" s="11" t="s">
        <v>760</v>
      </c>
      <c r="E1406" s="11" t="s">
        <v>761</v>
      </c>
      <c r="F1406" s="12" t="str">
        <f t="shared" si="1"/>
        <v>2011</v>
      </c>
      <c r="G1406" s="13">
        <v>40768.0</v>
      </c>
      <c r="H1406" s="14">
        <v>0.3229166666666667</v>
      </c>
      <c r="I1406" t="s">
        <v>48</v>
      </c>
      <c r="J1406" s="15">
        <v>1.0</v>
      </c>
      <c r="K1406" t="s">
        <v>793</v>
      </c>
      <c r="M1406" s="15">
        <v>22.9</v>
      </c>
      <c r="N1406" s="16">
        <v>7.5</v>
      </c>
      <c r="O1406" s="16">
        <v>88.0</v>
      </c>
      <c r="P1406" s="17"/>
      <c r="Q1406" s="18"/>
      <c r="S1406" s="17"/>
      <c r="V1406" s="19"/>
      <c r="W1406" s="19"/>
      <c r="AF1406" t="s">
        <v>813</v>
      </c>
      <c r="AK1406" t="s">
        <v>97</v>
      </c>
    </row>
    <row r="1407" ht="15.75" customHeight="1">
      <c r="A1407" t="s">
        <v>380</v>
      </c>
      <c r="B1407" s="20" t="s">
        <v>154</v>
      </c>
      <c r="C1407" s="11" t="s">
        <v>759</v>
      </c>
      <c r="D1407" s="11" t="s">
        <v>760</v>
      </c>
      <c r="E1407" s="11" t="s">
        <v>761</v>
      </c>
      <c r="F1407" s="12" t="str">
        <f t="shared" si="1"/>
        <v>2011</v>
      </c>
      <c r="G1407" s="13">
        <v>40768.0</v>
      </c>
      <c r="H1407" s="14">
        <v>0.3229166666666667</v>
      </c>
      <c r="I1407" t="s">
        <v>48</v>
      </c>
      <c r="J1407" s="15">
        <v>2.0</v>
      </c>
      <c r="K1407" t="s">
        <v>793</v>
      </c>
      <c r="M1407" s="15">
        <v>22.9</v>
      </c>
      <c r="N1407" s="16">
        <v>7.5</v>
      </c>
      <c r="O1407" s="16">
        <v>87.1</v>
      </c>
      <c r="P1407" s="17"/>
      <c r="Q1407" s="18"/>
      <c r="S1407" s="17"/>
      <c r="V1407" s="19"/>
      <c r="W1407" s="19"/>
      <c r="AF1407" t="s">
        <v>813</v>
      </c>
      <c r="AK1407" t="s">
        <v>97</v>
      </c>
    </row>
    <row r="1408" ht="15.75" customHeight="1">
      <c r="A1408" t="s">
        <v>380</v>
      </c>
      <c r="B1408" s="20" t="s">
        <v>154</v>
      </c>
      <c r="C1408" s="11" t="s">
        <v>759</v>
      </c>
      <c r="D1408" s="11" t="s">
        <v>760</v>
      </c>
      <c r="E1408" s="11" t="s">
        <v>761</v>
      </c>
      <c r="F1408" s="12" t="str">
        <f t="shared" si="1"/>
        <v>2011</v>
      </c>
      <c r="G1408" s="13">
        <v>40782.0</v>
      </c>
      <c r="H1408" s="14">
        <v>0.3125</v>
      </c>
      <c r="I1408" t="s">
        <v>48</v>
      </c>
      <c r="J1408" s="15"/>
      <c r="L1408" t="s">
        <v>49</v>
      </c>
      <c r="M1408" s="15"/>
      <c r="N1408" s="16"/>
      <c r="O1408" s="16"/>
      <c r="P1408" s="17"/>
      <c r="Q1408" s="18"/>
      <c r="S1408" s="17"/>
      <c r="V1408" s="19"/>
      <c r="W1408" s="19">
        <v>49.6</v>
      </c>
      <c r="AF1408" t="s">
        <v>815</v>
      </c>
      <c r="AG1408" t="s">
        <v>51</v>
      </c>
      <c r="AH1408" t="s">
        <v>51</v>
      </c>
      <c r="AI1408">
        <v>21.11</v>
      </c>
      <c r="AJ1408" t="s">
        <v>61</v>
      </c>
      <c r="AK1408" t="s">
        <v>97</v>
      </c>
      <c r="AM1408" t="s">
        <v>88</v>
      </c>
      <c r="AN1408" t="s">
        <v>55</v>
      </c>
      <c r="AQ1408" t="s">
        <v>56</v>
      </c>
    </row>
    <row r="1409" ht="15.75" customHeight="1">
      <c r="A1409" t="s">
        <v>380</v>
      </c>
      <c r="B1409" s="20" t="s">
        <v>154</v>
      </c>
      <c r="C1409" s="11" t="s">
        <v>759</v>
      </c>
      <c r="D1409" s="11" t="s">
        <v>760</v>
      </c>
      <c r="E1409" s="11" t="s">
        <v>761</v>
      </c>
      <c r="F1409" s="12" t="str">
        <f t="shared" si="1"/>
        <v>2011</v>
      </c>
      <c r="G1409" s="13">
        <v>40782.0</v>
      </c>
      <c r="H1409" s="14">
        <v>0.3125</v>
      </c>
      <c r="I1409" t="s">
        <v>48</v>
      </c>
      <c r="J1409" s="15">
        <v>0.0</v>
      </c>
      <c r="K1409" t="s">
        <v>793</v>
      </c>
      <c r="M1409" s="15">
        <v>22.7</v>
      </c>
      <c r="N1409" s="16">
        <v>7.63</v>
      </c>
      <c r="O1409" s="16">
        <v>88.3</v>
      </c>
      <c r="P1409" s="17"/>
      <c r="Q1409" s="18"/>
      <c r="S1409" s="17"/>
      <c r="V1409" s="19"/>
      <c r="W1409" s="19"/>
      <c r="AF1409" t="s">
        <v>815</v>
      </c>
      <c r="AK1409" t="s">
        <v>97</v>
      </c>
    </row>
    <row r="1410" ht="15.75" customHeight="1">
      <c r="A1410" t="s">
        <v>380</v>
      </c>
      <c r="B1410" s="20" t="s">
        <v>154</v>
      </c>
      <c r="C1410" s="11" t="s">
        <v>759</v>
      </c>
      <c r="D1410" s="11" t="s">
        <v>760</v>
      </c>
      <c r="E1410" s="11" t="s">
        <v>761</v>
      </c>
      <c r="F1410" s="12" t="str">
        <f t="shared" si="1"/>
        <v>2011</v>
      </c>
      <c r="G1410" s="13">
        <v>40782.0</v>
      </c>
      <c r="H1410" s="14">
        <v>0.3125</v>
      </c>
      <c r="I1410" t="s">
        <v>48</v>
      </c>
      <c r="J1410" s="15">
        <v>1.0</v>
      </c>
      <c r="K1410" t="s">
        <v>793</v>
      </c>
      <c r="M1410" s="15">
        <v>22.8</v>
      </c>
      <c r="N1410" s="16">
        <v>7.58</v>
      </c>
      <c r="O1410" s="16">
        <v>88.1</v>
      </c>
      <c r="P1410" s="17"/>
      <c r="Q1410" s="18"/>
      <c r="S1410" s="17"/>
      <c r="V1410" s="19"/>
      <c r="W1410" s="19"/>
      <c r="AF1410" t="s">
        <v>815</v>
      </c>
      <c r="AK1410" t="s">
        <v>97</v>
      </c>
    </row>
    <row r="1411" ht="15.75" customHeight="1">
      <c r="A1411" t="s">
        <v>380</v>
      </c>
      <c r="B1411" s="20" t="s">
        <v>154</v>
      </c>
      <c r="C1411" s="11" t="s">
        <v>759</v>
      </c>
      <c r="D1411" s="11" t="s">
        <v>760</v>
      </c>
      <c r="E1411" s="11" t="s">
        <v>761</v>
      </c>
      <c r="F1411" s="12" t="str">
        <f t="shared" si="1"/>
        <v>2011</v>
      </c>
      <c r="G1411" s="13">
        <v>40782.0</v>
      </c>
      <c r="H1411" s="14">
        <v>0.3125</v>
      </c>
      <c r="I1411" t="s">
        <v>48</v>
      </c>
      <c r="J1411" s="15">
        <v>2.0</v>
      </c>
      <c r="K1411" t="s">
        <v>793</v>
      </c>
      <c r="M1411" s="15">
        <v>22.8</v>
      </c>
      <c r="N1411" s="16">
        <v>7.57</v>
      </c>
      <c r="O1411" s="16">
        <v>87.8</v>
      </c>
      <c r="P1411" s="17"/>
      <c r="Q1411" s="18"/>
      <c r="S1411" s="17"/>
      <c r="V1411" s="19"/>
      <c r="W1411" s="19"/>
      <c r="AF1411" t="s">
        <v>815</v>
      </c>
      <c r="AK1411" t="s">
        <v>97</v>
      </c>
    </row>
    <row r="1412" ht="15.75" customHeight="1">
      <c r="A1412" t="s">
        <v>323</v>
      </c>
      <c r="B1412" s="20" t="s">
        <v>154</v>
      </c>
      <c r="C1412" s="11" t="s">
        <v>731</v>
      </c>
      <c r="D1412" s="11" t="s">
        <v>732</v>
      </c>
      <c r="E1412" s="11" t="s">
        <v>733</v>
      </c>
      <c r="F1412" s="12" t="str">
        <f t="shared" si="1"/>
        <v>2012</v>
      </c>
      <c r="G1412" s="13">
        <v>41048.0</v>
      </c>
      <c r="H1412" s="14">
        <v>0.2847222222222222</v>
      </c>
      <c r="I1412" t="s">
        <v>48</v>
      </c>
      <c r="J1412" s="15"/>
      <c r="L1412" t="s">
        <v>49</v>
      </c>
      <c r="M1412" s="15">
        <v>16.3</v>
      </c>
      <c r="N1412" s="16">
        <v>9.32</v>
      </c>
      <c r="O1412" s="16">
        <v>94.8</v>
      </c>
      <c r="P1412" s="17"/>
      <c r="Q1412" s="18"/>
      <c r="S1412" s="17"/>
      <c r="V1412" s="19"/>
      <c r="W1412" s="19">
        <v>35.4</v>
      </c>
      <c r="AF1412" t="s">
        <v>485</v>
      </c>
      <c r="AG1412" t="s">
        <v>51</v>
      </c>
      <c r="AH1412" t="s">
        <v>51</v>
      </c>
      <c r="AI1412">
        <v>9.44</v>
      </c>
      <c r="AJ1412" t="s">
        <v>61</v>
      </c>
      <c r="AK1412" t="s">
        <v>97</v>
      </c>
      <c r="AM1412" t="s">
        <v>54</v>
      </c>
      <c r="AN1412" t="s">
        <v>55</v>
      </c>
      <c r="AQ1412" t="s">
        <v>51</v>
      </c>
      <c r="AR1412" t="s">
        <v>233</v>
      </c>
    </row>
    <row r="1413" ht="15.75" customHeight="1">
      <c r="A1413" t="s">
        <v>323</v>
      </c>
      <c r="B1413" s="20" t="s">
        <v>154</v>
      </c>
      <c r="C1413" s="11" t="s">
        <v>731</v>
      </c>
      <c r="D1413" s="11" t="s">
        <v>732</v>
      </c>
      <c r="E1413" s="11" t="s">
        <v>733</v>
      </c>
      <c r="F1413" s="12" t="str">
        <f t="shared" si="1"/>
        <v>2012</v>
      </c>
      <c r="G1413" s="13">
        <v>41062.0</v>
      </c>
      <c r="H1413" s="14">
        <v>0.27361111111111114</v>
      </c>
      <c r="I1413" t="s">
        <v>48</v>
      </c>
      <c r="J1413" s="15"/>
      <c r="L1413" t="s">
        <v>49</v>
      </c>
      <c r="M1413" s="15">
        <v>19.9</v>
      </c>
      <c r="N1413" s="16">
        <v>7.83</v>
      </c>
      <c r="O1413" s="16">
        <v>86.2</v>
      </c>
      <c r="P1413" s="17"/>
      <c r="Q1413" s="18"/>
      <c r="S1413" s="17"/>
      <c r="V1413" s="19"/>
      <c r="W1413" s="19">
        <v>81.3</v>
      </c>
      <c r="AF1413" t="s">
        <v>486</v>
      </c>
      <c r="AG1413" t="s">
        <v>59</v>
      </c>
      <c r="AH1413" t="s">
        <v>435</v>
      </c>
      <c r="AJ1413" t="s">
        <v>61</v>
      </c>
      <c r="AK1413" t="s">
        <v>97</v>
      </c>
      <c r="AM1413" t="s">
        <v>54</v>
      </c>
      <c r="AN1413" t="s">
        <v>55</v>
      </c>
      <c r="AQ1413" t="s">
        <v>51</v>
      </c>
      <c r="AR1413" t="s">
        <v>487</v>
      </c>
    </row>
    <row r="1414" ht="15.75" customHeight="1">
      <c r="A1414" t="s">
        <v>323</v>
      </c>
      <c r="B1414" s="20" t="s">
        <v>154</v>
      </c>
      <c r="C1414" s="11" t="s">
        <v>731</v>
      </c>
      <c r="D1414" s="11" t="s">
        <v>732</v>
      </c>
      <c r="E1414" s="11" t="s">
        <v>733</v>
      </c>
      <c r="F1414" s="12" t="str">
        <f t="shared" si="1"/>
        <v>2012</v>
      </c>
      <c r="G1414" s="13">
        <v>41090.0</v>
      </c>
      <c r="H1414" s="14">
        <v>0.2743055555555556</v>
      </c>
      <c r="I1414" t="s">
        <v>48</v>
      </c>
      <c r="J1414" s="15"/>
      <c r="L1414" t="s">
        <v>49</v>
      </c>
      <c r="M1414" s="15">
        <v>21.7</v>
      </c>
      <c r="N1414" s="16">
        <v>8.31</v>
      </c>
      <c r="O1414" s="16">
        <v>94.8</v>
      </c>
      <c r="P1414" s="17"/>
      <c r="Q1414" s="18"/>
      <c r="S1414" s="17"/>
      <c r="V1414" s="19"/>
      <c r="W1414" s="19">
        <v>53.8</v>
      </c>
      <c r="AF1414" t="s">
        <v>485</v>
      </c>
      <c r="AG1414" t="s">
        <v>51</v>
      </c>
      <c r="AH1414" t="s">
        <v>51</v>
      </c>
      <c r="AI1414">
        <v>18.89</v>
      </c>
      <c r="AJ1414" t="s">
        <v>61</v>
      </c>
      <c r="AK1414" t="s">
        <v>97</v>
      </c>
      <c r="AM1414" t="s">
        <v>54</v>
      </c>
      <c r="AN1414" t="s">
        <v>55</v>
      </c>
      <c r="AQ1414" t="s">
        <v>51</v>
      </c>
      <c r="AR1414" t="s">
        <v>233</v>
      </c>
    </row>
    <row r="1415" ht="15.75" customHeight="1">
      <c r="A1415" t="s">
        <v>323</v>
      </c>
      <c r="B1415" s="20" t="s">
        <v>154</v>
      </c>
      <c r="C1415" s="11" t="s">
        <v>731</v>
      </c>
      <c r="D1415" s="11" t="s">
        <v>732</v>
      </c>
      <c r="E1415" s="11" t="s">
        <v>733</v>
      </c>
      <c r="F1415" s="12" t="str">
        <f t="shared" si="1"/>
        <v>2012</v>
      </c>
      <c r="G1415" s="13">
        <v>41104.0</v>
      </c>
      <c r="H1415" s="14">
        <v>0.2826388888888889</v>
      </c>
      <c r="I1415" t="s">
        <v>48</v>
      </c>
      <c r="J1415" s="15"/>
      <c r="L1415" t="s">
        <v>49</v>
      </c>
      <c r="M1415" s="15">
        <v>25.6</v>
      </c>
      <c r="N1415" s="16">
        <v>7.35</v>
      </c>
      <c r="O1415" s="16">
        <v>90.4</v>
      </c>
      <c r="P1415" s="17"/>
      <c r="Q1415" s="18"/>
      <c r="S1415" s="17"/>
      <c r="V1415" s="19"/>
      <c r="W1415" s="19">
        <v>31.8</v>
      </c>
      <c r="AF1415" t="s">
        <v>489</v>
      </c>
      <c r="AG1415" t="s">
        <v>51</v>
      </c>
      <c r="AH1415" t="s">
        <v>51</v>
      </c>
      <c r="AI1415">
        <v>18.33</v>
      </c>
      <c r="AJ1415" t="s">
        <v>61</v>
      </c>
      <c r="AK1415" t="s">
        <v>97</v>
      </c>
      <c r="AM1415" t="s">
        <v>54</v>
      </c>
      <c r="AN1415" t="s">
        <v>55</v>
      </c>
      <c r="AQ1415" t="s">
        <v>51</v>
      </c>
      <c r="AR1415" t="s">
        <v>819</v>
      </c>
    </row>
    <row r="1416" ht="15.75" customHeight="1">
      <c r="A1416" t="s">
        <v>323</v>
      </c>
      <c r="B1416" s="20" t="s">
        <v>154</v>
      </c>
      <c r="C1416" s="11" t="s">
        <v>731</v>
      </c>
      <c r="D1416" s="11" t="s">
        <v>732</v>
      </c>
      <c r="E1416" s="11" t="s">
        <v>733</v>
      </c>
      <c r="F1416" s="12" t="str">
        <f t="shared" si="1"/>
        <v>2012</v>
      </c>
      <c r="G1416" s="13">
        <v>41104.0</v>
      </c>
      <c r="H1416" s="14">
        <v>0.2826388888888889</v>
      </c>
      <c r="I1416" t="s">
        <v>95</v>
      </c>
      <c r="J1416" s="15"/>
      <c r="M1416" s="15">
        <v>25.6</v>
      </c>
      <c r="N1416" s="16">
        <v>7.38</v>
      </c>
      <c r="O1416" s="16">
        <v>90.6</v>
      </c>
      <c r="P1416" s="17"/>
      <c r="Q1416" s="18"/>
      <c r="S1416" s="17"/>
      <c r="V1416" s="19"/>
      <c r="W1416" s="19">
        <v>20.1</v>
      </c>
      <c r="AF1416" t="s">
        <v>489</v>
      </c>
      <c r="AK1416" t="s">
        <v>97</v>
      </c>
      <c r="AR1416" t="s">
        <v>819</v>
      </c>
    </row>
    <row r="1417" ht="15.75" customHeight="1">
      <c r="A1417" t="s">
        <v>323</v>
      </c>
      <c r="B1417" s="20" t="s">
        <v>154</v>
      </c>
      <c r="C1417" s="11" t="s">
        <v>731</v>
      </c>
      <c r="D1417" s="11" t="s">
        <v>732</v>
      </c>
      <c r="E1417" s="11" t="s">
        <v>733</v>
      </c>
      <c r="F1417" s="12" t="str">
        <f t="shared" si="1"/>
        <v>2012</v>
      </c>
      <c r="G1417" s="13">
        <v>41118.0</v>
      </c>
      <c r="H1417" s="14">
        <v>0.2777777777777778</v>
      </c>
      <c r="I1417" t="s">
        <v>48</v>
      </c>
      <c r="J1417" s="15"/>
      <c r="L1417" t="s">
        <v>49</v>
      </c>
      <c r="M1417" s="15">
        <v>23.7</v>
      </c>
      <c r="N1417" s="16">
        <v>7.08</v>
      </c>
      <c r="O1417" s="16">
        <v>83.4</v>
      </c>
      <c r="P1417" s="17"/>
      <c r="Q1417" s="18"/>
      <c r="S1417" s="17"/>
      <c r="V1417" s="19"/>
      <c r="W1417" s="19">
        <v>37.9</v>
      </c>
      <c r="AF1417" t="s">
        <v>217</v>
      </c>
      <c r="AG1417" t="s">
        <v>86</v>
      </c>
      <c r="AH1417" t="s">
        <v>439</v>
      </c>
      <c r="AI1417">
        <v>17.22</v>
      </c>
      <c r="AJ1417" t="s">
        <v>61</v>
      </c>
      <c r="AK1417" t="s">
        <v>97</v>
      </c>
      <c r="AM1417" t="s">
        <v>54</v>
      </c>
      <c r="AN1417" t="s">
        <v>55</v>
      </c>
      <c r="AQ1417" t="s">
        <v>51</v>
      </c>
      <c r="AR1417" t="s">
        <v>233</v>
      </c>
    </row>
    <row r="1418" ht="15.75" customHeight="1">
      <c r="A1418" t="s">
        <v>323</v>
      </c>
      <c r="B1418" s="20" t="s">
        <v>154</v>
      </c>
      <c r="C1418" s="11" t="s">
        <v>731</v>
      </c>
      <c r="D1418" s="11" t="s">
        <v>732</v>
      </c>
      <c r="E1418" s="11" t="s">
        <v>733</v>
      </c>
      <c r="F1418" s="12" t="str">
        <f t="shared" si="1"/>
        <v>2012</v>
      </c>
      <c r="G1418" s="13">
        <v>41132.0</v>
      </c>
      <c r="H1418" s="14">
        <v>0.27291666666666664</v>
      </c>
      <c r="I1418" t="s">
        <v>48</v>
      </c>
      <c r="J1418" s="15"/>
      <c r="L1418" t="s">
        <v>58</v>
      </c>
      <c r="M1418" s="15">
        <v>24.2</v>
      </c>
      <c r="N1418" s="16">
        <v>7.5</v>
      </c>
      <c r="O1418" s="16">
        <v>90.0</v>
      </c>
      <c r="P1418" s="17"/>
      <c r="Q1418" s="18"/>
      <c r="S1418" s="17"/>
      <c r="V1418" s="19"/>
      <c r="W1418" s="19" t="s">
        <v>149</v>
      </c>
      <c r="AF1418" t="s">
        <v>512</v>
      </c>
      <c r="AH1418" t="s">
        <v>349</v>
      </c>
      <c r="AI1418">
        <v>20.0</v>
      </c>
      <c r="AJ1418" t="s">
        <v>61</v>
      </c>
      <c r="AK1418" t="s">
        <v>97</v>
      </c>
      <c r="AM1418" t="s">
        <v>62</v>
      </c>
      <c r="AN1418" t="s">
        <v>55</v>
      </c>
      <c r="AQ1418" t="s">
        <v>51</v>
      </c>
      <c r="AR1418" t="s">
        <v>613</v>
      </c>
    </row>
    <row r="1419" ht="15.75" customHeight="1">
      <c r="A1419" t="s">
        <v>323</v>
      </c>
      <c r="B1419" s="20" t="s">
        <v>154</v>
      </c>
      <c r="C1419" s="11" t="s">
        <v>731</v>
      </c>
      <c r="D1419" s="11" t="s">
        <v>732</v>
      </c>
      <c r="E1419" s="11" t="s">
        <v>733</v>
      </c>
      <c r="F1419" s="12" t="str">
        <f t="shared" si="1"/>
        <v>2012</v>
      </c>
      <c r="G1419" s="13">
        <v>41146.0</v>
      </c>
      <c r="H1419" s="14">
        <v>0.28541666666666665</v>
      </c>
      <c r="I1419" t="s">
        <v>48</v>
      </c>
      <c r="J1419" s="15"/>
      <c r="L1419" t="s">
        <v>49</v>
      </c>
      <c r="M1419" s="15">
        <v>24.5</v>
      </c>
      <c r="N1419" s="16">
        <v>7.67</v>
      </c>
      <c r="O1419" s="16">
        <v>91.8</v>
      </c>
      <c r="P1419" s="17"/>
      <c r="Q1419" s="18"/>
      <c r="S1419" s="17"/>
      <c r="V1419" s="19"/>
      <c r="W1419" s="19">
        <v>28.8</v>
      </c>
      <c r="AF1419" t="s">
        <v>217</v>
      </c>
      <c r="AG1419" t="s">
        <v>259</v>
      </c>
      <c r="AH1419" t="s">
        <v>236</v>
      </c>
      <c r="AI1419">
        <v>18.89</v>
      </c>
      <c r="AJ1419" t="s">
        <v>61</v>
      </c>
      <c r="AK1419" t="s">
        <v>97</v>
      </c>
      <c r="AM1419" t="s">
        <v>54</v>
      </c>
      <c r="AN1419" t="s">
        <v>55</v>
      </c>
      <c r="AQ1419" t="s">
        <v>51</v>
      </c>
      <c r="AR1419" t="s">
        <v>820</v>
      </c>
    </row>
    <row r="1420" ht="15.75" customHeight="1">
      <c r="A1420" t="s">
        <v>323</v>
      </c>
      <c r="B1420" s="20" t="s">
        <v>154</v>
      </c>
      <c r="C1420" s="11" t="s">
        <v>736</v>
      </c>
      <c r="D1420" s="11" t="s">
        <v>737</v>
      </c>
      <c r="E1420" s="11" t="s">
        <v>738</v>
      </c>
      <c r="F1420" s="12" t="str">
        <f t="shared" si="1"/>
        <v>2012</v>
      </c>
      <c r="G1420" s="13">
        <v>41048.0</v>
      </c>
      <c r="H1420" s="14">
        <v>0.3090277777777778</v>
      </c>
      <c r="I1420" t="s">
        <v>48</v>
      </c>
      <c r="J1420" s="15"/>
      <c r="L1420" t="s">
        <v>58</v>
      </c>
      <c r="M1420" s="15">
        <v>16.6</v>
      </c>
      <c r="N1420" s="16"/>
      <c r="O1420" s="16">
        <v>93.3</v>
      </c>
      <c r="P1420" s="17">
        <v>62.7</v>
      </c>
      <c r="Q1420" s="18"/>
      <c r="S1420" s="17"/>
      <c r="V1420" s="19"/>
      <c r="W1420" s="19">
        <v>38.8</v>
      </c>
      <c r="AF1420" t="s">
        <v>76</v>
      </c>
      <c r="AG1420" t="s">
        <v>51</v>
      </c>
      <c r="AH1420" t="s">
        <v>51</v>
      </c>
      <c r="AI1420">
        <v>6.67</v>
      </c>
      <c r="AJ1420" t="s">
        <v>61</v>
      </c>
      <c r="AK1420" t="s">
        <v>53</v>
      </c>
      <c r="AM1420" t="s">
        <v>62</v>
      </c>
      <c r="AN1420" t="s">
        <v>55</v>
      </c>
      <c r="AQ1420" t="s">
        <v>56</v>
      </c>
      <c r="AR1420" t="s">
        <v>821</v>
      </c>
    </row>
    <row r="1421" ht="15.75" customHeight="1">
      <c r="A1421" t="s">
        <v>323</v>
      </c>
      <c r="B1421" s="20" t="s">
        <v>154</v>
      </c>
      <c r="C1421" s="11" t="s">
        <v>736</v>
      </c>
      <c r="D1421" s="11" t="s">
        <v>737</v>
      </c>
      <c r="E1421" s="11" t="s">
        <v>738</v>
      </c>
      <c r="F1421" s="12" t="str">
        <f t="shared" si="1"/>
        <v>2012</v>
      </c>
      <c r="G1421" s="13">
        <v>41062.0</v>
      </c>
      <c r="H1421" s="14">
        <v>0.30069444444444443</v>
      </c>
      <c r="I1421" t="s">
        <v>48</v>
      </c>
      <c r="J1421" s="15"/>
      <c r="L1421" t="s">
        <v>49</v>
      </c>
      <c r="M1421" s="15">
        <v>20.0</v>
      </c>
      <c r="N1421" s="16"/>
      <c r="O1421" s="16">
        <v>90.1</v>
      </c>
      <c r="P1421" s="17"/>
      <c r="Q1421" s="18"/>
      <c r="S1421" s="17"/>
      <c r="V1421" s="19"/>
      <c r="W1421" s="19">
        <v>20.3</v>
      </c>
      <c r="AF1421" t="s">
        <v>76</v>
      </c>
      <c r="AG1421" t="s">
        <v>59</v>
      </c>
      <c r="AH1421" t="s">
        <v>51</v>
      </c>
      <c r="AI1421">
        <v>12.22</v>
      </c>
      <c r="AJ1421" t="s">
        <v>61</v>
      </c>
      <c r="AM1421" t="s">
        <v>88</v>
      </c>
      <c r="AN1421" t="s">
        <v>55</v>
      </c>
      <c r="AQ1421" t="s">
        <v>56</v>
      </c>
      <c r="AR1421" t="s">
        <v>822</v>
      </c>
    </row>
    <row r="1422" ht="15.75" customHeight="1">
      <c r="A1422" t="s">
        <v>323</v>
      </c>
      <c r="B1422" s="20" t="s">
        <v>154</v>
      </c>
      <c r="C1422" s="11" t="s">
        <v>736</v>
      </c>
      <c r="D1422" s="11" t="s">
        <v>737</v>
      </c>
      <c r="E1422" s="11" t="s">
        <v>738</v>
      </c>
      <c r="F1422" s="12" t="str">
        <f t="shared" si="1"/>
        <v>2012</v>
      </c>
      <c r="G1422" s="13">
        <v>41076.0</v>
      </c>
      <c r="H1422" s="14">
        <v>0.29305555555555557</v>
      </c>
      <c r="I1422" t="s">
        <v>48</v>
      </c>
      <c r="J1422" s="15"/>
      <c r="L1422" t="s">
        <v>49</v>
      </c>
      <c r="M1422" s="15">
        <v>18.1</v>
      </c>
      <c r="N1422" s="16">
        <v>9.3</v>
      </c>
      <c r="O1422" s="16">
        <v>95.3</v>
      </c>
      <c r="P1422" s="17"/>
      <c r="Q1422" s="18"/>
      <c r="S1422" s="17"/>
      <c r="V1422" s="19"/>
      <c r="W1422" s="19">
        <v>88.4</v>
      </c>
      <c r="AF1422" t="s">
        <v>76</v>
      </c>
      <c r="AG1422" t="s">
        <v>51</v>
      </c>
      <c r="AH1422" t="s">
        <v>435</v>
      </c>
      <c r="AI1422">
        <v>11.11</v>
      </c>
      <c r="AK1422" t="s">
        <v>53</v>
      </c>
      <c r="AM1422" t="s">
        <v>62</v>
      </c>
      <c r="AN1422" t="s">
        <v>55</v>
      </c>
      <c r="AQ1422" t="s">
        <v>56</v>
      </c>
      <c r="AR1422" t="s">
        <v>218</v>
      </c>
    </row>
    <row r="1423" ht="15.75" customHeight="1">
      <c r="A1423" t="s">
        <v>323</v>
      </c>
      <c r="B1423" s="20" t="s">
        <v>154</v>
      </c>
      <c r="C1423" s="11" t="s">
        <v>736</v>
      </c>
      <c r="D1423" s="11" t="s">
        <v>737</v>
      </c>
      <c r="E1423" s="11" t="s">
        <v>738</v>
      </c>
      <c r="F1423" s="12" t="str">
        <f t="shared" si="1"/>
        <v>2012</v>
      </c>
      <c r="G1423" s="13">
        <v>41090.0</v>
      </c>
      <c r="H1423" s="14">
        <v>0.28888888888888886</v>
      </c>
      <c r="I1423" t="s">
        <v>48</v>
      </c>
      <c r="J1423" s="15"/>
      <c r="L1423" t="s">
        <v>49</v>
      </c>
      <c r="M1423" s="15">
        <v>21.8</v>
      </c>
      <c r="N1423" s="16">
        <v>6.5</v>
      </c>
      <c r="O1423" s="16">
        <v>75.7</v>
      </c>
      <c r="P1423" s="17"/>
      <c r="Q1423" s="18"/>
      <c r="S1423" s="17"/>
      <c r="V1423" s="19"/>
      <c r="W1423" s="19">
        <v>37.9</v>
      </c>
      <c r="AF1423" t="s">
        <v>76</v>
      </c>
      <c r="AG1423" t="s">
        <v>51</v>
      </c>
      <c r="AH1423" t="s">
        <v>444</v>
      </c>
      <c r="AI1423">
        <v>20.0</v>
      </c>
      <c r="AJ1423" t="s">
        <v>61</v>
      </c>
      <c r="AK1423" t="s">
        <v>53</v>
      </c>
      <c r="AM1423" t="s">
        <v>54</v>
      </c>
      <c r="AN1423" t="s">
        <v>55</v>
      </c>
      <c r="AQ1423" t="s">
        <v>51</v>
      </c>
      <c r="AR1423" t="s">
        <v>218</v>
      </c>
    </row>
    <row r="1424" ht="15.75" customHeight="1">
      <c r="A1424" t="s">
        <v>323</v>
      </c>
      <c r="B1424" s="20" t="s">
        <v>154</v>
      </c>
      <c r="C1424" s="11" t="s">
        <v>736</v>
      </c>
      <c r="D1424" s="11" t="s">
        <v>737</v>
      </c>
      <c r="E1424" s="11" t="s">
        <v>738</v>
      </c>
      <c r="F1424" s="12" t="str">
        <f t="shared" si="1"/>
        <v>2012</v>
      </c>
      <c r="G1424" s="13">
        <v>41104.0</v>
      </c>
      <c r="H1424" s="14">
        <v>0.2923611111111111</v>
      </c>
      <c r="I1424" t="s">
        <v>48</v>
      </c>
      <c r="J1424" s="15"/>
      <c r="L1424" t="s">
        <v>49</v>
      </c>
      <c r="M1424" s="15">
        <v>25.8</v>
      </c>
      <c r="N1424" s="16">
        <v>7.1</v>
      </c>
      <c r="O1424" s="16">
        <v>88.0</v>
      </c>
      <c r="P1424" s="17"/>
      <c r="Q1424" s="18"/>
      <c r="S1424" s="17"/>
      <c r="V1424" s="19"/>
      <c r="W1424" s="19">
        <v>33.6</v>
      </c>
      <c r="AF1424" t="s">
        <v>76</v>
      </c>
      <c r="AG1424" t="s">
        <v>280</v>
      </c>
      <c r="AH1424" t="s">
        <v>86</v>
      </c>
      <c r="AJ1424" t="s">
        <v>61</v>
      </c>
      <c r="AM1424" t="s">
        <v>88</v>
      </c>
      <c r="AN1424" t="s">
        <v>55</v>
      </c>
      <c r="AQ1424" t="s">
        <v>56</v>
      </c>
      <c r="AR1424" t="s">
        <v>823</v>
      </c>
    </row>
    <row r="1425" ht="15.75" customHeight="1">
      <c r="A1425" t="s">
        <v>44</v>
      </c>
      <c r="C1425" s="11" t="s">
        <v>276</v>
      </c>
      <c r="D1425" s="11" t="s">
        <v>277</v>
      </c>
      <c r="E1425" s="11" t="s">
        <v>278</v>
      </c>
      <c r="F1425" s="12" t="str">
        <f t="shared" si="1"/>
        <v>2017</v>
      </c>
      <c r="G1425" s="13">
        <v>43001.0</v>
      </c>
      <c r="H1425" s="14">
        <v>0.39375</v>
      </c>
      <c r="I1425" t="s">
        <v>48</v>
      </c>
      <c r="J1425" s="15"/>
      <c r="L1425" t="s">
        <v>49</v>
      </c>
      <c r="M1425" s="15">
        <v>16.1</v>
      </c>
      <c r="N1425" s="16">
        <v>7.18</v>
      </c>
      <c r="O1425" s="16">
        <v>72.0</v>
      </c>
      <c r="P1425" s="17">
        <v>230.0</v>
      </c>
      <c r="Q1425" s="18"/>
      <c r="S1425" s="17"/>
      <c r="V1425" s="19"/>
      <c r="W1425" s="19">
        <v>648.8</v>
      </c>
      <c r="AF1425" t="s">
        <v>806</v>
      </c>
      <c r="AG1425" t="s">
        <v>51</v>
      </c>
      <c r="AH1425" t="s">
        <v>51</v>
      </c>
      <c r="AJ1425" t="s">
        <v>61</v>
      </c>
      <c r="AM1425" t="s">
        <v>88</v>
      </c>
      <c r="AQ1425" t="s">
        <v>51</v>
      </c>
      <c r="AR1425" t="s">
        <v>824</v>
      </c>
    </row>
    <row r="1426" ht="15.75" customHeight="1">
      <c r="A1426" t="s">
        <v>44</v>
      </c>
      <c r="C1426" s="11" t="s">
        <v>73</v>
      </c>
      <c r="D1426" s="11" t="s">
        <v>74</v>
      </c>
      <c r="E1426" s="11" t="s">
        <v>75</v>
      </c>
      <c r="F1426" s="12" t="str">
        <f t="shared" si="1"/>
        <v>2017</v>
      </c>
      <c r="G1426" s="13">
        <v>42875.0</v>
      </c>
      <c r="H1426" s="14">
        <v>0.2375</v>
      </c>
      <c r="I1426" t="s">
        <v>48</v>
      </c>
      <c r="J1426" s="15"/>
      <c r="L1426" t="s">
        <v>49</v>
      </c>
      <c r="M1426" s="15">
        <v>15.2</v>
      </c>
      <c r="N1426" s="16"/>
      <c r="O1426" s="16">
        <v>92.9</v>
      </c>
      <c r="P1426" s="17">
        <v>125.1</v>
      </c>
      <c r="Q1426" s="18"/>
      <c r="S1426" s="17"/>
      <c r="V1426" s="19"/>
      <c r="W1426" s="19">
        <v>38.4</v>
      </c>
      <c r="AF1426" t="s">
        <v>646</v>
      </c>
      <c r="AG1426" t="s">
        <v>59</v>
      </c>
      <c r="AH1426" t="s">
        <v>86</v>
      </c>
      <c r="AI1426">
        <v>10.56</v>
      </c>
      <c r="AJ1426" t="s">
        <v>52</v>
      </c>
      <c r="AK1426" t="s">
        <v>53</v>
      </c>
      <c r="AM1426" t="s">
        <v>62</v>
      </c>
      <c r="AN1426" t="s">
        <v>65</v>
      </c>
      <c r="AQ1426" t="s">
        <v>51</v>
      </c>
      <c r="AR1426" t="s">
        <v>317</v>
      </c>
    </row>
    <row r="1427" ht="15.75" customHeight="1">
      <c r="A1427" t="s">
        <v>44</v>
      </c>
      <c r="C1427" s="11" t="s">
        <v>73</v>
      </c>
      <c r="D1427" s="11" t="s">
        <v>74</v>
      </c>
      <c r="E1427" s="11" t="s">
        <v>75</v>
      </c>
      <c r="F1427" s="12" t="str">
        <f t="shared" si="1"/>
        <v>2017</v>
      </c>
      <c r="G1427" s="13">
        <v>42889.0</v>
      </c>
      <c r="H1427" s="14">
        <v>0.25</v>
      </c>
      <c r="I1427" t="s">
        <v>48</v>
      </c>
      <c r="J1427" s="15"/>
      <c r="L1427" t="s">
        <v>58</v>
      </c>
      <c r="M1427" s="15"/>
      <c r="N1427" s="16"/>
      <c r="O1427" s="16"/>
      <c r="P1427" s="17"/>
      <c r="Q1427" s="18"/>
      <c r="S1427" s="17"/>
      <c r="V1427" s="19"/>
      <c r="W1427" s="19">
        <v>50.4</v>
      </c>
      <c r="AF1427" t="s">
        <v>647</v>
      </c>
      <c r="AG1427" t="s">
        <v>86</v>
      </c>
      <c r="AH1427" t="s">
        <v>254</v>
      </c>
      <c r="AJ1427" t="s">
        <v>61</v>
      </c>
      <c r="AK1427" t="s">
        <v>119</v>
      </c>
      <c r="AM1427" t="s">
        <v>62</v>
      </c>
      <c r="AN1427" t="s">
        <v>65</v>
      </c>
      <c r="AQ1427" t="s">
        <v>56</v>
      </c>
      <c r="AR1427" t="s">
        <v>825</v>
      </c>
    </row>
    <row r="1428" ht="15.75" customHeight="1">
      <c r="A1428" t="s">
        <v>44</v>
      </c>
      <c r="C1428" s="11" t="s">
        <v>73</v>
      </c>
      <c r="D1428" s="11" t="s">
        <v>74</v>
      </c>
      <c r="E1428" s="11" t="s">
        <v>75</v>
      </c>
      <c r="F1428" s="12" t="str">
        <f t="shared" si="1"/>
        <v>2017</v>
      </c>
      <c r="G1428" s="13">
        <v>42889.0</v>
      </c>
      <c r="H1428" s="14">
        <v>0.25</v>
      </c>
      <c r="I1428" t="s">
        <v>95</v>
      </c>
      <c r="J1428" s="15"/>
      <c r="M1428" s="15"/>
      <c r="N1428" s="16"/>
      <c r="O1428" s="16"/>
      <c r="P1428" s="17"/>
      <c r="Q1428" s="18"/>
      <c r="S1428" s="17"/>
      <c r="V1428" s="19"/>
      <c r="W1428" s="19">
        <v>53.8</v>
      </c>
      <c r="AF1428" t="s">
        <v>647</v>
      </c>
      <c r="AK1428" t="s">
        <v>119</v>
      </c>
      <c r="AR1428" t="s">
        <v>825</v>
      </c>
    </row>
    <row r="1429" ht="15.75" customHeight="1">
      <c r="A1429" t="s">
        <v>44</v>
      </c>
      <c r="C1429" s="11" t="s">
        <v>73</v>
      </c>
      <c r="D1429" s="11" t="s">
        <v>74</v>
      </c>
      <c r="E1429" s="11" t="s">
        <v>75</v>
      </c>
      <c r="F1429" s="12" t="str">
        <f t="shared" si="1"/>
        <v>2017</v>
      </c>
      <c r="G1429" s="13">
        <v>42903.0</v>
      </c>
      <c r="H1429" s="14">
        <v>0.24305555555555555</v>
      </c>
      <c r="I1429" t="s">
        <v>48</v>
      </c>
      <c r="J1429" s="15"/>
      <c r="L1429" t="s">
        <v>49</v>
      </c>
      <c r="M1429" s="15">
        <v>15.8</v>
      </c>
      <c r="N1429" s="16"/>
      <c r="O1429" s="16">
        <v>96.3</v>
      </c>
      <c r="P1429" s="17">
        <v>119.7</v>
      </c>
      <c r="Q1429" s="18"/>
      <c r="S1429" s="17"/>
      <c r="V1429" s="19"/>
      <c r="W1429" s="19">
        <v>117.2</v>
      </c>
      <c r="AF1429" t="s">
        <v>649</v>
      </c>
      <c r="AG1429" t="s">
        <v>59</v>
      </c>
      <c r="AH1429" t="s">
        <v>189</v>
      </c>
      <c r="AJ1429" t="s">
        <v>61</v>
      </c>
      <c r="AK1429" t="s">
        <v>53</v>
      </c>
      <c r="AM1429" t="s">
        <v>54</v>
      </c>
      <c r="AN1429" t="s">
        <v>65</v>
      </c>
      <c r="AQ1429" t="s">
        <v>51</v>
      </c>
      <c r="AR1429" t="s">
        <v>650</v>
      </c>
    </row>
    <row r="1430" ht="15.75" customHeight="1">
      <c r="A1430" t="s">
        <v>44</v>
      </c>
      <c r="C1430" s="11" t="s">
        <v>73</v>
      </c>
      <c r="D1430" s="11" t="s">
        <v>74</v>
      </c>
      <c r="E1430" s="11" t="s">
        <v>75</v>
      </c>
      <c r="F1430" s="12" t="str">
        <f t="shared" si="1"/>
        <v>2017</v>
      </c>
      <c r="G1430" s="13">
        <v>42917.0</v>
      </c>
      <c r="H1430" s="14">
        <v>0.26180555555555557</v>
      </c>
      <c r="I1430" t="s">
        <v>48</v>
      </c>
      <c r="J1430" s="15"/>
      <c r="L1430" t="s">
        <v>58</v>
      </c>
      <c r="M1430" s="15">
        <v>21.8</v>
      </c>
      <c r="N1430" s="16">
        <v>8.33</v>
      </c>
      <c r="O1430" s="16">
        <v>95.0</v>
      </c>
      <c r="P1430" s="17">
        <v>92.2</v>
      </c>
      <c r="Q1430" s="18"/>
      <c r="S1430" s="17"/>
      <c r="V1430" s="19"/>
      <c r="W1430" s="19">
        <v>67.7</v>
      </c>
      <c r="AF1430" t="s">
        <v>651</v>
      </c>
      <c r="AG1430" t="s">
        <v>259</v>
      </c>
      <c r="AH1430" t="s">
        <v>611</v>
      </c>
      <c r="AJ1430" t="s">
        <v>61</v>
      </c>
      <c r="AK1430" t="s">
        <v>53</v>
      </c>
      <c r="AM1430" t="s">
        <v>62</v>
      </c>
      <c r="AN1430" t="s">
        <v>65</v>
      </c>
      <c r="AQ1430" t="s">
        <v>56</v>
      </c>
      <c r="AR1430" t="s">
        <v>218</v>
      </c>
    </row>
    <row r="1431" ht="15.75" customHeight="1">
      <c r="A1431" t="s">
        <v>44</v>
      </c>
      <c r="C1431" s="11" t="s">
        <v>73</v>
      </c>
      <c r="D1431" s="11" t="s">
        <v>74</v>
      </c>
      <c r="E1431" s="11" t="s">
        <v>75</v>
      </c>
      <c r="F1431" s="12" t="str">
        <f t="shared" si="1"/>
        <v>2017</v>
      </c>
      <c r="G1431" s="13">
        <v>42931.0</v>
      </c>
      <c r="H1431" s="14">
        <v>0.2534722222222222</v>
      </c>
      <c r="I1431" t="s">
        <v>48</v>
      </c>
      <c r="J1431" s="15"/>
      <c r="L1431" t="s">
        <v>49</v>
      </c>
      <c r="M1431" s="15">
        <v>17.3</v>
      </c>
      <c r="N1431" s="16"/>
      <c r="O1431" s="16">
        <v>95.5</v>
      </c>
      <c r="P1431" s="17">
        <v>25.0</v>
      </c>
      <c r="Q1431" s="18"/>
      <c r="S1431" s="17"/>
      <c r="V1431" s="19"/>
      <c r="W1431" s="19">
        <v>33.1</v>
      </c>
      <c r="AF1431" t="s">
        <v>652</v>
      </c>
      <c r="AG1431" t="s">
        <v>59</v>
      </c>
      <c r="AH1431" t="s">
        <v>254</v>
      </c>
      <c r="AJ1431" t="s">
        <v>61</v>
      </c>
      <c r="AK1431" t="s">
        <v>53</v>
      </c>
      <c r="AM1431" t="s">
        <v>88</v>
      </c>
      <c r="AN1431" t="s">
        <v>65</v>
      </c>
      <c r="AQ1431" t="s">
        <v>51</v>
      </c>
      <c r="AR1431" t="s">
        <v>653</v>
      </c>
    </row>
    <row r="1432" ht="15.75" customHeight="1">
      <c r="A1432" t="s">
        <v>44</v>
      </c>
      <c r="C1432" s="11" t="s">
        <v>73</v>
      </c>
      <c r="D1432" s="11" t="s">
        <v>74</v>
      </c>
      <c r="E1432" s="11" t="s">
        <v>75</v>
      </c>
      <c r="F1432" s="12" t="str">
        <f t="shared" si="1"/>
        <v>2017</v>
      </c>
      <c r="G1432" s="13">
        <v>42945.0</v>
      </c>
      <c r="H1432" s="14">
        <v>0.25555555555555554</v>
      </c>
      <c r="I1432" t="s">
        <v>48</v>
      </c>
      <c r="J1432" s="15"/>
      <c r="L1432" t="s">
        <v>49</v>
      </c>
      <c r="M1432" s="15">
        <v>18.6</v>
      </c>
      <c r="N1432" s="16">
        <v>8.2</v>
      </c>
      <c r="O1432" s="16">
        <v>88.0</v>
      </c>
      <c r="P1432" s="17">
        <v>133.7</v>
      </c>
      <c r="Q1432" s="18"/>
      <c r="S1432" s="17"/>
      <c r="V1432" s="19"/>
      <c r="W1432" s="19"/>
      <c r="AF1432" t="s">
        <v>652</v>
      </c>
      <c r="AG1432" t="s">
        <v>51</v>
      </c>
      <c r="AH1432" t="s">
        <v>51</v>
      </c>
      <c r="AJ1432" t="s">
        <v>61</v>
      </c>
      <c r="AK1432" t="s">
        <v>119</v>
      </c>
      <c r="AM1432" t="s">
        <v>54</v>
      </c>
      <c r="AN1432" t="s">
        <v>65</v>
      </c>
      <c r="AQ1432" t="s">
        <v>51</v>
      </c>
      <c r="AR1432" t="s">
        <v>218</v>
      </c>
    </row>
    <row r="1433" ht="15.75" customHeight="1">
      <c r="A1433" t="s">
        <v>44</v>
      </c>
      <c r="C1433" s="11" t="s">
        <v>73</v>
      </c>
      <c r="D1433" s="11" t="s">
        <v>74</v>
      </c>
      <c r="E1433" s="11" t="s">
        <v>75</v>
      </c>
      <c r="F1433" s="12" t="str">
        <f t="shared" si="1"/>
        <v>2017</v>
      </c>
      <c r="G1433" s="13">
        <v>42959.0</v>
      </c>
      <c r="H1433" s="14">
        <v>0.2638888888888889</v>
      </c>
      <c r="I1433" t="s">
        <v>48</v>
      </c>
      <c r="J1433" s="15"/>
      <c r="L1433" t="s">
        <v>49</v>
      </c>
      <c r="M1433" s="15">
        <v>14.5</v>
      </c>
      <c r="N1433" s="16">
        <v>8.52</v>
      </c>
      <c r="O1433" s="16">
        <v>94.3</v>
      </c>
      <c r="P1433" s="17">
        <v>146.3</v>
      </c>
      <c r="Q1433" s="18"/>
      <c r="S1433" s="17"/>
      <c r="V1433" s="19"/>
      <c r="W1433" s="19">
        <v>33.1</v>
      </c>
      <c r="AF1433" t="s">
        <v>654</v>
      </c>
      <c r="AG1433" t="s">
        <v>254</v>
      </c>
      <c r="AH1433" t="s">
        <v>655</v>
      </c>
      <c r="AJ1433" t="s">
        <v>52</v>
      </c>
      <c r="AK1433" t="s">
        <v>53</v>
      </c>
      <c r="AM1433" t="s">
        <v>54</v>
      </c>
      <c r="AN1433" t="s">
        <v>65</v>
      </c>
      <c r="AQ1433" t="s">
        <v>51</v>
      </c>
      <c r="AR1433" t="s">
        <v>826</v>
      </c>
    </row>
    <row r="1434" ht="15.75" customHeight="1">
      <c r="A1434" t="s">
        <v>44</v>
      </c>
      <c r="C1434" s="11" t="s">
        <v>73</v>
      </c>
      <c r="D1434" s="11" t="s">
        <v>74</v>
      </c>
      <c r="E1434" s="11" t="s">
        <v>75</v>
      </c>
      <c r="F1434" s="12" t="str">
        <f t="shared" si="1"/>
        <v>2017</v>
      </c>
      <c r="G1434" s="13">
        <v>42973.0</v>
      </c>
      <c r="H1434" s="14">
        <v>0.2708333333333333</v>
      </c>
      <c r="I1434" t="s">
        <v>48</v>
      </c>
      <c r="J1434" s="15"/>
      <c r="L1434" t="s">
        <v>49</v>
      </c>
      <c r="M1434" s="15"/>
      <c r="N1434" s="16"/>
      <c r="O1434" s="16"/>
      <c r="P1434" s="17"/>
      <c r="Q1434" s="18"/>
      <c r="S1434" s="17"/>
      <c r="V1434" s="19"/>
      <c r="W1434" s="19">
        <v>19.9</v>
      </c>
      <c r="AF1434" t="s">
        <v>657</v>
      </c>
      <c r="AG1434" t="s">
        <v>435</v>
      </c>
      <c r="AH1434" t="s">
        <v>435</v>
      </c>
      <c r="AK1434" t="s">
        <v>53</v>
      </c>
      <c r="AM1434" t="s">
        <v>88</v>
      </c>
      <c r="AN1434" t="s">
        <v>65</v>
      </c>
      <c r="AQ1434" t="s">
        <v>51</v>
      </c>
      <c r="AR1434" t="s">
        <v>827</v>
      </c>
    </row>
    <row r="1435" ht="15.75" customHeight="1">
      <c r="A1435" t="s">
        <v>44</v>
      </c>
      <c r="C1435" s="11" t="s">
        <v>73</v>
      </c>
      <c r="D1435" s="11" t="s">
        <v>74</v>
      </c>
      <c r="E1435" s="11" t="s">
        <v>75</v>
      </c>
      <c r="F1435" s="12" t="str">
        <f t="shared" si="1"/>
        <v>2017</v>
      </c>
      <c r="G1435" s="13">
        <v>42987.0</v>
      </c>
      <c r="H1435" s="14">
        <v>0.2722222222222222</v>
      </c>
      <c r="I1435" t="s">
        <v>48</v>
      </c>
      <c r="J1435" s="15"/>
      <c r="L1435" t="s">
        <v>49</v>
      </c>
      <c r="M1435" s="15">
        <v>15.2</v>
      </c>
      <c r="N1435" s="16"/>
      <c r="O1435" s="16">
        <v>96.4</v>
      </c>
      <c r="P1435" s="17">
        <v>127.2</v>
      </c>
      <c r="Q1435" s="18"/>
      <c r="S1435" s="17"/>
      <c r="V1435" s="19"/>
      <c r="W1435" s="19">
        <v>28.1</v>
      </c>
      <c r="AF1435" t="s">
        <v>654</v>
      </c>
      <c r="AG1435" t="s">
        <v>51</v>
      </c>
      <c r="AH1435" t="s">
        <v>112</v>
      </c>
      <c r="AJ1435" t="s">
        <v>61</v>
      </c>
      <c r="AK1435" t="s">
        <v>53</v>
      </c>
      <c r="AM1435" t="s">
        <v>88</v>
      </c>
      <c r="AN1435" t="s">
        <v>65</v>
      </c>
      <c r="AQ1435" t="s">
        <v>51</v>
      </c>
      <c r="AR1435" t="s">
        <v>659</v>
      </c>
    </row>
    <row r="1436" ht="15.75" customHeight="1">
      <c r="A1436" t="s">
        <v>44</v>
      </c>
      <c r="C1436" s="11" t="s">
        <v>73</v>
      </c>
      <c r="D1436" s="11" t="s">
        <v>74</v>
      </c>
      <c r="E1436" s="11" t="s">
        <v>75</v>
      </c>
      <c r="F1436" s="12" t="str">
        <f t="shared" si="1"/>
        <v>2017</v>
      </c>
      <c r="G1436" s="13">
        <v>43001.0</v>
      </c>
      <c r="H1436" s="14">
        <v>0.2777777777777778</v>
      </c>
      <c r="I1436" t="s">
        <v>48</v>
      </c>
      <c r="J1436" s="15"/>
      <c r="L1436" t="s">
        <v>49</v>
      </c>
      <c r="M1436" s="15">
        <v>15.7</v>
      </c>
      <c r="N1436" s="16"/>
      <c r="O1436" s="16">
        <v>95.1</v>
      </c>
      <c r="P1436" s="17">
        <v>130.7</v>
      </c>
      <c r="Q1436" s="18"/>
      <c r="S1436" s="17"/>
      <c r="V1436" s="19"/>
      <c r="W1436" s="19">
        <v>13.4</v>
      </c>
      <c r="AF1436" t="s">
        <v>652</v>
      </c>
      <c r="AG1436" t="s">
        <v>51</v>
      </c>
      <c r="AH1436" t="s">
        <v>443</v>
      </c>
      <c r="AK1436" t="s">
        <v>53</v>
      </c>
      <c r="AM1436" t="s">
        <v>88</v>
      </c>
      <c r="AN1436" t="s">
        <v>65</v>
      </c>
      <c r="AQ1436" t="s">
        <v>51</v>
      </c>
      <c r="AR1436" t="s">
        <v>828</v>
      </c>
    </row>
    <row r="1437" ht="15.75" customHeight="1">
      <c r="A1437" t="s">
        <v>44</v>
      </c>
      <c r="C1437" s="11" t="s">
        <v>294</v>
      </c>
      <c r="D1437" s="11" t="s">
        <v>295</v>
      </c>
      <c r="E1437" s="11" t="s">
        <v>296</v>
      </c>
      <c r="F1437" s="12" t="str">
        <f t="shared" si="1"/>
        <v>2017</v>
      </c>
      <c r="G1437" s="13">
        <v>42889.0</v>
      </c>
      <c r="H1437" s="14">
        <v>0.3159722222222222</v>
      </c>
      <c r="I1437" t="s">
        <v>48</v>
      </c>
      <c r="J1437" s="15"/>
      <c r="L1437" t="s">
        <v>58</v>
      </c>
      <c r="M1437" s="15">
        <v>12.2</v>
      </c>
      <c r="N1437" s="16">
        <v>8.3</v>
      </c>
      <c r="O1437" s="16">
        <v>77.4</v>
      </c>
      <c r="P1437" s="17">
        <v>83.5</v>
      </c>
      <c r="Q1437" s="18"/>
      <c r="S1437" s="17"/>
      <c r="V1437" s="19"/>
      <c r="W1437" s="19">
        <v>115.3</v>
      </c>
      <c r="AF1437" t="s">
        <v>829</v>
      </c>
      <c r="AG1437" t="s">
        <v>231</v>
      </c>
      <c r="AH1437" t="s">
        <v>830</v>
      </c>
      <c r="AI1437">
        <v>10.0</v>
      </c>
      <c r="AK1437" t="s">
        <v>100</v>
      </c>
      <c r="AM1437" t="s">
        <v>62</v>
      </c>
      <c r="AN1437" t="s">
        <v>55</v>
      </c>
      <c r="AQ1437" t="s">
        <v>51</v>
      </c>
    </row>
    <row r="1438" ht="15.75" customHeight="1">
      <c r="A1438" t="s">
        <v>44</v>
      </c>
      <c r="C1438" s="11" t="s">
        <v>294</v>
      </c>
      <c r="D1438" s="11" t="s">
        <v>295</v>
      </c>
      <c r="E1438" s="11" t="s">
        <v>296</v>
      </c>
      <c r="F1438" s="12" t="str">
        <f t="shared" si="1"/>
        <v>2017</v>
      </c>
      <c r="G1438" s="13">
        <v>42903.0</v>
      </c>
      <c r="H1438" s="14">
        <v>0.3125</v>
      </c>
      <c r="I1438" t="s">
        <v>48</v>
      </c>
      <c r="J1438" s="15"/>
      <c r="L1438" t="s">
        <v>49</v>
      </c>
      <c r="M1438" s="15">
        <v>15.2</v>
      </c>
      <c r="N1438" s="16">
        <v>6.03</v>
      </c>
      <c r="O1438" s="16">
        <v>61.4</v>
      </c>
      <c r="P1438" s="17">
        <v>127.0</v>
      </c>
      <c r="Q1438" s="18"/>
      <c r="S1438" s="17"/>
      <c r="V1438" s="19"/>
      <c r="W1438" s="19">
        <v>816.4</v>
      </c>
      <c r="AF1438" t="s">
        <v>829</v>
      </c>
      <c r="AG1438" t="s">
        <v>59</v>
      </c>
      <c r="AH1438" t="s">
        <v>376</v>
      </c>
      <c r="AI1438">
        <v>15.56</v>
      </c>
      <c r="AJ1438" t="s">
        <v>61</v>
      </c>
      <c r="AK1438" t="s">
        <v>100</v>
      </c>
      <c r="AM1438" t="s">
        <v>54</v>
      </c>
      <c r="AN1438" t="s">
        <v>55</v>
      </c>
      <c r="AQ1438" t="s">
        <v>171</v>
      </c>
      <c r="AR1438" t="s">
        <v>226</v>
      </c>
    </row>
    <row r="1439" ht="15.75" customHeight="1">
      <c r="A1439" t="s">
        <v>44</v>
      </c>
      <c r="C1439" s="11" t="s">
        <v>294</v>
      </c>
      <c r="D1439" s="11" t="s">
        <v>295</v>
      </c>
      <c r="E1439" s="11" t="s">
        <v>296</v>
      </c>
      <c r="F1439" s="12" t="str">
        <f t="shared" si="1"/>
        <v>2017</v>
      </c>
      <c r="G1439" s="13">
        <v>42917.0</v>
      </c>
      <c r="H1439" s="14">
        <v>0.3541666666666667</v>
      </c>
      <c r="I1439" t="s">
        <v>48</v>
      </c>
      <c r="J1439" s="15"/>
      <c r="L1439" t="s">
        <v>49</v>
      </c>
      <c r="M1439" s="15"/>
      <c r="N1439" s="16"/>
      <c r="O1439" s="16"/>
      <c r="P1439" s="17"/>
      <c r="Q1439" s="18"/>
      <c r="S1439" s="17"/>
      <c r="V1439" s="19"/>
      <c r="W1439" s="19">
        <v>285.1</v>
      </c>
      <c r="AF1439" t="s">
        <v>831</v>
      </c>
      <c r="AG1439" t="s">
        <v>231</v>
      </c>
      <c r="AH1439" t="s">
        <v>291</v>
      </c>
      <c r="AI1439">
        <v>22.22</v>
      </c>
      <c r="AJ1439" t="s">
        <v>61</v>
      </c>
      <c r="AK1439" t="s">
        <v>119</v>
      </c>
      <c r="AM1439" t="s">
        <v>54</v>
      </c>
      <c r="AN1439" t="s">
        <v>65</v>
      </c>
      <c r="AQ1439" t="s">
        <v>70</v>
      </c>
      <c r="AR1439" t="s">
        <v>832</v>
      </c>
    </row>
    <row r="1440" ht="15.75" customHeight="1">
      <c r="A1440" t="s">
        <v>44</v>
      </c>
      <c r="C1440" s="11" t="s">
        <v>294</v>
      </c>
      <c r="D1440" s="11" t="s">
        <v>295</v>
      </c>
      <c r="E1440" s="11" t="s">
        <v>296</v>
      </c>
      <c r="F1440" s="12" t="str">
        <f t="shared" si="1"/>
        <v>2017</v>
      </c>
      <c r="G1440" s="13">
        <v>42931.0</v>
      </c>
      <c r="H1440" s="14">
        <v>0.30277777777777776</v>
      </c>
      <c r="I1440" t="s">
        <v>48</v>
      </c>
      <c r="J1440" s="15"/>
      <c r="L1440" t="s">
        <v>49</v>
      </c>
      <c r="M1440" s="15"/>
      <c r="N1440" s="16"/>
      <c r="O1440" s="16"/>
      <c r="P1440" s="17"/>
      <c r="Q1440" s="18"/>
      <c r="S1440" s="17"/>
      <c r="V1440" s="19"/>
      <c r="W1440" s="19">
        <v>125.0</v>
      </c>
      <c r="AF1440" t="s">
        <v>829</v>
      </c>
      <c r="AG1440" t="s">
        <v>404</v>
      </c>
      <c r="AH1440" t="s">
        <v>84</v>
      </c>
      <c r="AI1440">
        <v>16.11</v>
      </c>
      <c r="AJ1440" t="s">
        <v>61</v>
      </c>
      <c r="AK1440" t="s">
        <v>119</v>
      </c>
      <c r="AM1440" t="s">
        <v>54</v>
      </c>
      <c r="AN1440" t="s">
        <v>55</v>
      </c>
      <c r="AQ1440" t="s">
        <v>70</v>
      </c>
      <c r="AR1440" t="s">
        <v>833</v>
      </c>
    </row>
    <row r="1441" ht="15.75" customHeight="1">
      <c r="A1441" t="s">
        <v>44</v>
      </c>
      <c r="C1441" s="11" t="s">
        <v>294</v>
      </c>
      <c r="D1441" s="11" t="s">
        <v>295</v>
      </c>
      <c r="E1441" s="11" t="s">
        <v>296</v>
      </c>
      <c r="F1441" s="12" t="str">
        <f t="shared" si="1"/>
        <v>2017</v>
      </c>
      <c r="G1441" s="13">
        <v>42945.0</v>
      </c>
      <c r="H1441" s="14">
        <v>0.3159722222222222</v>
      </c>
      <c r="I1441" t="s">
        <v>48</v>
      </c>
      <c r="J1441" s="15"/>
      <c r="L1441" t="s">
        <v>49</v>
      </c>
      <c r="M1441" s="15"/>
      <c r="N1441" s="16"/>
      <c r="O1441" s="16"/>
      <c r="P1441" s="17"/>
      <c r="Q1441" s="18"/>
      <c r="S1441" s="17"/>
      <c r="V1441" s="19"/>
      <c r="W1441" s="19">
        <v>143.0</v>
      </c>
      <c r="AF1441" t="s">
        <v>831</v>
      </c>
      <c r="AH1441" t="s">
        <v>51</v>
      </c>
      <c r="AK1441" t="s">
        <v>100</v>
      </c>
      <c r="AM1441" t="s">
        <v>62</v>
      </c>
      <c r="AN1441" t="s">
        <v>65</v>
      </c>
      <c r="AQ1441" t="s">
        <v>70</v>
      </c>
      <c r="AR1441" t="s">
        <v>834</v>
      </c>
    </row>
    <row r="1442" ht="15.75" customHeight="1">
      <c r="A1442" t="s">
        <v>44</v>
      </c>
      <c r="C1442" s="11" t="s">
        <v>294</v>
      </c>
      <c r="D1442" s="11" t="s">
        <v>295</v>
      </c>
      <c r="E1442" s="11" t="s">
        <v>296</v>
      </c>
      <c r="F1442" s="12" t="str">
        <f t="shared" si="1"/>
        <v>2017</v>
      </c>
      <c r="G1442" s="13">
        <v>42959.0</v>
      </c>
      <c r="H1442" s="14">
        <v>0.3020833333333333</v>
      </c>
      <c r="I1442" t="s">
        <v>48</v>
      </c>
      <c r="J1442" s="15"/>
      <c r="L1442" t="s">
        <v>49</v>
      </c>
      <c r="M1442" s="15"/>
      <c r="N1442" s="16">
        <v>5.06</v>
      </c>
      <c r="O1442" s="16">
        <v>57.0</v>
      </c>
      <c r="P1442" s="17">
        <v>157.0</v>
      </c>
      <c r="Q1442" s="18"/>
      <c r="S1442" s="17"/>
      <c r="V1442" s="19"/>
      <c r="W1442" s="19">
        <v>228.2</v>
      </c>
      <c r="AF1442" t="s">
        <v>829</v>
      </c>
      <c r="AG1442" t="s">
        <v>273</v>
      </c>
      <c r="AH1442" t="s">
        <v>563</v>
      </c>
      <c r="AI1442">
        <v>18.89</v>
      </c>
      <c r="AK1442" t="s">
        <v>119</v>
      </c>
      <c r="AM1442" t="s">
        <v>54</v>
      </c>
      <c r="AN1442" t="s">
        <v>65</v>
      </c>
      <c r="AQ1442" t="s">
        <v>70</v>
      </c>
      <c r="AR1442" t="s">
        <v>835</v>
      </c>
    </row>
    <row r="1443" ht="15.75" customHeight="1">
      <c r="A1443" t="s">
        <v>44</v>
      </c>
      <c r="C1443" s="11" t="s">
        <v>294</v>
      </c>
      <c r="D1443" s="11" t="s">
        <v>295</v>
      </c>
      <c r="E1443" s="11" t="s">
        <v>296</v>
      </c>
      <c r="F1443" s="12" t="str">
        <f t="shared" si="1"/>
        <v>2017</v>
      </c>
      <c r="G1443" s="13">
        <v>42973.0</v>
      </c>
      <c r="H1443" s="14">
        <v>0.3263888888888889</v>
      </c>
      <c r="I1443" t="s">
        <v>48</v>
      </c>
      <c r="J1443" s="15"/>
      <c r="L1443" t="s">
        <v>49</v>
      </c>
      <c r="M1443" s="15">
        <v>16.0</v>
      </c>
      <c r="N1443" s="16">
        <v>5.53</v>
      </c>
      <c r="O1443" s="16">
        <v>56.0</v>
      </c>
      <c r="P1443" s="17">
        <v>155.5</v>
      </c>
      <c r="Q1443" s="18"/>
      <c r="S1443" s="17"/>
      <c r="V1443" s="19"/>
      <c r="W1443" s="19">
        <v>204.6</v>
      </c>
      <c r="AF1443" t="s">
        <v>829</v>
      </c>
      <c r="AG1443" t="s">
        <v>51</v>
      </c>
      <c r="AH1443" t="s">
        <v>115</v>
      </c>
      <c r="AI1443">
        <v>16.4</v>
      </c>
      <c r="AJ1443" t="s">
        <v>61</v>
      </c>
      <c r="AK1443" t="s">
        <v>100</v>
      </c>
      <c r="AM1443" t="s">
        <v>54</v>
      </c>
      <c r="AN1443" t="s">
        <v>65</v>
      </c>
      <c r="AQ1443" t="s">
        <v>56</v>
      </c>
      <c r="AR1443" t="s">
        <v>229</v>
      </c>
    </row>
    <row r="1444" ht="15.75" customHeight="1">
      <c r="A1444" t="s">
        <v>44</v>
      </c>
      <c r="C1444" s="11" t="s">
        <v>294</v>
      </c>
      <c r="D1444" s="11" t="s">
        <v>295</v>
      </c>
      <c r="E1444" s="11" t="s">
        <v>296</v>
      </c>
      <c r="F1444" s="12" t="str">
        <f t="shared" si="1"/>
        <v>2017</v>
      </c>
      <c r="G1444" s="13">
        <v>42987.0</v>
      </c>
      <c r="H1444" s="14">
        <v>0.32083333333333336</v>
      </c>
      <c r="I1444" t="s">
        <v>48</v>
      </c>
      <c r="J1444" s="15"/>
      <c r="L1444" t="s">
        <v>49</v>
      </c>
      <c r="M1444" s="15">
        <v>14.6</v>
      </c>
      <c r="N1444" s="16">
        <v>6.16</v>
      </c>
      <c r="O1444" s="16">
        <v>60.8</v>
      </c>
      <c r="P1444" s="17"/>
      <c r="Q1444" s="18"/>
      <c r="S1444" s="17"/>
      <c r="V1444" s="19"/>
      <c r="W1444" s="19">
        <v>235.9</v>
      </c>
      <c r="AF1444" t="s">
        <v>836</v>
      </c>
      <c r="AG1444" t="s">
        <v>51</v>
      </c>
      <c r="AH1444" t="s">
        <v>273</v>
      </c>
      <c r="AI1444">
        <v>11.67</v>
      </c>
      <c r="AJ1444" t="s">
        <v>61</v>
      </c>
      <c r="AK1444" t="s">
        <v>100</v>
      </c>
      <c r="AM1444" t="s">
        <v>54</v>
      </c>
      <c r="AN1444" t="s">
        <v>55</v>
      </c>
      <c r="AQ1444" t="s">
        <v>70</v>
      </c>
      <c r="AR1444" t="s">
        <v>218</v>
      </c>
    </row>
    <row r="1445" ht="15.75" customHeight="1">
      <c r="A1445" t="s">
        <v>44</v>
      </c>
      <c r="C1445" s="11" t="s">
        <v>294</v>
      </c>
      <c r="D1445" s="11" t="s">
        <v>295</v>
      </c>
      <c r="E1445" s="11" t="s">
        <v>296</v>
      </c>
      <c r="F1445" s="12" t="str">
        <f t="shared" si="1"/>
        <v>2017</v>
      </c>
      <c r="G1445" s="13">
        <v>43001.0</v>
      </c>
      <c r="H1445" s="14">
        <v>0.31527777777777777</v>
      </c>
      <c r="I1445" t="s">
        <v>48</v>
      </c>
      <c r="J1445" s="15"/>
      <c r="L1445" t="s">
        <v>49</v>
      </c>
      <c r="M1445" s="15">
        <v>16.5</v>
      </c>
      <c r="N1445" s="16">
        <v>4.6</v>
      </c>
      <c r="O1445" s="16">
        <v>46.4</v>
      </c>
      <c r="P1445" s="17">
        <v>176.2</v>
      </c>
      <c r="Q1445" s="18"/>
      <c r="S1445" s="17"/>
      <c r="V1445" s="19"/>
      <c r="W1445" s="19">
        <v>141.4</v>
      </c>
      <c r="AF1445" t="s">
        <v>836</v>
      </c>
      <c r="AG1445" t="s">
        <v>51</v>
      </c>
      <c r="AH1445" t="s">
        <v>51</v>
      </c>
      <c r="AI1445">
        <v>21.11</v>
      </c>
      <c r="AJ1445" t="s">
        <v>61</v>
      </c>
      <c r="AK1445" t="s">
        <v>100</v>
      </c>
      <c r="AM1445" t="s">
        <v>54</v>
      </c>
      <c r="AN1445" t="s">
        <v>55</v>
      </c>
      <c r="AQ1445" t="s">
        <v>56</v>
      </c>
      <c r="AR1445" t="s">
        <v>229</v>
      </c>
    </row>
    <row r="1446" ht="15.75" customHeight="1">
      <c r="A1446" t="s">
        <v>44</v>
      </c>
      <c r="C1446" s="22" t="s">
        <v>837</v>
      </c>
      <c r="D1446" s="11" t="s">
        <v>838</v>
      </c>
      <c r="E1446" s="11" t="s">
        <v>839</v>
      </c>
      <c r="F1446" s="12" t="str">
        <f t="shared" si="1"/>
        <v>2017</v>
      </c>
      <c r="G1446" s="13">
        <v>42903.0</v>
      </c>
      <c r="H1446" s="14">
        <v>0.3090277777777778</v>
      </c>
      <c r="I1446" t="s">
        <v>48</v>
      </c>
      <c r="J1446" s="15"/>
      <c r="L1446" t="s">
        <v>58</v>
      </c>
      <c r="M1446" s="15">
        <v>14.8</v>
      </c>
      <c r="N1446" s="16">
        <v>8.37</v>
      </c>
      <c r="O1446" s="16">
        <v>82.5</v>
      </c>
      <c r="P1446" s="17">
        <v>131.8</v>
      </c>
      <c r="Q1446" s="18"/>
      <c r="S1446" s="17"/>
      <c r="V1446" s="19"/>
      <c r="W1446" s="19">
        <v>547.5</v>
      </c>
      <c r="AF1446" t="s">
        <v>840</v>
      </c>
      <c r="AG1446" t="s">
        <v>59</v>
      </c>
      <c r="AH1446" t="s">
        <v>254</v>
      </c>
      <c r="AJ1446" t="s">
        <v>61</v>
      </c>
      <c r="AK1446" t="s">
        <v>53</v>
      </c>
      <c r="AM1446" t="s">
        <v>54</v>
      </c>
      <c r="AN1446" t="s">
        <v>65</v>
      </c>
      <c r="AQ1446" t="s">
        <v>171</v>
      </c>
      <c r="AR1446" t="s">
        <v>218</v>
      </c>
    </row>
    <row r="1447" ht="15.75" customHeight="1">
      <c r="A1447" t="s">
        <v>380</v>
      </c>
      <c r="B1447" s="20" t="s">
        <v>154</v>
      </c>
      <c r="C1447" s="11" t="s">
        <v>755</v>
      </c>
      <c r="D1447" s="11" t="s">
        <v>756</v>
      </c>
      <c r="E1447" s="11" t="s">
        <v>757</v>
      </c>
      <c r="F1447" s="12" t="str">
        <f t="shared" si="1"/>
        <v>2012</v>
      </c>
      <c r="G1447" s="13">
        <v>41048.0</v>
      </c>
      <c r="H1447" s="14">
        <v>0.28125</v>
      </c>
      <c r="I1447" t="s">
        <v>48</v>
      </c>
      <c r="J1447" s="15"/>
      <c r="L1447" t="s">
        <v>49</v>
      </c>
      <c r="M1447" s="15"/>
      <c r="N1447" s="16"/>
      <c r="O1447" s="16"/>
      <c r="P1447" s="17"/>
      <c r="Q1447" s="18"/>
      <c r="S1447" s="17"/>
      <c r="V1447" s="19"/>
      <c r="W1447" s="19">
        <v>71.7</v>
      </c>
      <c r="AF1447" t="s">
        <v>536</v>
      </c>
      <c r="AG1447" t="s">
        <v>51</v>
      </c>
      <c r="AH1447" t="s">
        <v>51</v>
      </c>
      <c r="AI1447">
        <v>12.0</v>
      </c>
      <c r="AJ1447" t="s">
        <v>61</v>
      </c>
      <c r="AK1447" t="s">
        <v>97</v>
      </c>
      <c r="AL1447">
        <v>2.5</v>
      </c>
      <c r="AM1447" t="s">
        <v>54</v>
      </c>
      <c r="AN1447" t="s">
        <v>55</v>
      </c>
      <c r="AQ1447" t="s">
        <v>56</v>
      </c>
    </row>
    <row r="1448" ht="15.75" customHeight="1">
      <c r="A1448" t="s">
        <v>380</v>
      </c>
      <c r="B1448" s="20" t="s">
        <v>154</v>
      </c>
      <c r="C1448" s="11" t="s">
        <v>755</v>
      </c>
      <c r="D1448" s="11" t="s">
        <v>756</v>
      </c>
      <c r="E1448" s="11" t="s">
        <v>757</v>
      </c>
      <c r="F1448" s="12" t="str">
        <f t="shared" si="1"/>
        <v>2012</v>
      </c>
      <c r="G1448" s="13">
        <v>41048.0</v>
      </c>
      <c r="H1448" s="14">
        <v>0.28125</v>
      </c>
      <c r="I1448" t="s">
        <v>48</v>
      </c>
      <c r="J1448" s="15">
        <v>0.0</v>
      </c>
      <c r="K1448" t="s">
        <v>793</v>
      </c>
      <c r="M1448" s="15">
        <v>15.9</v>
      </c>
      <c r="N1448" s="16">
        <v>8.86</v>
      </c>
      <c r="O1448" s="16">
        <v>89.9</v>
      </c>
      <c r="P1448" s="17"/>
      <c r="Q1448" s="18"/>
      <c r="S1448" s="17"/>
      <c r="V1448" s="19"/>
      <c r="W1448" s="19"/>
      <c r="AF1448" t="s">
        <v>536</v>
      </c>
      <c r="AK1448" t="s">
        <v>97</v>
      </c>
    </row>
    <row r="1449" ht="15.75" customHeight="1">
      <c r="A1449" t="s">
        <v>380</v>
      </c>
      <c r="B1449" s="20" t="s">
        <v>154</v>
      </c>
      <c r="C1449" s="11" t="s">
        <v>755</v>
      </c>
      <c r="D1449" s="11" t="s">
        <v>756</v>
      </c>
      <c r="E1449" s="11" t="s">
        <v>757</v>
      </c>
      <c r="F1449" s="12" t="str">
        <f t="shared" si="1"/>
        <v>2012</v>
      </c>
      <c r="G1449" s="13">
        <v>41048.0</v>
      </c>
      <c r="H1449" s="14">
        <v>0.28125</v>
      </c>
      <c r="I1449" t="s">
        <v>48</v>
      </c>
      <c r="J1449" s="15">
        <v>1.0</v>
      </c>
      <c r="K1449" t="s">
        <v>793</v>
      </c>
      <c r="M1449" s="15">
        <v>15.9</v>
      </c>
      <c r="N1449" s="16">
        <v>8.91</v>
      </c>
      <c r="O1449" s="16">
        <v>89.9</v>
      </c>
      <c r="P1449" s="17"/>
      <c r="Q1449" s="18"/>
      <c r="S1449" s="17"/>
      <c r="V1449" s="19"/>
      <c r="W1449" s="19"/>
      <c r="AF1449" t="s">
        <v>536</v>
      </c>
      <c r="AK1449" t="s">
        <v>97</v>
      </c>
    </row>
    <row r="1450" ht="15.75" customHeight="1">
      <c r="A1450" t="s">
        <v>380</v>
      </c>
      <c r="B1450" s="20" t="s">
        <v>154</v>
      </c>
      <c r="C1450" s="11" t="s">
        <v>755</v>
      </c>
      <c r="D1450" s="11" t="s">
        <v>756</v>
      </c>
      <c r="E1450" s="11" t="s">
        <v>757</v>
      </c>
      <c r="F1450" s="12" t="str">
        <f t="shared" si="1"/>
        <v>2012</v>
      </c>
      <c r="G1450" s="13">
        <v>41048.0</v>
      </c>
      <c r="H1450" s="14">
        <v>0.28125</v>
      </c>
      <c r="I1450" t="s">
        <v>48</v>
      </c>
      <c r="J1450" s="15">
        <v>2.0</v>
      </c>
      <c r="K1450" t="s">
        <v>793</v>
      </c>
      <c r="M1450" s="15">
        <v>15.9</v>
      </c>
      <c r="N1450" s="16">
        <v>8.93</v>
      </c>
      <c r="O1450" s="16">
        <v>89.2</v>
      </c>
      <c r="P1450" s="17"/>
      <c r="Q1450" s="18"/>
      <c r="S1450" s="17"/>
      <c r="V1450" s="19"/>
      <c r="W1450" s="19"/>
      <c r="AF1450" t="s">
        <v>536</v>
      </c>
      <c r="AK1450" t="s">
        <v>97</v>
      </c>
    </row>
    <row r="1451" ht="15.75" customHeight="1">
      <c r="A1451" t="s">
        <v>380</v>
      </c>
      <c r="B1451" s="20" t="s">
        <v>154</v>
      </c>
      <c r="C1451" s="11" t="s">
        <v>755</v>
      </c>
      <c r="D1451" s="11" t="s">
        <v>756</v>
      </c>
      <c r="E1451" s="11" t="s">
        <v>757</v>
      </c>
      <c r="F1451" s="12" t="str">
        <f t="shared" si="1"/>
        <v>2012</v>
      </c>
      <c r="G1451" s="13">
        <v>41062.0</v>
      </c>
      <c r="H1451" s="14">
        <v>0.2881944444444444</v>
      </c>
      <c r="I1451" t="s">
        <v>48</v>
      </c>
      <c r="J1451" s="15"/>
      <c r="L1451" t="s">
        <v>49</v>
      </c>
      <c r="M1451" s="15"/>
      <c r="N1451" s="16"/>
      <c r="O1451" s="16"/>
      <c r="P1451" s="17"/>
      <c r="Q1451" s="18"/>
      <c r="S1451" s="17"/>
      <c r="V1451" s="19"/>
      <c r="W1451" s="19">
        <v>98.5</v>
      </c>
      <c r="AF1451" t="s">
        <v>536</v>
      </c>
      <c r="AG1451" t="s">
        <v>254</v>
      </c>
      <c r="AH1451" t="s">
        <v>435</v>
      </c>
      <c r="AI1451">
        <v>12.78</v>
      </c>
      <c r="AJ1451" t="s">
        <v>52</v>
      </c>
      <c r="AK1451" t="s">
        <v>97</v>
      </c>
      <c r="AL1451">
        <v>2.5</v>
      </c>
      <c r="AM1451" t="s">
        <v>54</v>
      </c>
      <c r="AN1451" t="s">
        <v>55</v>
      </c>
      <c r="AQ1451" t="s">
        <v>56</v>
      </c>
    </row>
    <row r="1452" ht="15.75" customHeight="1">
      <c r="A1452" t="s">
        <v>380</v>
      </c>
      <c r="B1452" s="20" t="s">
        <v>154</v>
      </c>
      <c r="C1452" s="11" t="s">
        <v>755</v>
      </c>
      <c r="D1452" s="11" t="s">
        <v>756</v>
      </c>
      <c r="E1452" s="11" t="s">
        <v>757</v>
      </c>
      <c r="F1452" s="12" t="str">
        <f t="shared" si="1"/>
        <v>2012</v>
      </c>
      <c r="G1452" s="13">
        <v>41062.0</v>
      </c>
      <c r="H1452" s="14">
        <v>0.2881944444444444</v>
      </c>
      <c r="I1452" t="s">
        <v>48</v>
      </c>
      <c r="J1452" s="15">
        <v>0.0</v>
      </c>
      <c r="K1452" t="s">
        <v>793</v>
      </c>
      <c r="M1452" s="15">
        <v>19.3</v>
      </c>
      <c r="N1452" s="16">
        <v>8.57</v>
      </c>
      <c r="O1452" s="16">
        <v>93.3</v>
      </c>
      <c r="P1452" s="17"/>
      <c r="Q1452" s="18"/>
      <c r="S1452" s="17"/>
      <c r="V1452" s="19"/>
      <c r="W1452" s="19"/>
      <c r="AF1452" t="s">
        <v>536</v>
      </c>
      <c r="AK1452" t="s">
        <v>97</v>
      </c>
    </row>
    <row r="1453" ht="15.75" customHeight="1">
      <c r="A1453" t="s">
        <v>380</v>
      </c>
      <c r="B1453" s="20" t="s">
        <v>154</v>
      </c>
      <c r="C1453" s="11" t="s">
        <v>755</v>
      </c>
      <c r="D1453" s="11" t="s">
        <v>756</v>
      </c>
      <c r="E1453" s="11" t="s">
        <v>757</v>
      </c>
      <c r="F1453" s="12" t="str">
        <f t="shared" si="1"/>
        <v>2012</v>
      </c>
      <c r="G1453" s="13">
        <v>41062.0</v>
      </c>
      <c r="H1453" s="14">
        <v>0.2881944444444444</v>
      </c>
      <c r="I1453" t="s">
        <v>48</v>
      </c>
      <c r="J1453" s="15">
        <v>1.0</v>
      </c>
      <c r="K1453" t="s">
        <v>793</v>
      </c>
      <c r="M1453" s="15">
        <v>19.3</v>
      </c>
      <c r="N1453" s="16">
        <v>8.87</v>
      </c>
      <c r="O1453" s="16">
        <v>96.4</v>
      </c>
      <c r="P1453" s="17"/>
      <c r="Q1453" s="18"/>
      <c r="S1453" s="17"/>
      <c r="V1453" s="19"/>
      <c r="W1453" s="19"/>
      <c r="AF1453" t="s">
        <v>536</v>
      </c>
      <c r="AK1453" t="s">
        <v>97</v>
      </c>
    </row>
    <row r="1454" ht="15.75" customHeight="1">
      <c r="A1454" t="s">
        <v>380</v>
      </c>
      <c r="B1454" s="20" t="s">
        <v>154</v>
      </c>
      <c r="C1454" s="11" t="s">
        <v>755</v>
      </c>
      <c r="D1454" s="11" t="s">
        <v>756</v>
      </c>
      <c r="E1454" s="11" t="s">
        <v>757</v>
      </c>
      <c r="F1454" s="12" t="str">
        <f t="shared" si="1"/>
        <v>2012</v>
      </c>
      <c r="G1454" s="13">
        <v>41062.0</v>
      </c>
      <c r="H1454" s="14">
        <v>0.2881944444444444</v>
      </c>
      <c r="I1454" t="s">
        <v>48</v>
      </c>
      <c r="J1454" s="15">
        <v>2.0</v>
      </c>
      <c r="K1454" t="s">
        <v>793</v>
      </c>
      <c r="M1454" s="15">
        <v>19.3</v>
      </c>
      <c r="N1454" s="16">
        <v>8.75</v>
      </c>
      <c r="O1454" s="16">
        <v>96.2</v>
      </c>
      <c r="P1454" s="17"/>
      <c r="Q1454" s="18"/>
      <c r="S1454" s="17"/>
      <c r="V1454" s="19"/>
      <c r="W1454" s="19"/>
      <c r="AF1454" t="s">
        <v>536</v>
      </c>
      <c r="AK1454" t="s">
        <v>97</v>
      </c>
    </row>
    <row r="1455" ht="15.75" customHeight="1">
      <c r="A1455" t="s">
        <v>380</v>
      </c>
      <c r="B1455" s="20" t="s">
        <v>154</v>
      </c>
      <c r="C1455" s="11" t="s">
        <v>755</v>
      </c>
      <c r="D1455" s="11" t="s">
        <v>756</v>
      </c>
      <c r="E1455" s="11" t="s">
        <v>757</v>
      </c>
      <c r="F1455" s="12" t="str">
        <f t="shared" si="1"/>
        <v>2012</v>
      </c>
      <c r="G1455" s="13">
        <v>41076.0</v>
      </c>
      <c r="H1455" s="14">
        <v>0.28125</v>
      </c>
      <c r="I1455" t="s">
        <v>48</v>
      </c>
      <c r="J1455" s="15"/>
      <c r="M1455" s="15"/>
      <c r="N1455" s="16"/>
      <c r="O1455" s="16"/>
      <c r="P1455" s="17">
        <v>76.0</v>
      </c>
      <c r="Q1455" s="18"/>
      <c r="S1455" s="17"/>
      <c r="V1455" s="19"/>
      <c r="W1455" s="19">
        <v>27.5</v>
      </c>
      <c r="AF1455" t="s">
        <v>279</v>
      </c>
      <c r="AG1455" t="s">
        <v>51</v>
      </c>
      <c r="AH1455" t="s">
        <v>51</v>
      </c>
      <c r="AI1455">
        <v>13.33</v>
      </c>
      <c r="AK1455" t="s">
        <v>97</v>
      </c>
      <c r="AM1455" t="s">
        <v>62</v>
      </c>
      <c r="AN1455" t="s">
        <v>55</v>
      </c>
      <c r="AQ1455" t="s">
        <v>56</v>
      </c>
      <c r="AR1455" t="s">
        <v>841</v>
      </c>
    </row>
    <row r="1456" ht="15.75" customHeight="1">
      <c r="A1456" t="s">
        <v>380</v>
      </c>
      <c r="B1456" s="20" t="s">
        <v>154</v>
      </c>
      <c r="C1456" s="11" t="s">
        <v>755</v>
      </c>
      <c r="D1456" s="11" t="s">
        <v>756</v>
      </c>
      <c r="E1456" s="11" t="s">
        <v>757</v>
      </c>
      <c r="F1456" s="12" t="str">
        <f t="shared" si="1"/>
        <v>2012</v>
      </c>
      <c r="G1456" s="13">
        <v>41076.0</v>
      </c>
      <c r="H1456" s="14">
        <v>0.28125</v>
      </c>
      <c r="I1456" t="s">
        <v>48</v>
      </c>
      <c r="J1456" s="15">
        <v>0.0</v>
      </c>
      <c r="K1456" t="s">
        <v>793</v>
      </c>
      <c r="M1456" s="15">
        <v>17.9</v>
      </c>
      <c r="N1456" s="16">
        <v>10.1</v>
      </c>
      <c r="O1456" s="16">
        <v>106.2</v>
      </c>
      <c r="P1456" s="17"/>
      <c r="Q1456" s="18"/>
      <c r="S1456" s="17"/>
      <c r="V1456" s="19"/>
      <c r="W1456" s="19"/>
      <c r="AF1456" t="s">
        <v>279</v>
      </c>
      <c r="AK1456" t="s">
        <v>97</v>
      </c>
      <c r="AR1456" t="s">
        <v>841</v>
      </c>
    </row>
    <row r="1457" ht="15.75" customHeight="1">
      <c r="A1457" t="s">
        <v>380</v>
      </c>
      <c r="B1457" s="20" t="s">
        <v>154</v>
      </c>
      <c r="C1457" s="11" t="s">
        <v>755</v>
      </c>
      <c r="D1457" s="11" t="s">
        <v>756</v>
      </c>
      <c r="E1457" s="11" t="s">
        <v>757</v>
      </c>
      <c r="F1457" s="12" t="str">
        <f t="shared" si="1"/>
        <v>2012</v>
      </c>
      <c r="G1457" s="13">
        <v>41076.0</v>
      </c>
      <c r="H1457" s="14">
        <v>0.28125</v>
      </c>
      <c r="I1457" t="s">
        <v>48</v>
      </c>
      <c r="J1457" s="15">
        <v>1.0</v>
      </c>
      <c r="K1457" t="s">
        <v>793</v>
      </c>
      <c r="M1457" s="15">
        <v>17.9</v>
      </c>
      <c r="N1457" s="16">
        <v>10.1</v>
      </c>
      <c r="O1457" s="16">
        <v>106.4</v>
      </c>
      <c r="P1457" s="17"/>
      <c r="Q1457" s="18"/>
      <c r="S1457" s="17"/>
      <c r="V1457" s="19"/>
      <c r="W1457" s="19"/>
      <c r="AF1457" t="s">
        <v>279</v>
      </c>
      <c r="AK1457" t="s">
        <v>97</v>
      </c>
      <c r="AR1457" t="s">
        <v>841</v>
      </c>
    </row>
    <row r="1458" ht="15.75" customHeight="1">
      <c r="A1458" t="s">
        <v>380</v>
      </c>
      <c r="B1458" s="20" t="s">
        <v>154</v>
      </c>
      <c r="C1458" s="11" t="s">
        <v>755</v>
      </c>
      <c r="D1458" s="11" t="s">
        <v>756</v>
      </c>
      <c r="E1458" s="11" t="s">
        <v>757</v>
      </c>
      <c r="F1458" s="12" t="str">
        <f t="shared" si="1"/>
        <v>2012</v>
      </c>
      <c r="G1458" s="13">
        <v>41090.0</v>
      </c>
      <c r="H1458" s="14">
        <v>0.2673611111111111</v>
      </c>
      <c r="I1458" t="s">
        <v>48</v>
      </c>
      <c r="J1458" s="15"/>
      <c r="L1458" t="s">
        <v>58</v>
      </c>
      <c r="M1458" s="15"/>
      <c r="N1458" s="16"/>
      <c r="O1458" s="16"/>
      <c r="P1458" s="17"/>
      <c r="Q1458" s="18"/>
      <c r="S1458" s="17"/>
      <c r="V1458" s="19"/>
      <c r="W1458" s="19">
        <v>58.3</v>
      </c>
      <c r="AF1458" t="s">
        <v>536</v>
      </c>
      <c r="AG1458" t="s">
        <v>51</v>
      </c>
      <c r="AH1458" t="s">
        <v>86</v>
      </c>
      <c r="AI1458">
        <v>19.44</v>
      </c>
      <c r="AJ1458" t="s">
        <v>61</v>
      </c>
      <c r="AK1458" t="s">
        <v>97</v>
      </c>
      <c r="AL1458">
        <v>3.0</v>
      </c>
      <c r="AM1458" t="s">
        <v>62</v>
      </c>
      <c r="AN1458" t="s">
        <v>55</v>
      </c>
      <c r="AQ1458" t="s">
        <v>51</v>
      </c>
      <c r="AR1458" t="s">
        <v>229</v>
      </c>
    </row>
    <row r="1459" ht="15.75" customHeight="1">
      <c r="A1459" t="s">
        <v>380</v>
      </c>
      <c r="B1459" s="20" t="s">
        <v>154</v>
      </c>
      <c r="C1459" s="11" t="s">
        <v>755</v>
      </c>
      <c r="D1459" s="11" t="s">
        <v>756</v>
      </c>
      <c r="E1459" s="11" t="s">
        <v>757</v>
      </c>
      <c r="F1459" s="12" t="str">
        <f t="shared" si="1"/>
        <v>2012</v>
      </c>
      <c r="G1459" s="13">
        <v>41090.0</v>
      </c>
      <c r="H1459" s="14">
        <v>0.2673611111111111</v>
      </c>
      <c r="I1459" t="s">
        <v>48</v>
      </c>
      <c r="J1459" s="15">
        <v>0.0</v>
      </c>
      <c r="K1459" t="s">
        <v>793</v>
      </c>
      <c r="M1459" s="15">
        <v>22.2</v>
      </c>
      <c r="N1459" s="16">
        <v>8.14</v>
      </c>
      <c r="O1459" s="16">
        <v>93.5</v>
      </c>
      <c r="P1459" s="17"/>
      <c r="Q1459" s="18"/>
      <c r="S1459" s="17"/>
      <c r="V1459" s="19"/>
      <c r="W1459" s="19"/>
      <c r="AF1459" t="s">
        <v>536</v>
      </c>
      <c r="AK1459" t="s">
        <v>97</v>
      </c>
      <c r="AR1459" t="s">
        <v>229</v>
      </c>
    </row>
    <row r="1460" ht="15.75" customHeight="1">
      <c r="A1460" t="s">
        <v>380</v>
      </c>
      <c r="B1460" s="20" t="s">
        <v>154</v>
      </c>
      <c r="C1460" s="11" t="s">
        <v>755</v>
      </c>
      <c r="D1460" s="11" t="s">
        <v>756</v>
      </c>
      <c r="E1460" s="11" t="s">
        <v>757</v>
      </c>
      <c r="F1460" s="12" t="str">
        <f t="shared" si="1"/>
        <v>2012</v>
      </c>
      <c r="G1460" s="13">
        <v>41090.0</v>
      </c>
      <c r="H1460" s="14">
        <v>0.2673611111111111</v>
      </c>
      <c r="I1460" t="s">
        <v>48</v>
      </c>
      <c r="J1460" s="15">
        <v>1.0</v>
      </c>
      <c r="K1460" t="s">
        <v>793</v>
      </c>
      <c r="M1460" s="15">
        <v>22.2</v>
      </c>
      <c r="N1460" s="16">
        <v>8.24</v>
      </c>
      <c r="O1460" s="16">
        <v>94.4</v>
      </c>
      <c r="P1460" s="17"/>
      <c r="Q1460" s="18"/>
      <c r="S1460" s="17"/>
      <c r="V1460" s="19"/>
      <c r="W1460" s="19"/>
      <c r="AF1460" t="s">
        <v>536</v>
      </c>
      <c r="AK1460" t="s">
        <v>97</v>
      </c>
      <c r="AR1460" t="s">
        <v>229</v>
      </c>
    </row>
    <row r="1461" ht="15.75" customHeight="1">
      <c r="A1461" t="s">
        <v>380</v>
      </c>
      <c r="B1461" s="20" t="s">
        <v>154</v>
      </c>
      <c r="C1461" s="11" t="s">
        <v>755</v>
      </c>
      <c r="D1461" s="11" t="s">
        <v>756</v>
      </c>
      <c r="E1461" s="11" t="s">
        <v>757</v>
      </c>
      <c r="F1461" s="12" t="str">
        <f t="shared" si="1"/>
        <v>2012</v>
      </c>
      <c r="G1461" s="13">
        <v>41090.0</v>
      </c>
      <c r="H1461" s="14">
        <v>0.2673611111111111</v>
      </c>
      <c r="I1461" t="s">
        <v>48</v>
      </c>
      <c r="J1461" s="15">
        <v>2.0</v>
      </c>
      <c r="K1461" t="s">
        <v>793</v>
      </c>
      <c r="M1461" s="15">
        <v>22.2</v>
      </c>
      <c r="N1461" s="16">
        <v>8.19</v>
      </c>
      <c r="O1461" s="16">
        <v>94.6</v>
      </c>
      <c r="P1461" s="17"/>
      <c r="Q1461" s="18"/>
      <c r="S1461" s="17"/>
      <c r="V1461" s="19"/>
      <c r="W1461" s="19"/>
      <c r="AF1461" t="s">
        <v>536</v>
      </c>
      <c r="AK1461" t="s">
        <v>97</v>
      </c>
      <c r="AR1461" t="s">
        <v>229</v>
      </c>
    </row>
    <row r="1462" ht="15.75" customHeight="1">
      <c r="A1462" t="s">
        <v>380</v>
      </c>
      <c r="B1462" s="20" t="s">
        <v>154</v>
      </c>
      <c r="C1462" s="11" t="s">
        <v>755</v>
      </c>
      <c r="D1462" s="11" t="s">
        <v>756</v>
      </c>
      <c r="E1462" s="11" t="s">
        <v>757</v>
      </c>
      <c r="F1462" s="12" t="str">
        <f t="shared" si="1"/>
        <v>2012</v>
      </c>
      <c r="G1462" s="13">
        <v>41090.0</v>
      </c>
      <c r="H1462" s="14">
        <v>0.2673611111111111</v>
      </c>
      <c r="I1462" t="s">
        <v>48</v>
      </c>
      <c r="J1462" s="15">
        <v>3.0</v>
      </c>
      <c r="K1462" t="s">
        <v>793</v>
      </c>
      <c r="M1462" s="15">
        <v>22.2</v>
      </c>
      <c r="N1462" s="16">
        <v>7.76</v>
      </c>
      <c r="O1462" s="16">
        <v>93.2</v>
      </c>
      <c r="P1462" s="17"/>
      <c r="Q1462" s="18"/>
      <c r="S1462" s="17"/>
      <c r="V1462" s="19"/>
      <c r="W1462" s="19"/>
      <c r="AF1462" t="s">
        <v>536</v>
      </c>
      <c r="AK1462" t="s">
        <v>97</v>
      </c>
      <c r="AR1462" t="s">
        <v>229</v>
      </c>
    </row>
    <row r="1463" ht="15.75" customHeight="1">
      <c r="A1463" t="s">
        <v>380</v>
      </c>
      <c r="B1463" s="20" t="s">
        <v>154</v>
      </c>
      <c r="C1463" s="11" t="s">
        <v>755</v>
      </c>
      <c r="D1463" s="11" t="s">
        <v>756</v>
      </c>
      <c r="E1463" s="11" t="s">
        <v>757</v>
      </c>
      <c r="F1463" s="12" t="str">
        <f t="shared" si="1"/>
        <v>2012</v>
      </c>
      <c r="G1463" s="13">
        <v>41104.0</v>
      </c>
      <c r="H1463" s="14">
        <v>0.2777777777777778</v>
      </c>
      <c r="I1463" t="s">
        <v>48</v>
      </c>
      <c r="J1463" s="15"/>
      <c r="L1463" t="s">
        <v>49</v>
      </c>
      <c r="M1463" s="15"/>
      <c r="N1463" s="16"/>
      <c r="O1463" s="16"/>
      <c r="P1463" s="17">
        <v>98.7</v>
      </c>
      <c r="Q1463" s="18"/>
      <c r="S1463" s="17"/>
      <c r="V1463" s="19"/>
      <c r="W1463" s="19">
        <v>104.6</v>
      </c>
      <c r="AF1463" t="s">
        <v>279</v>
      </c>
      <c r="AG1463" t="s">
        <v>86</v>
      </c>
      <c r="AH1463" t="s">
        <v>51</v>
      </c>
      <c r="AI1463">
        <v>17.78</v>
      </c>
      <c r="AJ1463" t="s">
        <v>61</v>
      </c>
      <c r="AK1463" t="s">
        <v>97</v>
      </c>
      <c r="AM1463" t="s">
        <v>88</v>
      </c>
      <c r="AN1463" t="s">
        <v>55</v>
      </c>
      <c r="AQ1463" t="s">
        <v>56</v>
      </c>
    </row>
    <row r="1464" ht="15.75" customHeight="1">
      <c r="A1464" t="s">
        <v>380</v>
      </c>
      <c r="B1464" s="20" t="s">
        <v>154</v>
      </c>
      <c r="C1464" s="11" t="s">
        <v>755</v>
      </c>
      <c r="D1464" s="11" t="s">
        <v>756</v>
      </c>
      <c r="E1464" s="11" t="s">
        <v>757</v>
      </c>
      <c r="F1464" s="12" t="str">
        <f t="shared" si="1"/>
        <v>2012</v>
      </c>
      <c r="G1464" s="13">
        <v>41104.0</v>
      </c>
      <c r="H1464" s="14">
        <v>0.2777777777777778</v>
      </c>
      <c r="I1464" t="s">
        <v>48</v>
      </c>
      <c r="J1464" s="15">
        <v>0.0</v>
      </c>
      <c r="K1464" t="s">
        <v>793</v>
      </c>
      <c r="M1464" s="15">
        <v>25.1</v>
      </c>
      <c r="N1464" s="16">
        <v>6.89</v>
      </c>
      <c r="O1464" s="16">
        <v>83.8</v>
      </c>
      <c r="P1464" s="17"/>
      <c r="Q1464" s="18"/>
      <c r="S1464" s="17"/>
      <c r="V1464" s="19"/>
      <c r="W1464" s="19"/>
      <c r="AF1464" t="s">
        <v>279</v>
      </c>
      <c r="AK1464" t="s">
        <v>97</v>
      </c>
    </row>
    <row r="1465" ht="15.75" customHeight="1">
      <c r="A1465" t="s">
        <v>380</v>
      </c>
      <c r="B1465" s="20" t="s">
        <v>154</v>
      </c>
      <c r="C1465" s="11" t="s">
        <v>755</v>
      </c>
      <c r="D1465" s="11" t="s">
        <v>756</v>
      </c>
      <c r="E1465" s="11" t="s">
        <v>757</v>
      </c>
      <c r="F1465" s="12" t="str">
        <f t="shared" si="1"/>
        <v>2012</v>
      </c>
      <c r="G1465" s="13">
        <v>41104.0</v>
      </c>
      <c r="H1465" s="14">
        <v>0.2777777777777778</v>
      </c>
      <c r="I1465" t="s">
        <v>48</v>
      </c>
      <c r="J1465" s="15">
        <v>1.0</v>
      </c>
      <c r="K1465" t="s">
        <v>793</v>
      </c>
      <c r="M1465" s="15">
        <v>25.2</v>
      </c>
      <c r="N1465" s="16">
        <v>6.86</v>
      </c>
      <c r="O1465" s="16">
        <v>83.3</v>
      </c>
      <c r="P1465" s="17"/>
      <c r="Q1465" s="18"/>
      <c r="S1465" s="17"/>
      <c r="V1465" s="19"/>
      <c r="W1465" s="19"/>
      <c r="AF1465" t="s">
        <v>279</v>
      </c>
      <c r="AK1465" t="s">
        <v>97</v>
      </c>
    </row>
    <row r="1466" ht="15.75" customHeight="1">
      <c r="A1466" t="s">
        <v>380</v>
      </c>
      <c r="B1466" s="20" t="s">
        <v>154</v>
      </c>
      <c r="C1466" s="11" t="s">
        <v>755</v>
      </c>
      <c r="D1466" s="11" t="s">
        <v>756</v>
      </c>
      <c r="E1466" s="11" t="s">
        <v>757</v>
      </c>
      <c r="F1466" s="12" t="str">
        <f t="shared" si="1"/>
        <v>2012</v>
      </c>
      <c r="G1466" s="13">
        <v>41104.0</v>
      </c>
      <c r="H1466" s="14">
        <v>0.2777777777777778</v>
      </c>
      <c r="I1466" t="s">
        <v>48</v>
      </c>
      <c r="J1466" s="15">
        <v>2.0</v>
      </c>
      <c r="K1466" t="s">
        <v>793</v>
      </c>
      <c r="M1466" s="15">
        <v>25.2</v>
      </c>
      <c r="N1466" s="16">
        <v>6.82</v>
      </c>
      <c r="O1466" s="16">
        <v>83.1</v>
      </c>
      <c r="P1466" s="17"/>
      <c r="Q1466" s="18"/>
      <c r="S1466" s="17"/>
      <c r="V1466" s="19"/>
      <c r="W1466" s="19"/>
      <c r="AF1466" t="s">
        <v>279</v>
      </c>
      <c r="AK1466" t="s">
        <v>97</v>
      </c>
    </row>
    <row r="1467" ht="15.75" customHeight="1">
      <c r="A1467" t="s">
        <v>380</v>
      </c>
      <c r="B1467" s="20" t="s">
        <v>154</v>
      </c>
      <c r="C1467" s="11" t="s">
        <v>755</v>
      </c>
      <c r="D1467" s="11" t="s">
        <v>756</v>
      </c>
      <c r="E1467" s="11" t="s">
        <v>757</v>
      </c>
      <c r="F1467" s="12" t="str">
        <f t="shared" si="1"/>
        <v>2012</v>
      </c>
      <c r="G1467" s="13">
        <v>41118.0</v>
      </c>
      <c r="H1467" s="14">
        <v>0.2638888888888889</v>
      </c>
      <c r="I1467" t="s">
        <v>48</v>
      </c>
      <c r="J1467" s="15"/>
      <c r="L1467" t="s">
        <v>49</v>
      </c>
      <c r="M1467" s="15"/>
      <c r="N1467" s="16"/>
      <c r="O1467" s="16"/>
      <c r="P1467" s="17"/>
      <c r="Q1467" s="18"/>
      <c r="S1467" s="17"/>
      <c r="V1467" s="19"/>
      <c r="W1467" s="19">
        <v>517.2</v>
      </c>
      <c r="AF1467" t="s">
        <v>536</v>
      </c>
      <c r="AG1467" t="s">
        <v>86</v>
      </c>
      <c r="AH1467" t="s">
        <v>439</v>
      </c>
      <c r="AI1467">
        <v>19.0</v>
      </c>
      <c r="AJ1467" t="s">
        <v>61</v>
      </c>
      <c r="AK1467" t="s">
        <v>97</v>
      </c>
      <c r="AL1467">
        <v>2.5</v>
      </c>
      <c r="AM1467" t="s">
        <v>54</v>
      </c>
      <c r="AN1467" t="s">
        <v>55</v>
      </c>
      <c r="AQ1467" t="s">
        <v>171</v>
      </c>
    </row>
    <row r="1468" ht="15.75" customHeight="1">
      <c r="A1468" t="s">
        <v>380</v>
      </c>
      <c r="B1468" s="20" t="s">
        <v>154</v>
      </c>
      <c r="C1468" s="11" t="s">
        <v>755</v>
      </c>
      <c r="D1468" s="11" t="s">
        <v>756</v>
      </c>
      <c r="E1468" s="11" t="s">
        <v>757</v>
      </c>
      <c r="F1468" s="12" t="str">
        <f t="shared" si="1"/>
        <v>2012</v>
      </c>
      <c r="G1468" s="13">
        <v>41118.0</v>
      </c>
      <c r="H1468" s="14">
        <v>0.2638888888888889</v>
      </c>
      <c r="I1468" t="s">
        <v>48</v>
      </c>
      <c r="J1468" s="15">
        <v>0.0</v>
      </c>
      <c r="K1468" t="s">
        <v>793</v>
      </c>
      <c r="M1468" s="15">
        <v>22.9</v>
      </c>
      <c r="N1468" s="16">
        <v>7.11</v>
      </c>
      <c r="O1468" s="16">
        <v>83.0</v>
      </c>
      <c r="P1468" s="17"/>
      <c r="Q1468" s="18"/>
      <c r="S1468" s="17"/>
      <c r="V1468" s="19"/>
      <c r="W1468" s="19"/>
      <c r="AF1468" t="s">
        <v>536</v>
      </c>
      <c r="AK1468" t="s">
        <v>97</v>
      </c>
    </row>
    <row r="1469" ht="15.75" customHeight="1">
      <c r="A1469" t="s">
        <v>380</v>
      </c>
      <c r="B1469" s="20" t="s">
        <v>154</v>
      </c>
      <c r="C1469" s="11" t="s">
        <v>755</v>
      </c>
      <c r="D1469" s="11" t="s">
        <v>756</v>
      </c>
      <c r="E1469" s="11" t="s">
        <v>757</v>
      </c>
      <c r="F1469" s="12" t="str">
        <f t="shared" si="1"/>
        <v>2012</v>
      </c>
      <c r="G1469" s="13">
        <v>41118.0</v>
      </c>
      <c r="H1469" s="14">
        <v>0.2638888888888889</v>
      </c>
      <c r="I1469" t="s">
        <v>48</v>
      </c>
      <c r="J1469" s="15">
        <v>1.0</v>
      </c>
      <c r="K1469" t="s">
        <v>793</v>
      </c>
      <c r="M1469" s="15">
        <v>23.1</v>
      </c>
      <c r="N1469" s="16">
        <v>7.11</v>
      </c>
      <c r="O1469" s="16">
        <v>83.2</v>
      </c>
      <c r="P1469" s="17"/>
      <c r="Q1469" s="18"/>
      <c r="S1469" s="17"/>
      <c r="V1469" s="19"/>
      <c r="W1469" s="19"/>
      <c r="AF1469" t="s">
        <v>536</v>
      </c>
      <c r="AK1469" t="s">
        <v>97</v>
      </c>
    </row>
    <row r="1470" ht="15.75" customHeight="1">
      <c r="A1470" t="s">
        <v>380</v>
      </c>
      <c r="B1470" s="20" t="s">
        <v>154</v>
      </c>
      <c r="C1470" s="11" t="s">
        <v>755</v>
      </c>
      <c r="D1470" s="11" t="s">
        <v>756</v>
      </c>
      <c r="E1470" s="11" t="s">
        <v>757</v>
      </c>
      <c r="F1470" s="12" t="str">
        <f t="shared" si="1"/>
        <v>2012</v>
      </c>
      <c r="G1470" s="13">
        <v>41118.0</v>
      </c>
      <c r="H1470" s="14">
        <v>0.2638888888888889</v>
      </c>
      <c r="I1470" t="s">
        <v>48</v>
      </c>
      <c r="J1470" s="15">
        <v>2.0</v>
      </c>
      <c r="K1470" t="s">
        <v>793</v>
      </c>
      <c r="M1470" s="15">
        <v>23.2</v>
      </c>
      <c r="N1470" s="16">
        <v>7.05</v>
      </c>
      <c r="O1470" s="16">
        <v>80.9</v>
      </c>
      <c r="P1470" s="17"/>
      <c r="Q1470" s="18"/>
      <c r="S1470" s="17"/>
      <c r="V1470" s="19"/>
      <c r="W1470" s="19"/>
      <c r="AF1470" t="s">
        <v>536</v>
      </c>
      <c r="AK1470" t="s">
        <v>97</v>
      </c>
    </row>
    <row r="1471" ht="15.75" customHeight="1">
      <c r="A1471" t="s">
        <v>380</v>
      </c>
      <c r="B1471" s="20" t="s">
        <v>154</v>
      </c>
      <c r="C1471" s="11" t="s">
        <v>755</v>
      </c>
      <c r="D1471" s="11" t="s">
        <v>756</v>
      </c>
      <c r="E1471" s="11" t="s">
        <v>757</v>
      </c>
      <c r="F1471" s="12" t="str">
        <f t="shared" si="1"/>
        <v>2012</v>
      </c>
      <c r="G1471" s="13">
        <v>41132.0</v>
      </c>
      <c r="H1471" s="14">
        <v>0.3333333333333333</v>
      </c>
      <c r="I1471" t="s">
        <v>48</v>
      </c>
      <c r="J1471" s="15"/>
      <c r="L1471" t="s">
        <v>58</v>
      </c>
      <c r="M1471" s="15"/>
      <c r="N1471" s="16"/>
      <c r="O1471" s="16"/>
      <c r="P1471" s="17">
        <v>111.7</v>
      </c>
      <c r="Q1471" s="18"/>
      <c r="S1471" s="17"/>
      <c r="V1471" s="19"/>
      <c r="W1471" s="19">
        <v>579.4</v>
      </c>
      <c r="AF1471" t="s">
        <v>279</v>
      </c>
      <c r="AG1471" t="s">
        <v>72</v>
      </c>
      <c r="AH1471" t="s">
        <v>85</v>
      </c>
      <c r="AI1471">
        <v>21.11</v>
      </c>
      <c r="AJ1471" t="s">
        <v>61</v>
      </c>
      <c r="AK1471" t="s">
        <v>97</v>
      </c>
      <c r="AL1471">
        <v>2.0</v>
      </c>
      <c r="AM1471" t="s">
        <v>54</v>
      </c>
      <c r="AN1471" t="s">
        <v>55</v>
      </c>
      <c r="AQ1471" t="s">
        <v>171</v>
      </c>
    </row>
    <row r="1472" ht="15.75" customHeight="1">
      <c r="A1472" t="s">
        <v>380</v>
      </c>
      <c r="B1472" s="20" t="s">
        <v>154</v>
      </c>
      <c r="C1472" s="11" t="s">
        <v>755</v>
      </c>
      <c r="D1472" s="11" t="s">
        <v>756</v>
      </c>
      <c r="E1472" s="11" t="s">
        <v>757</v>
      </c>
      <c r="F1472" s="12" t="str">
        <f t="shared" si="1"/>
        <v>2012</v>
      </c>
      <c r="G1472" s="13">
        <v>41132.0</v>
      </c>
      <c r="H1472" s="14">
        <v>0.3333333333333333</v>
      </c>
      <c r="I1472" t="s">
        <v>48</v>
      </c>
      <c r="J1472" s="15">
        <v>0.0</v>
      </c>
      <c r="K1472" t="s">
        <v>793</v>
      </c>
      <c r="M1472" s="15">
        <v>24.6</v>
      </c>
      <c r="N1472" s="16">
        <v>7.35</v>
      </c>
      <c r="O1472" s="16">
        <v>88.8</v>
      </c>
      <c r="P1472" s="17"/>
      <c r="Q1472" s="18"/>
      <c r="S1472" s="17"/>
      <c r="V1472" s="19"/>
      <c r="W1472" s="19"/>
      <c r="AF1472" t="s">
        <v>279</v>
      </c>
      <c r="AK1472" t="s">
        <v>97</v>
      </c>
    </row>
    <row r="1473" ht="15.75" customHeight="1">
      <c r="A1473" t="s">
        <v>380</v>
      </c>
      <c r="B1473" s="20" t="s">
        <v>154</v>
      </c>
      <c r="C1473" s="11" t="s">
        <v>755</v>
      </c>
      <c r="D1473" s="11" t="s">
        <v>756</v>
      </c>
      <c r="E1473" s="11" t="s">
        <v>757</v>
      </c>
      <c r="F1473" s="12" t="str">
        <f t="shared" si="1"/>
        <v>2012</v>
      </c>
      <c r="G1473" s="13">
        <v>41132.0</v>
      </c>
      <c r="H1473" s="14">
        <v>0.3333333333333333</v>
      </c>
      <c r="I1473" t="s">
        <v>48</v>
      </c>
      <c r="J1473" s="15">
        <v>1.0</v>
      </c>
      <c r="K1473" t="s">
        <v>793</v>
      </c>
      <c r="M1473" s="15">
        <v>24.6</v>
      </c>
      <c r="N1473" s="16">
        <v>7.33</v>
      </c>
      <c r="O1473" s="16">
        <v>88.2</v>
      </c>
      <c r="P1473" s="17"/>
      <c r="Q1473" s="18"/>
      <c r="S1473" s="17"/>
      <c r="V1473" s="19"/>
      <c r="W1473" s="19"/>
      <c r="AF1473" t="s">
        <v>279</v>
      </c>
      <c r="AK1473" t="s">
        <v>97</v>
      </c>
    </row>
    <row r="1474" ht="15.75" customHeight="1">
      <c r="A1474" t="s">
        <v>380</v>
      </c>
      <c r="B1474" s="20" t="s">
        <v>154</v>
      </c>
      <c r="C1474" s="11" t="s">
        <v>755</v>
      </c>
      <c r="D1474" s="11" t="s">
        <v>756</v>
      </c>
      <c r="E1474" s="11" t="s">
        <v>757</v>
      </c>
      <c r="F1474" s="12" t="str">
        <f t="shared" si="1"/>
        <v>2012</v>
      </c>
      <c r="G1474" s="13">
        <v>41132.0</v>
      </c>
      <c r="H1474" s="14">
        <v>0.3333333333333333</v>
      </c>
      <c r="I1474" t="s">
        <v>48</v>
      </c>
      <c r="J1474" s="15">
        <v>2.0</v>
      </c>
      <c r="K1474" t="s">
        <v>793</v>
      </c>
      <c r="M1474" s="15">
        <v>24.7</v>
      </c>
      <c r="N1474" s="16">
        <v>7.3</v>
      </c>
      <c r="O1474" s="16">
        <v>87.5</v>
      </c>
      <c r="P1474" s="17"/>
      <c r="Q1474" s="18"/>
      <c r="S1474" s="17"/>
      <c r="V1474" s="19"/>
      <c r="W1474" s="19"/>
      <c r="AF1474" t="s">
        <v>279</v>
      </c>
      <c r="AK1474" t="s">
        <v>97</v>
      </c>
    </row>
    <row r="1475" ht="15.75" customHeight="1">
      <c r="A1475" t="s">
        <v>380</v>
      </c>
      <c r="B1475" s="20" t="s">
        <v>154</v>
      </c>
      <c r="C1475" s="11" t="s">
        <v>755</v>
      </c>
      <c r="D1475" s="11" t="s">
        <v>756</v>
      </c>
      <c r="E1475" s="11" t="s">
        <v>757</v>
      </c>
      <c r="F1475" s="12" t="str">
        <f t="shared" si="1"/>
        <v>2012</v>
      </c>
      <c r="G1475" s="13">
        <v>41146.0</v>
      </c>
      <c r="H1475" s="14">
        <v>0.2569444444444444</v>
      </c>
      <c r="I1475" t="s">
        <v>48</v>
      </c>
      <c r="J1475" s="15"/>
      <c r="L1475" t="s">
        <v>49</v>
      </c>
      <c r="M1475" s="15"/>
      <c r="N1475" s="16"/>
      <c r="O1475" s="16"/>
      <c r="P1475" s="17"/>
      <c r="Q1475" s="18"/>
      <c r="S1475" s="17"/>
      <c r="V1475" s="19"/>
      <c r="W1475" s="19">
        <v>42.8</v>
      </c>
      <c r="AF1475" t="s">
        <v>536</v>
      </c>
      <c r="AG1475" t="s">
        <v>259</v>
      </c>
      <c r="AH1475" t="s">
        <v>223</v>
      </c>
      <c r="AI1475">
        <v>19.4</v>
      </c>
      <c r="AJ1475" t="s">
        <v>61</v>
      </c>
      <c r="AK1475" t="s">
        <v>97</v>
      </c>
      <c r="AL1475">
        <v>2.5</v>
      </c>
      <c r="AM1475" t="s">
        <v>54</v>
      </c>
      <c r="AN1475" t="s">
        <v>55</v>
      </c>
      <c r="AQ1475" t="s">
        <v>56</v>
      </c>
      <c r="AR1475" t="s">
        <v>233</v>
      </c>
    </row>
    <row r="1476" ht="15.75" customHeight="1">
      <c r="A1476" t="s">
        <v>380</v>
      </c>
      <c r="B1476" s="20" t="s">
        <v>154</v>
      </c>
      <c r="C1476" s="11" t="s">
        <v>755</v>
      </c>
      <c r="D1476" s="11" t="s">
        <v>756</v>
      </c>
      <c r="E1476" s="11" t="s">
        <v>757</v>
      </c>
      <c r="F1476" s="12" t="str">
        <f t="shared" si="1"/>
        <v>2012</v>
      </c>
      <c r="G1476" s="13">
        <v>41146.0</v>
      </c>
      <c r="H1476" s="14">
        <v>0.2569444444444444</v>
      </c>
      <c r="I1476" t="s">
        <v>48</v>
      </c>
      <c r="J1476" s="15">
        <v>0.0</v>
      </c>
      <c r="K1476" t="s">
        <v>793</v>
      </c>
      <c r="M1476" s="15">
        <v>23.6</v>
      </c>
      <c r="N1476" s="16">
        <v>7.7</v>
      </c>
      <c r="O1476" s="16">
        <v>92.0</v>
      </c>
      <c r="P1476" s="17"/>
      <c r="Q1476" s="18"/>
      <c r="S1476" s="17"/>
      <c r="V1476" s="19"/>
      <c r="W1476" s="19"/>
      <c r="AF1476" t="s">
        <v>536</v>
      </c>
      <c r="AK1476" t="s">
        <v>97</v>
      </c>
      <c r="AR1476" t="s">
        <v>233</v>
      </c>
    </row>
    <row r="1477" ht="15.75" customHeight="1">
      <c r="A1477" t="s">
        <v>380</v>
      </c>
      <c r="B1477" s="20" t="s">
        <v>154</v>
      </c>
      <c r="C1477" s="11" t="s">
        <v>755</v>
      </c>
      <c r="D1477" s="11" t="s">
        <v>756</v>
      </c>
      <c r="E1477" s="11" t="s">
        <v>757</v>
      </c>
      <c r="F1477" s="12" t="str">
        <f t="shared" si="1"/>
        <v>2012</v>
      </c>
      <c r="G1477" s="13">
        <v>41146.0</v>
      </c>
      <c r="H1477" s="14">
        <v>0.2569444444444444</v>
      </c>
      <c r="I1477" t="s">
        <v>48</v>
      </c>
      <c r="J1477" s="15">
        <v>1.0</v>
      </c>
      <c r="K1477" t="s">
        <v>793</v>
      </c>
      <c r="M1477" s="15">
        <v>23.7</v>
      </c>
      <c r="N1477" s="16">
        <v>7.66</v>
      </c>
      <c r="O1477" s="16">
        <v>91.2</v>
      </c>
      <c r="P1477" s="17"/>
      <c r="Q1477" s="18"/>
      <c r="S1477" s="17"/>
      <c r="V1477" s="19"/>
      <c r="W1477" s="19"/>
      <c r="AF1477" t="s">
        <v>536</v>
      </c>
      <c r="AK1477" t="s">
        <v>97</v>
      </c>
      <c r="AR1477" t="s">
        <v>233</v>
      </c>
    </row>
    <row r="1478" ht="15.75" customHeight="1">
      <c r="A1478" t="s">
        <v>380</v>
      </c>
      <c r="B1478" s="20" t="s">
        <v>154</v>
      </c>
      <c r="C1478" s="11" t="s">
        <v>755</v>
      </c>
      <c r="D1478" s="11" t="s">
        <v>756</v>
      </c>
      <c r="E1478" s="11" t="s">
        <v>757</v>
      </c>
      <c r="F1478" s="12" t="str">
        <f t="shared" si="1"/>
        <v>2012</v>
      </c>
      <c r="G1478" s="13">
        <v>41146.0</v>
      </c>
      <c r="H1478" s="14">
        <v>0.2569444444444444</v>
      </c>
      <c r="I1478" t="s">
        <v>48</v>
      </c>
      <c r="J1478" s="15">
        <v>2.0</v>
      </c>
      <c r="K1478" t="s">
        <v>793</v>
      </c>
      <c r="M1478" s="15">
        <v>23.7</v>
      </c>
      <c r="N1478" s="16">
        <v>7.88</v>
      </c>
      <c r="O1478" s="16">
        <v>91.8</v>
      </c>
      <c r="P1478" s="17"/>
      <c r="Q1478" s="18"/>
      <c r="S1478" s="17"/>
      <c r="V1478" s="19"/>
      <c r="W1478" s="19"/>
      <c r="AF1478" t="s">
        <v>536</v>
      </c>
      <c r="AK1478" t="s">
        <v>97</v>
      </c>
      <c r="AR1478" t="s">
        <v>233</v>
      </c>
    </row>
    <row r="1479" ht="15.75" customHeight="1">
      <c r="A1479" t="s">
        <v>380</v>
      </c>
      <c r="B1479" s="20" t="s">
        <v>154</v>
      </c>
      <c r="C1479" s="11" t="s">
        <v>759</v>
      </c>
      <c r="D1479" s="11" t="s">
        <v>760</v>
      </c>
      <c r="E1479" s="11" t="s">
        <v>761</v>
      </c>
      <c r="F1479" s="12" t="str">
        <f t="shared" si="1"/>
        <v>2012</v>
      </c>
      <c r="G1479" s="13">
        <v>41048.0</v>
      </c>
      <c r="H1479" s="14">
        <v>0.3020833333333333</v>
      </c>
      <c r="I1479" t="s">
        <v>48</v>
      </c>
      <c r="J1479" s="15"/>
      <c r="L1479" t="s">
        <v>49</v>
      </c>
      <c r="M1479" s="15"/>
      <c r="N1479" s="16"/>
      <c r="O1479" s="16"/>
      <c r="P1479" s="17"/>
      <c r="Q1479" s="18"/>
      <c r="S1479" s="17"/>
      <c r="V1479" s="19"/>
      <c r="W1479" s="19">
        <v>45.7</v>
      </c>
      <c r="AF1479" t="s">
        <v>536</v>
      </c>
      <c r="AG1479" t="s">
        <v>51</v>
      </c>
      <c r="AH1479" t="s">
        <v>51</v>
      </c>
      <c r="AI1479">
        <v>12.0</v>
      </c>
      <c r="AJ1479" t="s">
        <v>61</v>
      </c>
      <c r="AK1479" t="s">
        <v>97</v>
      </c>
      <c r="AL1479">
        <v>3.5</v>
      </c>
      <c r="AM1479" t="s">
        <v>54</v>
      </c>
      <c r="AN1479" t="s">
        <v>55</v>
      </c>
      <c r="AQ1479" t="s">
        <v>56</v>
      </c>
    </row>
    <row r="1480" ht="15.75" customHeight="1">
      <c r="A1480" t="s">
        <v>380</v>
      </c>
      <c r="B1480" s="20" t="s">
        <v>154</v>
      </c>
      <c r="C1480" s="11" t="s">
        <v>759</v>
      </c>
      <c r="D1480" s="11" t="s">
        <v>760</v>
      </c>
      <c r="E1480" s="11" t="s">
        <v>761</v>
      </c>
      <c r="F1480" s="12" t="str">
        <f t="shared" si="1"/>
        <v>2012</v>
      </c>
      <c r="G1480" s="13">
        <v>41048.0</v>
      </c>
      <c r="H1480" s="14">
        <v>0.3020833333333333</v>
      </c>
      <c r="I1480" t="s">
        <v>48</v>
      </c>
      <c r="J1480" s="15">
        <v>0.0</v>
      </c>
      <c r="K1480" t="s">
        <v>793</v>
      </c>
      <c r="M1480" s="15">
        <v>15.9</v>
      </c>
      <c r="N1480" s="16">
        <v>9.12</v>
      </c>
      <c r="O1480" s="16">
        <v>92.6</v>
      </c>
      <c r="P1480" s="17"/>
      <c r="Q1480" s="18"/>
      <c r="S1480" s="17"/>
      <c r="V1480" s="19"/>
      <c r="W1480" s="19"/>
      <c r="AF1480" t="s">
        <v>536</v>
      </c>
      <c r="AK1480" t="s">
        <v>97</v>
      </c>
    </row>
    <row r="1481" ht="15.75" customHeight="1">
      <c r="A1481" t="s">
        <v>380</v>
      </c>
      <c r="B1481" s="20" t="s">
        <v>154</v>
      </c>
      <c r="C1481" s="11" t="s">
        <v>759</v>
      </c>
      <c r="D1481" s="11" t="s">
        <v>760</v>
      </c>
      <c r="E1481" s="11" t="s">
        <v>761</v>
      </c>
      <c r="F1481" s="12" t="str">
        <f t="shared" si="1"/>
        <v>2012</v>
      </c>
      <c r="G1481" s="13">
        <v>41048.0</v>
      </c>
      <c r="H1481" s="14">
        <v>0.3020833333333333</v>
      </c>
      <c r="I1481" t="s">
        <v>48</v>
      </c>
      <c r="J1481" s="15">
        <v>1.0</v>
      </c>
      <c r="K1481" t="s">
        <v>793</v>
      </c>
      <c r="M1481" s="15">
        <v>15.9</v>
      </c>
      <c r="N1481" s="16">
        <v>9.06</v>
      </c>
      <c r="O1481" s="16">
        <v>91.8</v>
      </c>
      <c r="P1481" s="17"/>
      <c r="Q1481" s="18"/>
      <c r="S1481" s="17"/>
      <c r="V1481" s="19"/>
      <c r="W1481" s="19"/>
      <c r="AF1481" t="s">
        <v>536</v>
      </c>
      <c r="AK1481" t="s">
        <v>97</v>
      </c>
    </row>
    <row r="1482" ht="15.75" customHeight="1">
      <c r="A1482" t="s">
        <v>380</v>
      </c>
      <c r="B1482" s="20" t="s">
        <v>154</v>
      </c>
      <c r="C1482" s="11" t="s">
        <v>759</v>
      </c>
      <c r="D1482" s="11" t="s">
        <v>760</v>
      </c>
      <c r="E1482" s="11" t="s">
        <v>761</v>
      </c>
      <c r="F1482" s="12" t="str">
        <f t="shared" si="1"/>
        <v>2012</v>
      </c>
      <c r="G1482" s="13">
        <v>41048.0</v>
      </c>
      <c r="H1482" s="14">
        <v>0.3020833333333333</v>
      </c>
      <c r="I1482" t="s">
        <v>48</v>
      </c>
      <c r="J1482" s="15">
        <v>2.0</v>
      </c>
      <c r="K1482" t="s">
        <v>793</v>
      </c>
      <c r="M1482" s="15">
        <v>16.0</v>
      </c>
      <c r="N1482" s="16">
        <v>9.0</v>
      </c>
      <c r="O1482" s="16">
        <v>92.5</v>
      </c>
      <c r="P1482" s="17"/>
      <c r="Q1482" s="18"/>
      <c r="S1482" s="17"/>
      <c r="V1482" s="19"/>
      <c r="W1482" s="19"/>
      <c r="AF1482" t="s">
        <v>536</v>
      </c>
      <c r="AK1482" t="s">
        <v>97</v>
      </c>
    </row>
    <row r="1483" ht="15.75" customHeight="1">
      <c r="A1483" t="s">
        <v>380</v>
      </c>
      <c r="B1483" s="20" t="s">
        <v>154</v>
      </c>
      <c r="C1483" s="11" t="s">
        <v>759</v>
      </c>
      <c r="D1483" s="11" t="s">
        <v>760</v>
      </c>
      <c r="E1483" s="11" t="s">
        <v>761</v>
      </c>
      <c r="F1483" s="12" t="str">
        <f t="shared" si="1"/>
        <v>2012</v>
      </c>
      <c r="G1483" s="13">
        <v>41048.0</v>
      </c>
      <c r="H1483" s="14">
        <v>0.3020833333333333</v>
      </c>
      <c r="I1483" t="s">
        <v>48</v>
      </c>
      <c r="J1483" s="15">
        <v>3.0</v>
      </c>
      <c r="K1483" t="s">
        <v>793</v>
      </c>
      <c r="M1483" s="15">
        <v>16.0</v>
      </c>
      <c r="N1483" s="16">
        <v>9.02</v>
      </c>
      <c r="O1483" s="16">
        <v>92.4</v>
      </c>
      <c r="P1483" s="17"/>
      <c r="Q1483" s="18"/>
      <c r="S1483" s="17"/>
      <c r="V1483" s="19"/>
      <c r="W1483" s="19"/>
      <c r="AF1483" t="s">
        <v>536</v>
      </c>
      <c r="AK1483" t="s">
        <v>97</v>
      </c>
    </row>
    <row r="1484" ht="15.75" customHeight="1">
      <c r="A1484" t="s">
        <v>380</v>
      </c>
      <c r="B1484" s="20" t="s">
        <v>154</v>
      </c>
      <c r="C1484" s="11" t="s">
        <v>759</v>
      </c>
      <c r="D1484" s="11" t="s">
        <v>760</v>
      </c>
      <c r="E1484" s="11" t="s">
        <v>761</v>
      </c>
      <c r="F1484" s="12" t="str">
        <f t="shared" si="1"/>
        <v>2012</v>
      </c>
      <c r="G1484" s="13">
        <v>41062.0</v>
      </c>
      <c r="H1484" s="14">
        <v>0.3055555555555556</v>
      </c>
      <c r="I1484" t="s">
        <v>48</v>
      </c>
      <c r="J1484" s="15"/>
      <c r="L1484" t="s">
        <v>49</v>
      </c>
      <c r="M1484" s="15"/>
      <c r="N1484" s="16"/>
      <c r="O1484" s="16"/>
      <c r="P1484" s="17"/>
      <c r="Q1484" s="18"/>
      <c r="S1484" s="17"/>
      <c r="V1484" s="19"/>
      <c r="W1484" s="19">
        <v>98.5</v>
      </c>
      <c r="AF1484" t="s">
        <v>536</v>
      </c>
      <c r="AG1484" t="s">
        <v>254</v>
      </c>
      <c r="AH1484" t="s">
        <v>435</v>
      </c>
      <c r="AI1484">
        <v>12.78</v>
      </c>
      <c r="AJ1484" t="s">
        <v>52</v>
      </c>
      <c r="AK1484" t="s">
        <v>97</v>
      </c>
      <c r="AL1484">
        <v>2.5</v>
      </c>
      <c r="AM1484" t="s">
        <v>54</v>
      </c>
      <c r="AN1484" t="s">
        <v>55</v>
      </c>
      <c r="AQ1484" t="s">
        <v>56</v>
      </c>
    </row>
    <row r="1485" ht="15.75" customHeight="1">
      <c r="A1485" t="s">
        <v>380</v>
      </c>
      <c r="B1485" s="20" t="s">
        <v>154</v>
      </c>
      <c r="C1485" s="11" t="s">
        <v>759</v>
      </c>
      <c r="D1485" s="11" t="s">
        <v>760</v>
      </c>
      <c r="E1485" s="11" t="s">
        <v>761</v>
      </c>
      <c r="F1485" s="12" t="str">
        <f t="shared" si="1"/>
        <v>2012</v>
      </c>
      <c r="G1485" s="13">
        <v>41062.0</v>
      </c>
      <c r="H1485" s="14">
        <v>0.3055555555555556</v>
      </c>
      <c r="I1485" t="s">
        <v>48</v>
      </c>
      <c r="J1485" s="15">
        <v>0.0</v>
      </c>
      <c r="K1485" t="s">
        <v>793</v>
      </c>
      <c r="M1485" s="15">
        <v>19.2</v>
      </c>
      <c r="N1485" s="16">
        <v>9.08</v>
      </c>
      <c r="O1485" s="16">
        <v>97.3</v>
      </c>
      <c r="P1485" s="17"/>
      <c r="Q1485" s="18"/>
      <c r="S1485" s="17"/>
      <c r="V1485" s="19"/>
      <c r="W1485" s="19"/>
      <c r="AF1485" t="s">
        <v>536</v>
      </c>
      <c r="AK1485" t="s">
        <v>97</v>
      </c>
    </row>
    <row r="1486" ht="15.75" customHeight="1">
      <c r="A1486" t="s">
        <v>380</v>
      </c>
      <c r="B1486" s="20" t="s">
        <v>154</v>
      </c>
      <c r="C1486" s="11" t="s">
        <v>759</v>
      </c>
      <c r="D1486" s="11" t="s">
        <v>760</v>
      </c>
      <c r="E1486" s="11" t="s">
        <v>761</v>
      </c>
      <c r="F1486" s="12" t="str">
        <f t="shared" si="1"/>
        <v>2012</v>
      </c>
      <c r="G1486" s="13">
        <v>41062.0</v>
      </c>
      <c r="H1486" s="14">
        <v>0.3055555555555556</v>
      </c>
      <c r="I1486" t="s">
        <v>48</v>
      </c>
      <c r="J1486" s="15">
        <v>1.0</v>
      </c>
      <c r="K1486" t="s">
        <v>793</v>
      </c>
      <c r="M1486" s="15">
        <v>19.4</v>
      </c>
      <c r="N1486" s="16">
        <v>9.04</v>
      </c>
      <c r="O1486" s="16">
        <v>98.1</v>
      </c>
      <c r="P1486" s="17"/>
      <c r="Q1486" s="18"/>
      <c r="S1486" s="17"/>
      <c r="V1486" s="19"/>
      <c r="W1486" s="19"/>
      <c r="AF1486" t="s">
        <v>536</v>
      </c>
      <c r="AK1486" t="s">
        <v>97</v>
      </c>
    </row>
    <row r="1487" ht="15.75" customHeight="1">
      <c r="A1487" t="s">
        <v>380</v>
      </c>
      <c r="B1487" s="20" t="s">
        <v>154</v>
      </c>
      <c r="C1487" s="11" t="s">
        <v>759</v>
      </c>
      <c r="D1487" s="11" t="s">
        <v>760</v>
      </c>
      <c r="E1487" s="11" t="s">
        <v>761</v>
      </c>
      <c r="F1487" s="12" t="str">
        <f t="shared" si="1"/>
        <v>2012</v>
      </c>
      <c r="G1487" s="13">
        <v>41062.0</v>
      </c>
      <c r="H1487" s="14">
        <v>0.3055555555555556</v>
      </c>
      <c r="I1487" t="s">
        <v>48</v>
      </c>
      <c r="J1487" s="15">
        <v>2.0</v>
      </c>
      <c r="K1487" t="s">
        <v>793</v>
      </c>
      <c r="M1487" s="15">
        <v>19.4</v>
      </c>
      <c r="N1487" s="16">
        <v>9.17</v>
      </c>
      <c r="O1487" s="16">
        <v>98.7</v>
      </c>
      <c r="P1487" s="17"/>
      <c r="Q1487" s="18"/>
      <c r="S1487" s="17"/>
      <c r="V1487" s="19"/>
      <c r="W1487" s="19"/>
      <c r="AF1487" t="s">
        <v>536</v>
      </c>
      <c r="AK1487" t="s">
        <v>97</v>
      </c>
    </row>
    <row r="1488" ht="15.75" customHeight="1">
      <c r="A1488" t="s">
        <v>380</v>
      </c>
      <c r="B1488" s="20" t="s">
        <v>154</v>
      </c>
      <c r="C1488" s="11" t="s">
        <v>759</v>
      </c>
      <c r="D1488" s="11" t="s">
        <v>760</v>
      </c>
      <c r="E1488" s="11" t="s">
        <v>761</v>
      </c>
      <c r="F1488" s="12" t="str">
        <f t="shared" si="1"/>
        <v>2012</v>
      </c>
      <c r="G1488" s="13">
        <v>41076.0</v>
      </c>
      <c r="H1488" s="14">
        <v>0.2951388888888889</v>
      </c>
      <c r="I1488" t="s">
        <v>48</v>
      </c>
      <c r="J1488" s="15"/>
      <c r="M1488" s="15"/>
      <c r="N1488" s="16"/>
      <c r="O1488" s="16"/>
      <c r="P1488" s="17">
        <v>74.5</v>
      </c>
      <c r="Q1488" s="18"/>
      <c r="S1488" s="17"/>
      <c r="V1488" s="19"/>
      <c r="W1488" s="19">
        <v>26.5</v>
      </c>
      <c r="AF1488" t="s">
        <v>279</v>
      </c>
      <c r="AG1488" t="s">
        <v>51</v>
      </c>
      <c r="AH1488" t="s">
        <v>51</v>
      </c>
      <c r="AI1488">
        <v>13.33</v>
      </c>
      <c r="AK1488" t="s">
        <v>97</v>
      </c>
      <c r="AM1488" t="s">
        <v>62</v>
      </c>
      <c r="AN1488" t="s">
        <v>55</v>
      </c>
      <c r="AQ1488" t="s">
        <v>56</v>
      </c>
      <c r="AR1488" t="s">
        <v>841</v>
      </c>
    </row>
    <row r="1489" ht="15.75" customHeight="1">
      <c r="A1489" t="s">
        <v>380</v>
      </c>
      <c r="B1489" s="20" t="s">
        <v>154</v>
      </c>
      <c r="C1489" s="11" t="s">
        <v>759</v>
      </c>
      <c r="D1489" s="11" t="s">
        <v>760</v>
      </c>
      <c r="E1489" s="11" t="s">
        <v>761</v>
      </c>
      <c r="F1489" s="12" t="str">
        <f t="shared" si="1"/>
        <v>2012</v>
      </c>
      <c r="G1489" s="13">
        <v>41076.0</v>
      </c>
      <c r="H1489" s="14">
        <v>0.2951388888888889</v>
      </c>
      <c r="I1489" t="s">
        <v>48</v>
      </c>
      <c r="J1489" s="15">
        <v>0.0</v>
      </c>
      <c r="K1489" t="s">
        <v>793</v>
      </c>
      <c r="M1489" s="15">
        <v>17.8</v>
      </c>
      <c r="N1489" s="16">
        <v>10.2</v>
      </c>
      <c r="O1489" s="16">
        <v>106.6</v>
      </c>
      <c r="P1489" s="17"/>
      <c r="Q1489" s="18"/>
      <c r="S1489" s="17"/>
      <c r="V1489" s="19"/>
      <c r="W1489" s="19"/>
      <c r="AF1489" t="s">
        <v>279</v>
      </c>
      <c r="AK1489" t="s">
        <v>97</v>
      </c>
      <c r="AR1489" t="s">
        <v>841</v>
      </c>
    </row>
    <row r="1490" ht="15.75" customHeight="1">
      <c r="A1490" t="s">
        <v>380</v>
      </c>
      <c r="B1490" s="20" t="s">
        <v>154</v>
      </c>
      <c r="C1490" s="11" t="s">
        <v>759</v>
      </c>
      <c r="D1490" s="11" t="s">
        <v>760</v>
      </c>
      <c r="E1490" s="11" t="s">
        <v>761</v>
      </c>
      <c r="F1490" s="12" t="str">
        <f t="shared" si="1"/>
        <v>2012</v>
      </c>
      <c r="G1490" s="13">
        <v>41076.0</v>
      </c>
      <c r="H1490" s="14">
        <v>0.2951388888888889</v>
      </c>
      <c r="I1490" t="s">
        <v>48</v>
      </c>
      <c r="J1490" s="15">
        <v>1.0</v>
      </c>
      <c r="K1490" t="s">
        <v>793</v>
      </c>
      <c r="M1490" s="15">
        <v>17.8</v>
      </c>
      <c r="N1490" s="16">
        <v>10.1</v>
      </c>
      <c r="O1490" s="16">
        <v>106.4</v>
      </c>
      <c r="P1490" s="17"/>
      <c r="Q1490" s="18"/>
      <c r="S1490" s="17"/>
      <c r="V1490" s="19"/>
      <c r="W1490" s="19"/>
      <c r="AF1490" t="s">
        <v>279</v>
      </c>
      <c r="AK1490" t="s">
        <v>97</v>
      </c>
      <c r="AR1490" t="s">
        <v>841</v>
      </c>
    </row>
    <row r="1491" ht="15.75" customHeight="1">
      <c r="A1491" t="s">
        <v>380</v>
      </c>
      <c r="B1491" s="20" t="s">
        <v>154</v>
      </c>
      <c r="C1491" s="11" t="s">
        <v>759</v>
      </c>
      <c r="D1491" s="11" t="s">
        <v>760</v>
      </c>
      <c r="E1491" s="11" t="s">
        <v>761</v>
      </c>
      <c r="F1491" s="12" t="str">
        <f t="shared" si="1"/>
        <v>2012</v>
      </c>
      <c r="G1491" s="13">
        <v>41076.0</v>
      </c>
      <c r="H1491" s="14">
        <v>0.2951388888888889</v>
      </c>
      <c r="I1491" t="s">
        <v>48</v>
      </c>
      <c r="J1491" s="15">
        <v>2.0</v>
      </c>
      <c r="K1491" t="s">
        <v>793</v>
      </c>
      <c r="M1491" s="15">
        <v>17.8</v>
      </c>
      <c r="N1491" s="16">
        <v>10.1</v>
      </c>
      <c r="O1491" s="16">
        <v>107.4</v>
      </c>
      <c r="P1491" s="17"/>
      <c r="Q1491" s="18"/>
      <c r="S1491" s="17"/>
      <c r="V1491" s="19"/>
      <c r="W1491" s="19"/>
      <c r="AF1491" t="s">
        <v>279</v>
      </c>
      <c r="AK1491" t="s">
        <v>97</v>
      </c>
      <c r="AR1491" t="s">
        <v>841</v>
      </c>
    </row>
    <row r="1492" ht="15.75" customHeight="1">
      <c r="A1492" t="s">
        <v>380</v>
      </c>
      <c r="B1492" s="20" t="s">
        <v>154</v>
      </c>
      <c r="C1492" s="11" t="s">
        <v>759</v>
      </c>
      <c r="D1492" s="11" t="s">
        <v>760</v>
      </c>
      <c r="E1492" s="11" t="s">
        <v>761</v>
      </c>
      <c r="F1492" s="12" t="str">
        <f t="shared" si="1"/>
        <v>2012</v>
      </c>
      <c r="G1492" s="13">
        <v>41090.0</v>
      </c>
      <c r="H1492" s="14">
        <v>0.28125</v>
      </c>
      <c r="I1492" t="s">
        <v>48</v>
      </c>
      <c r="J1492" s="15"/>
      <c r="L1492" t="s">
        <v>58</v>
      </c>
      <c r="M1492" s="15"/>
      <c r="N1492" s="16"/>
      <c r="O1492" s="16"/>
      <c r="P1492" s="17"/>
      <c r="Q1492" s="18"/>
      <c r="S1492" s="17"/>
      <c r="V1492" s="19"/>
      <c r="W1492" s="19">
        <v>63.8</v>
      </c>
      <c r="AF1492" t="s">
        <v>536</v>
      </c>
      <c r="AG1492" t="s">
        <v>51</v>
      </c>
      <c r="AH1492" t="s">
        <v>86</v>
      </c>
      <c r="AI1492">
        <v>19.44</v>
      </c>
      <c r="AJ1492" t="s">
        <v>61</v>
      </c>
      <c r="AK1492" t="s">
        <v>97</v>
      </c>
      <c r="AL1492">
        <v>3.5</v>
      </c>
      <c r="AM1492" t="s">
        <v>62</v>
      </c>
      <c r="AN1492" t="s">
        <v>55</v>
      </c>
      <c r="AQ1492" t="s">
        <v>51</v>
      </c>
      <c r="AR1492" t="s">
        <v>229</v>
      </c>
    </row>
    <row r="1493" ht="15.75" customHeight="1">
      <c r="A1493" t="s">
        <v>380</v>
      </c>
      <c r="B1493" s="20" t="s">
        <v>154</v>
      </c>
      <c r="C1493" s="11" t="s">
        <v>759</v>
      </c>
      <c r="D1493" s="11" t="s">
        <v>760</v>
      </c>
      <c r="E1493" s="11" t="s">
        <v>761</v>
      </c>
      <c r="F1493" s="12" t="str">
        <f t="shared" si="1"/>
        <v>2012</v>
      </c>
      <c r="G1493" s="13">
        <v>41090.0</v>
      </c>
      <c r="H1493" s="14">
        <v>0.28125</v>
      </c>
      <c r="I1493" t="s">
        <v>48</v>
      </c>
      <c r="J1493" s="15">
        <v>0.0</v>
      </c>
      <c r="K1493" t="s">
        <v>793</v>
      </c>
      <c r="M1493" s="15">
        <v>22.1</v>
      </c>
      <c r="N1493" s="16">
        <v>8.41</v>
      </c>
      <c r="O1493" s="16">
        <v>96.6</v>
      </c>
      <c r="P1493" s="17"/>
      <c r="Q1493" s="18"/>
      <c r="S1493" s="17"/>
      <c r="V1493" s="19"/>
      <c r="W1493" s="19"/>
      <c r="AF1493" t="s">
        <v>536</v>
      </c>
      <c r="AK1493" t="s">
        <v>97</v>
      </c>
      <c r="AR1493" t="s">
        <v>229</v>
      </c>
    </row>
    <row r="1494" ht="15.75" customHeight="1">
      <c r="A1494" t="s">
        <v>380</v>
      </c>
      <c r="B1494" s="20" t="s">
        <v>154</v>
      </c>
      <c r="C1494" s="11" t="s">
        <v>759</v>
      </c>
      <c r="D1494" s="11" t="s">
        <v>760</v>
      </c>
      <c r="E1494" s="11" t="s">
        <v>761</v>
      </c>
      <c r="F1494" s="12" t="str">
        <f t="shared" si="1"/>
        <v>2012</v>
      </c>
      <c r="G1494" s="13">
        <v>41090.0</v>
      </c>
      <c r="H1494" s="14">
        <v>0.28125</v>
      </c>
      <c r="I1494" t="s">
        <v>48</v>
      </c>
      <c r="J1494" s="15">
        <v>1.0</v>
      </c>
      <c r="K1494" t="s">
        <v>793</v>
      </c>
      <c r="M1494" s="15">
        <v>22.1</v>
      </c>
      <c r="N1494" s="16">
        <v>8.43</v>
      </c>
      <c r="O1494" s="16">
        <v>96.5</v>
      </c>
      <c r="P1494" s="17"/>
      <c r="Q1494" s="18"/>
      <c r="S1494" s="17"/>
      <c r="V1494" s="19"/>
      <c r="W1494" s="19"/>
      <c r="AF1494" t="s">
        <v>536</v>
      </c>
      <c r="AK1494" t="s">
        <v>97</v>
      </c>
      <c r="AR1494" t="s">
        <v>229</v>
      </c>
    </row>
    <row r="1495" ht="15.75" customHeight="1">
      <c r="A1495" t="s">
        <v>380</v>
      </c>
      <c r="B1495" s="20" t="s">
        <v>154</v>
      </c>
      <c r="C1495" s="11" t="s">
        <v>759</v>
      </c>
      <c r="D1495" s="11" t="s">
        <v>760</v>
      </c>
      <c r="E1495" s="11" t="s">
        <v>761</v>
      </c>
      <c r="F1495" s="12" t="str">
        <f t="shared" si="1"/>
        <v>2012</v>
      </c>
      <c r="G1495" s="13">
        <v>41090.0</v>
      </c>
      <c r="H1495" s="14">
        <v>0.28125</v>
      </c>
      <c r="I1495" t="s">
        <v>48</v>
      </c>
      <c r="J1495" s="15">
        <v>2.0</v>
      </c>
      <c r="K1495" t="s">
        <v>793</v>
      </c>
      <c r="M1495" s="15">
        <v>22.1</v>
      </c>
      <c r="N1495" s="16">
        <v>8.35</v>
      </c>
      <c r="O1495" s="16">
        <v>96.5</v>
      </c>
      <c r="P1495" s="17"/>
      <c r="Q1495" s="18"/>
      <c r="S1495" s="17"/>
      <c r="V1495" s="19"/>
      <c r="W1495" s="19"/>
      <c r="AF1495" t="s">
        <v>536</v>
      </c>
      <c r="AK1495" t="s">
        <v>97</v>
      </c>
      <c r="AR1495" t="s">
        <v>229</v>
      </c>
    </row>
    <row r="1496" ht="15.75" customHeight="1">
      <c r="A1496" t="s">
        <v>380</v>
      </c>
      <c r="B1496" s="20" t="s">
        <v>154</v>
      </c>
      <c r="C1496" s="11" t="s">
        <v>759</v>
      </c>
      <c r="D1496" s="11" t="s">
        <v>760</v>
      </c>
      <c r="E1496" s="11" t="s">
        <v>761</v>
      </c>
      <c r="F1496" s="12" t="str">
        <f t="shared" si="1"/>
        <v>2012</v>
      </c>
      <c r="G1496" s="13">
        <v>41090.0</v>
      </c>
      <c r="H1496" s="14">
        <v>0.28125</v>
      </c>
      <c r="I1496" t="s">
        <v>48</v>
      </c>
      <c r="J1496" s="15">
        <v>3.0</v>
      </c>
      <c r="K1496" t="s">
        <v>793</v>
      </c>
      <c r="M1496" s="15">
        <v>22.1</v>
      </c>
      <c r="N1496" s="16">
        <v>8.44</v>
      </c>
      <c r="O1496" s="16">
        <v>96.1</v>
      </c>
      <c r="P1496" s="17"/>
      <c r="Q1496" s="18"/>
      <c r="S1496" s="17"/>
      <c r="V1496" s="19"/>
      <c r="W1496" s="19"/>
      <c r="AF1496" t="s">
        <v>536</v>
      </c>
      <c r="AK1496" t="s">
        <v>97</v>
      </c>
      <c r="AR1496" t="s">
        <v>229</v>
      </c>
    </row>
    <row r="1497" ht="15.75" customHeight="1">
      <c r="A1497" t="s">
        <v>380</v>
      </c>
      <c r="B1497" s="20" t="s">
        <v>154</v>
      </c>
      <c r="C1497" s="11" t="s">
        <v>759</v>
      </c>
      <c r="D1497" s="11" t="s">
        <v>760</v>
      </c>
      <c r="E1497" s="11" t="s">
        <v>761</v>
      </c>
      <c r="F1497" s="12" t="str">
        <f t="shared" si="1"/>
        <v>2012</v>
      </c>
      <c r="G1497" s="13">
        <v>41104.0</v>
      </c>
      <c r="H1497" s="14">
        <v>0.2916666666666667</v>
      </c>
      <c r="I1497" t="s">
        <v>48</v>
      </c>
      <c r="J1497" s="15"/>
      <c r="L1497" t="s">
        <v>49</v>
      </c>
      <c r="M1497" s="15"/>
      <c r="N1497" s="16"/>
      <c r="O1497" s="16"/>
      <c r="P1497" s="17">
        <v>93.8</v>
      </c>
      <c r="Q1497" s="18"/>
      <c r="S1497" s="17"/>
      <c r="V1497" s="19"/>
      <c r="W1497" s="19">
        <v>116.2</v>
      </c>
      <c r="AF1497" t="s">
        <v>279</v>
      </c>
      <c r="AG1497" t="s">
        <v>86</v>
      </c>
      <c r="AH1497" t="s">
        <v>51</v>
      </c>
      <c r="AI1497">
        <v>17.78</v>
      </c>
      <c r="AJ1497" t="s">
        <v>61</v>
      </c>
      <c r="AK1497" t="s">
        <v>97</v>
      </c>
      <c r="AM1497" t="s">
        <v>88</v>
      </c>
      <c r="AN1497" t="s">
        <v>55</v>
      </c>
      <c r="AQ1497" t="s">
        <v>56</v>
      </c>
    </row>
    <row r="1498" ht="15.75" customHeight="1">
      <c r="A1498" t="s">
        <v>380</v>
      </c>
      <c r="B1498" s="20" t="s">
        <v>154</v>
      </c>
      <c r="C1498" s="11" t="s">
        <v>759</v>
      </c>
      <c r="D1498" s="11" t="s">
        <v>760</v>
      </c>
      <c r="E1498" s="11" t="s">
        <v>761</v>
      </c>
      <c r="F1498" s="12" t="str">
        <f t="shared" si="1"/>
        <v>2012</v>
      </c>
      <c r="G1498" s="13">
        <v>41104.0</v>
      </c>
      <c r="H1498" s="14">
        <v>0.2916666666666667</v>
      </c>
      <c r="I1498" t="s">
        <v>48</v>
      </c>
      <c r="J1498" s="15">
        <v>0.0</v>
      </c>
      <c r="K1498" t="s">
        <v>793</v>
      </c>
      <c r="M1498" s="15">
        <v>25.0</v>
      </c>
      <c r="N1498" s="16">
        <v>7.2</v>
      </c>
      <c r="O1498" s="16">
        <v>87.7</v>
      </c>
      <c r="P1498" s="17"/>
      <c r="Q1498" s="18"/>
      <c r="S1498" s="17"/>
      <c r="V1498" s="19"/>
      <c r="W1498" s="19"/>
      <c r="AF1498" t="s">
        <v>279</v>
      </c>
      <c r="AK1498" t="s">
        <v>97</v>
      </c>
    </row>
    <row r="1499" ht="15.75" customHeight="1">
      <c r="A1499" t="s">
        <v>380</v>
      </c>
      <c r="B1499" s="20" t="s">
        <v>154</v>
      </c>
      <c r="C1499" s="11" t="s">
        <v>759</v>
      </c>
      <c r="D1499" s="11" t="s">
        <v>760</v>
      </c>
      <c r="E1499" s="11" t="s">
        <v>761</v>
      </c>
      <c r="F1499" s="12" t="str">
        <f t="shared" si="1"/>
        <v>2012</v>
      </c>
      <c r="G1499" s="13">
        <v>41104.0</v>
      </c>
      <c r="H1499" s="14">
        <v>0.2916666666666667</v>
      </c>
      <c r="I1499" t="s">
        <v>48</v>
      </c>
      <c r="J1499" s="15">
        <v>1.0</v>
      </c>
      <c r="K1499" t="s">
        <v>793</v>
      </c>
      <c r="M1499" s="15">
        <v>25.1</v>
      </c>
      <c r="N1499" s="16">
        <v>7.25</v>
      </c>
      <c r="O1499" s="16">
        <v>86.7</v>
      </c>
      <c r="P1499" s="17"/>
      <c r="Q1499" s="18"/>
      <c r="S1499" s="17"/>
      <c r="V1499" s="19"/>
      <c r="W1499" s="19"/>
      <c r="AF1499" t="s">
        <v>279</v>
      </c>
      <c r="AK1499" t="s">
        <v>97</v>
      </c>
    </row>
    <row r="1500" ht="15.75" customHeight="1">
      <c r="A1500" t="s">
        <v>380</v>
      </c>
      <c r="B1500" s="20" t="s">
        <v>154</v>
      </c>
      <c r="C1500" s="11" t="s">
        <v>759</v>
      </c>
      <c r="D1500" s="11" t="s">
        <v>760</v>
      </c>
      <c r="E1500" s="11" t="s">
        <v>761</v>
      </c>
      <c r="F1500" s="12" t="str">
        <f t="shared" si="1"/>
        <v>2012</v>
      </c>
      <c r="G1500" s="13">
        <v>41104.0</v>
      </c>
      <c r="H1500" s="14">
        <v>0.2916666666666667</v>
      </c>
      <c r="I1500" t="s">
        <v>48</v>
      </c>
      <c r="J1500" s="15">
        <v>2.0</v>
      </c>
      <c r="K1500" t="s">
        <v>793</v>
      </c>
      <c r="M1500" s="15">
        <v>25.1</v>
      </c>
      <c r="N1500" s="16">
        <v>7.21</v>
      </c>
      <c r="O1500" s="16">
        <v>87.3</v>
      </c>
      <c r="P1500" s="17"/>
      <c r="Q1500" s="18"/>
      <c r="S1500" s="17"/>
      <c r="V1500" s="19"/>
      <c r="W1500" s="19"/>
      <c r="AF1500" t="s">
        <v>279</v>
      </c>
      <c r="AK1500" t="s">
        <v>97</v>
      </c>
    </row>
    <row r="1501" ht="15.75" customHeight="1">
      <c r="A1501" t="s">
        <v>380</v>
      </c>
      <c r="B1501" s="20" t="s">
        <v>154</v>
      </c>
      <c r="C1501" s="11" t="s">
        <v>759</v>
      </c>
      <c r="D1501" s="11" t="s">
        <v>760</v>
      </c>
      <c r="E1501" s="11" t="s">
        <v>761</v>
      </c>
      <c r="F1501" s="12" t="str">
        <f t="shared" si="1"/>
        <v>2012</v>
      </c>
      <c r="G1501" s="13">
        <v>41118.0</v>
      </c>
      <c r="H1501" s="14">
        <v>0.2777777777777778</v>
      </c>
      <c r="I1501" t="s">
        <v>48</v>
      </c>
      <c r="J1501" s="15"/>
      <c r="L1501" t="s">
        <v>49</v>
      </c>
      <c r="M1501" s="15"/>
      <c r="N1501" s="16"/>
      <c r="O1501" s="16"/>
      <c r="P1501" s="17"/>
      <c r="Q1501" s="18"/>
      <c r="S1501" s="17"/>
      <c r="V1501" s="19"/>
      <c r="W1501" s="19">
        <v>435.2</v>
      </c>
      <c r="AF1501" t="s">
        <v>536</v>
      </c>
      <c r="AG1501" t="s">
        <v>86</v>
      </c>
      <c r="AH1501" t="s">
        <v>439</v>
      </c>
      <c r="AI1501">
        <v>19.0</v>
      </c>
      <c r="AJ1501" t="s">
        <v>61</v>
      </c>
      <c r="AK1501" t="s">
        <v>97</v>
      </c>
      <c r="AL1501">
        <v>2.0</v>
      </c>
      <c r="AM1501" t="s">
        <v>54</v>
      </c>
      <c r="AN1501" t="s">
        <v>55</v>
      </c>
      <c r="AQ1501" t="s">
        <v>171</v>
      </c>
    </row>
    <row r="1502" ht="15.75" customHeight="1">
      <c r="A1502" t="s">
        <v>380</v>
      </c>
      <c r="B1502" s="20" t="s">
        <v>154</v>
      </c>
      <c r="C1502" s="11" t="s">
        <v>759</v>
      </c>
      <c r="D1502" s="11" t="s">
        <v>760</v>
      </c>
      <c r="E1502" s="11" t="s">
        <v>761</v>
      </c>
      <c r="F1502" s="12" t="str">
        <f t="shared" si="1"/>
        <v>2012</v>
      </c>
      <c r="G1502" s="13">
        <v>41118.0</v>
      </c>
      <c r="H1502" s="14">
        <v>0.2777777777777778</v>
      </c>
      <c r="I1502" t="s">
        <v>48</v>
      </c>
      <c r="J1502" s="15">
        <v>0.0</v>
      </c>
      <c r="K1502" t="s">
        <v>793</v>
      </c>
      <c r="M1502" s="15">
        <v>23.1</v>
      </c>
      <c r="N1502" s="16">
        <v>7.2</v>
      </c>
      <c r="O1502" s="16">
        <v>85.5</v>
      </c>
      <c r="P1502" s="17"/>
      <c r="Q1502" s="18"/>
      <c r="S1502" s="17"/>
      <c r="V1502" s="19"/>
      <c r="W1502" s="19"/>
      <c r="AF1502" t="s">
        <v>536</v>
      </c>
      <c r="AK1502" t="s">
        <v>97</v>
      </c>
    </row>
    <row r="1503" ht="15.75" customHeight="1">
      <c r="A1503" t="s">
        <v>380</v>
      </c>
      <c r="B1503" s="20" t="s">
        <v>154</v>
      </c>
      <c r="C1503" s="11" t="s">
        <v>759</v>
      </c>
      <c r="D1503" s="11" t="s">
        <v>760</v>
      </c>
      <c r="E1503" s="11" t="s">
        <v>761</v>
      </c>
      <c r="F1503" s="12" t="str">
        <f t="shared" si="1"/>
        <v>2012</v>
      </c>
      <c r="G1503" s="13">
        <v>41118.0</v>
      </c>
      <c r="H1503" s="14">
        <v>0.2777777777777778</v>
      </c>
      <c r="I1503" t="s">
        <v>48</v>
      </c>
      <c r="J1503" s="15">
        <v>1.0</v>
      </c>
      <c r="K1503" t="s">
        <v>793</v>
      </c>
      <c r="M1503" s="15">
        <v>23.2</v>
      </c>
      <c r="N1503" s="16">
        <v>7.26</v>
      </c>
      <c r="O1503" s="16">
        <v>84.6</v>
      </c>
      <c r="P1503" s="17"/>
      <c r="Q1503" s="18"/>
      <c r="S1503" s="17"/>
      <c r="V1503" s="19"/>
      <c r="W1503" s="19"/>
      <c r="AF1503" t="s">
        <v>536</v>
      </c>
      <c r="AK1503" t="s">
        <v>97</v>
      </c>
    </row>
    <row r="1504" ht="15.75" customHeight="1">
      <c r="A1504" t="s">
        <v>380</v>
      </c>
      <c r="B1504" s="20" t="s">
        <v>154</v>
      </c>
      <c r="C1504" s="11" t="s">
        <v>759</v>
      </c>
      <c r="D1504" s="11" t="s">
        <v>760</v>
      </c>
      <c r="E1504" s="11" t="s">
        <v>761</v>
      </c>
      <c r="F1504" s="12" t="str">
        <f t="shared" si="1"/>
        <v>2012</v>
      </c>
      <c r="G1504" s="13">
        <v>41118.0</v>
      </c>
      <c r="H1504" s="14">
        <v>0.2777777777777778</v>
      </c>
      <c r="I1504" t="s">
        <v>48</v>
      </c>
      <c r="J1504" s="15">
        <v>2.0</v>
      </c>
      <c r="K1504" t="s">
        <v>793</v>
      </c>
      <c r="M1504" s="15">
        <v>23.2</v>
      </c>
      <c r="N1504" s="16">
        <v>7.3</v>
      </c>
      <c r="O1504" s="16">
        <v>82.1</v>
      </c>
      <c r="P1504" s="17"/>
      <c r="Q1504" s="18"/>
      <c r="S1504" s="17"/>
      <c r="V1504" s="19"/>
      <c r="W1504" s="19"/>
      <c r="AF1504" t="s">
        <v>536</v>
      </c>
      <c r="AK1504" t="s">
        <v>97</v>
      </c>
    </row>
    <row r="1505" ht="15.75" customHeight="1">
      <c r="A1505" t="s">
        <v>380</v>
      </c>
      <c r="B1505" s="20" t="s">
        <v>154</v>
      </c>
      <c r="C1505" s="11" t="s">
        <v>759</v>
      </c>
      <c r="D1505" s="11" t="s">
        <v>760</v>
      </c>
      <c r="E1505" s="11" t="s">
        <v>761</v>
      </c>
      <c r="F1505" s="12" t="str">
        <f t="shared" si="1"/>
        <v>2012</v>
      </c>
      <c r="G1505" s="13">
        <v>41132.0</v>
      </c>
      <c r="H1505" s="14">
        <v>0.3472222222222222</v>
      </c>
      <c r="I1505" t="s">
        <v>48</v>
      </c>
      <c r="J1505" s="15"/>
      <c r="L1505" t="s">
        <v>58</v>
      </c>
      <c r="M1505" s="15"/>
      <c r="N1505" s="16"/>
      <c r="O1505" s="16"/>
      <c r="P1505" s="17">
        <v>106.2</v>
      </c>
      <c r="Q1505" s="18"/>
      <c r="S1505" s="17"/>
      <c r="V1505" s="19"/>
      <c r="W1505" s="19">
        <v>435.2</v>
      </c>
      <c r="AF1505" t="s">
        <v>279</v>
      </c>
      <c r="AG1505" t="s">
        <v>72</v>
      </c>
      <c r="AH1505" t="s">
        <v>85</v>
      </c>
      <c r="AI1505">
        <v>21.11</v>
      </c>
      <c r="AJ1505" t="s">
        <v>61</v>
      </c>
      <c r="AK1505" t="s">
        <v>97</v>
      </c>
      <c r="AL1505">
        <v>2.0</v>
      </c>
      <c r="AM1505" t="s">
        <v>54</v>
      </c>
      <c r="AN1505" t="s">
        <v>55</v>
      </c>
      <c r="AQ1505" t="s">
        <v>171</v>
      </c>
    </row>
    <row r="1506" ht="15.75" customHeight="1">
      <c r="A1506" t="s">
        <v>380</v>
      </c>
      <c r="B1506" s="20" t="s">
        <v>154</v>
      </c>
      <c r="C1506" s="11" t="s">
        <v>759</v>
      </c>
      <c r="D1506" s="11" t="s">
        <v>760</v>
      </c>
      <c r="E1506" s="11" t="s">
        <v>761</v>
      </c>
      <c r="F1506" s="12" t="str">
        <f t="shared" si="1"/>
        <v>2012</v>
      </c>
      <c r="G1506" s="13">
        <v>41132.0</v>
      </c>
      <c r="H1506" s="14">
        <v>0.3472222222222222</v>
      </c>
      <c r="I1506" t="s">
        <v>48</v>
      </c>
      <c r="J1506" s="15">
        <v>0.0</v>
      </c>
      <c r="K1506" t="s">
        <v>793</v>
      </c>
      <c r="M1506" s="15">
        <v>24.7</v>
      </c>
      <c r="N1506" s="16">
        <v>7.65</v>
      </c>
      <c r="O1506" s="16">
        <v>92.3</v>
      </c>
      <c r="P1506" s="17"/>
      <c r="Q1506" s="18"/>
      <c r="S1506" s="17"/>
      <c r="V1506" s="19"/>
      <c r="W1506" s="19"/>
      <c r="AF1506" t="s">
        <v>279</v>
      </c>
      <c r="AK1506" t="s">
        <v>97</v>
      </c>
    </row>
    <row r="1507" ht="15.75" customHeight="1">
      <c r="A1507" t="s">
        <v>380</v>
      </c>
      <c r="B1507" s="20" t="s">
        <v>154</v>
      </c>
      <c r="C1507" s="11" t="s">
        <v>759</v>
      </c>
      <c r="D1507" s="11" t="s">
        <v>760</v>
      </c>
      <c r="E1507" s="11" t="s">
        <v>761</v>
      </c>
      <c r="F1507" s="12" t="str">
        <f t="shared" si="1"/>
        <v>2012</v>
      </c>
      <c r="G1507" s="13">
        <v>41132.0</v>
      </c>
      <c r="H1507" s="14">
        <v>0.3472222222222222</v>
      </c>
      <c r="I1507" t="s">
        <v>48</v>
      </c>
      <c r="J1507" s="15">
        <v>1.0</v>
      </c>
      <c r="K1507" t="s">
        <v>793</v>
      </c>
      <c r="M1507" s="15">
        <v>24.8</v>
      </c>
      <c r="N1507" s="16">
        <v>7.63</v>
      </c>
      <c r="O1507" s="16">
        <v>91.8</v>
      </c>
      <c r="P1507" s="17"/>
      <c r="Q1507" s="18"/>
      <c r="S1507" s="17"/>
      <c r="V1507" s="19"/>
      <c r="W1507" s="19"/>
      <c r="AF1507" t="s">
        <v>279</v>
      </c>
      <c r="AK1507" t="s">
        <v>97</v>
      </c>
    </row>
    <row r="1508" ht="15.75" customHeight="1">
      <c r="A1508" t="s">
        <v>380</v>
      </c>
      <c r="B1508" s="20" t="s">
        <v>154</v>
      </c>
      <c r="C1508" s="11" t="s">
        <v>759</v>
      </c>
      <c r="D1508" s="11" t="s">
        <v>760</v>
      </c>
      <c r="E1508" s="11" t="s">
        <v>761</v>
      </c>
      <c r="F1508" s="12" t="str">
        <f t="shared" si="1"/>
        <v>2012</v>
      </c>
      <c r="G1508" s="13">
        <v>41132.0</v>
      </c>
      <c r="H1508" s="14">
        <v>0.3472222222222222</v>
      </c>
      <c r="I1508" t="s">
        <v>48</v>
      </c>
      <c r="J1508" s="15">
        <v>2.0</v>
      </c>
      <c r="K1508" t="s">
        <v>793</v>
      </c>
      <c r="M1508" s="15">
        <v>24.8</v>
      </c>
      <c r="N1508" s="16">
        <v>7.67</v>
      </c>
      <c r="O1508" s="16">
        <v>91.8</v>
      </c>
      <c r="P1508" s="17"/>
      <c r="Q1508" s="18"/>
      <c r="S1508" s="17"/>
      <c r="V1508" s="19"/>
      <c r="W1508" s="19"/>
      <c r="AF1508" t="s">
        <v>279</v>
      </c>
      <c r="AK1508" t="s">
        <v>97</v>
      </c>
    </row>
    <row r="1509" ht="15.75" customHeight="1">
      <c r="A1509" t="s">
        <v>380</v>
      </c>
      <c r="B1509" s="20" t="s">
        <v>154</v>
      </c>
      <c r="C1509" s="11" t="s">
        <v>759</v>
      </c>
      <c r="D1509" s="11" t="s">
        <v>760</v>
      </c>
      <c r="E1509" s="11" t="s">
        <v>761</v>
      </c>
      <c r="F1509" s="12" t="str">
        <f t="shared" si="1"/>
        <v>2012</v>
      </c>
      <c r="G1509" s="13">
        <v>41146.0</v>
      </c>
      <c r="H1509" s="14">
        <v>0.2743055555555556</v>
      </c>
      <c r="I1509" t="s">
        <v>48</v>
      </c>
      <c r="J1509" s="15"/>
      <c r="L1509" t="s">
        <v>49</v>
      </c>
      <c r="M1509" s="15"/>
      <c r="N1509" s="16"/>
      <c r="O1509" s="16"/>
      <c r="P1509" s="17"/>
      <c r="Q1509" s="18"/>
      <c r="S1509" s="17"/>
      <c r="V1509" s="19"/>
      <c r="W1509" s="19">
        <v>44.8</v>
      </c>
      <c r="AF1509" t="s">
        <v>536</v>
      </c>
      <c r="AG1509" t="s">
        <v>259</v>
      </c>
      <c r="AH1509" t="s">
        <v>223</v>
      </c>
      <c r="AI1509">
        <v>19.4</v>
      </c>
      <c r="AJ1509" t="s">
        <v>61</v>
      </c>
      <c r="AK1509" t="s">
        <v>97</v>
      </c>
      <c r="AL1509">
        <v>2.5</v>
      </c>
      <c r="AM1509" t="s">
        <v>54</v>
      </c>
      <c r="AN1509" t="s">
        <v>55</v>
      </c>
      <c r="AQ1509" t="s">
        <v>56</v>
      </c>
      <c r="AR1509" t="s">
        <v>233</v>
      </c>
    </row>
    <row r="1510" ht="15.75" customHeight="1">
      <c r="A1510" t="s">
        <v>380</v>
      </c>
      <c r="B1510" s="20" t="s">
        <v>154</v>
      </c>
      <c r="C1510" s="11" t="s">
        <v>759</v>
      </c>
      <c r="D1510" s="11" t="s">
        <v>760</v>
      </c>
      <c r="E1510" s="11" t="s">
        <v>761</v>
      </c>
      <c r="F1510" s="12" t="str">
        <f t="shared" si="1"/>
        <v>2012</v>
      </c>
      <c r="G1510" s="13">
        <v>41146.0</v>
      </c>
      <c r="H1510" s="14">
        <v>0.2743055555555556</v>
      </c>
      <c r="I1510" t="s">
        <v>48</v>
      </c>
      <c r="J1510" s="15">
        <v>0.0</v>
      </c>
      <c r="K1510" t="s">
        <v>793</v>
      </c>
      <c r="M1510" s="15">
        <v>23.5</v>
      </c>
      <c r="N1510" s="16">
        <v>7.8</v>
      </c>
      <c r="O1510" s="16">
        <v>94.3</v>
      </c>
      <c r="P1510" s="17"/>
      <c r="Q1510" s="18"/>
      <c r="S1510" s="17"/>
      <c r="V1510" s="19"/>
      <c r="W1510" s="19"/>
      <c r="AF1510" t="s">
        <v>536</v>
      </c>
      <c r="AK1510" t="s">
        <v>97</v>
      </c>
      <c r="AR1510" t="s">
        <v>233</v>
      </c>
    </row>
    <row r="1511" ht="15.75" customHeight="1">
      <c r="A1511" t="s">
        <v>380</v>
      </c>
      <c r="B1511" s="20" t="s">
        <v>154</v>
      </c>
      <c r="C1511" s="11" t="s">
        <v>759</v>
      </c>
      <c r="D1511" s="11" t="s">
        <v>760</v>
      </c>
      <c r="E1511" s="11" t="s">
        <v>761</v>
      </c>
      <c r="F1511" s="12" t="str">
        <f t="shared" si="1"/>
        <v>2012</v>
      </c>
      <c r="G1511" s="13">
        <v>41146.0</v>
      </c>
      <c r="H1511" s="14">
        <v>0.2743055555555556</v>
      </c>
      <c r="I1511" t="s">
        <v>48</v>
      </c>
      <c r="J1511" s="15">
        <v>1.0</v>
      </c>
      <c r="K1511" t="s">
        <v>793</v>
      </c>
      <c r="M1511" s="15">
        <v>23.6</v>
      </c>
      <c r="N1511" s="16">
        <v>8.0</v>
      </c>
      <c r="O1511" s="16">
        <v>94.6</v>
      </c>
      <c r="P1511" s="17"/>
      <c r="Q1511" s="18"/>
      <c r="S1511" s="17"/>
      <c r="V1511" s="19"/>
      <c r="W1511" s="19"/>
      <c r="AF1511" t="s">
        <v>536</v>
      </c>
      <c r="AK1511" t="s">
        <v>97</v>
      </c>
      <c r="AR1511" t="s">
        <v>233</v>
      </c>
    </row>
    <row r="1512" ht="15.75" customHeight="1">
      <c r="A1512" t="s">
        <v>380</v>
      </c>
      <c r="B1512" s="20" t="s">
        <v>154</v>
      </c>
      <c r="C1512" s="11" t="s">
        <v>759</v>
      </c>
      <c r="D1512" s="11" t="s">
        <v>760</v>
      </c>
      <c r="E1512" s="11" t="s">
        <v>761</v>
      </c>
      <c r="F1512" s="12" t="str">
        <f t="shared" si="1"/>
        <v>2012</v>
      </c>
      <c r="G1512" s="13">
        <v>41146.0</v>
      </c>
      <c r="H1512" s="14">
        <v>0.2743055555555556</v>
      </c>
      <c r="I1512" t="s">
        <v>48</v>
      </c>
      <c r="J1512" s="15">
        <v>2.0</v>
      </c>
      <c r="K1512" t="s">
        <v>793</v>
      </c>
      <c r="M1512" s="15">
        <v>23.7</v>
      </c>
      <c r="N1512" s="16">
        <v>7.94</v>
      </c>
      <c r="O1512" s="16">
        <v>94.6</v>
      </c>
      <c r="P1512" s="17"/>
      <c r="Q1512" s="18"/>
      <c r="S1512" s="17"/>
      <c r="V1512" s="19"/>
      <c r="W1512" s="19"/>
      <c r="AF1512" t="s">
        <v>536</v>
      </c>
      <c r="AK1512" t="s">
        <v>97</v>
      </c>
      <c r="AR1512" t="s">
        <v>233</v>
      </c>
    </row>
    <row r="1513" ht="15.75" customHeight="1">
      <c r="A1513" t="s">
        <v>323</v>
      </c>
      <c r="B1513" s="20" t="s">
        <v>154</v>
      </c>
      <c r="C1513" s="11" t="s">
        <v>731</v>
      </c>
      <c r="D1513" s="11" t="s">
        <v>732</v>
      </c>
      <c r="E1513" s="11" t="s">
        <v>733</v>
      </c>
      <c r="F1513" s="12" t="str">
        <f t="shared" si="1"/>
        <v>2013</v>
      </c>
      <c r="G1513" s="13">
        <v>41440.0</v>
      </c>
      <c r="H1513" s="14">
        <v>0.2743055555555556</v>
      </c>
      <c r="I1513" t="s">
        <v>48</v>
      </c>
      <c r="J1513" s="15"/>
      <c r="L1513" t="s">
        <v>49</v>
      </c>
      <c r="M1513" s="15">
        <v>18.6</v>
      </c>
      <c r="N1513" s="16">
        <v>8.88</v>
      </c>
      <c r="O1513" s="16">
        <v>94.7</v>
      </c>
      <c r="P1513" s="17"/>
      <c r="Q1513" s="18"/>
      <c r="S1513" s="17"/>
      <c r="V1513" s="19"/>
      <c r="W1513" s="19">
        <v>38.4</v>
      </c>
      <c r="AF1513" t="s">
        <v>217</v>
      </c>
      <c r="AG1513" t="s">
        <v>51</v>
      </c>
      <c r="AH1513" t="s">
        <v>349</v>
      </c>
      <c r="AI1513">
        <v>11.6666666666667</v>
      </c>
      <c r="AJ1513" t="s">
        <v>61</v>
      </c>
      <c r="AK1513" t="s">
        <v>97</v>
      </c>
      <c r="AM1513" t="s">
        <v>62</v>
      </c>
      <c r="AN1513" t="s">
        <v>55</v>
      </c>
      <c r="AQ1513" t="s">
        <v>51</v>
      </c>
      <c r="AR1513" t="s">
        <v>233</v>
      </c>
    </row>
    <row r="1514" ht="15.75" customHeight="1">
      <c r="A1514" t="s">
        <v>323</v>
      </c>
      <c r="B1514" s="20" t="s">
        <v>154</v>
      </c>
      <c r="C1514" s="11" t="s">
        <v>731</v>
      </c>
      <c r="D1514" s="11" t="s">
        <v>732</v>
      </c>
      <c r="E1514" s="11" t="s">
        <v>733</v>
      </c>
      <c r="F1514" s="12" t="str">
        <f t="shared" si="1"/>
        <v>2013</v>
      </c>
      <c r="G1514" s="13">
        <v>41454.0</v>
      </c>
      <c r="H1514" s="14">
        <v>0.3055555555555556</v>
      </c>
      <c r="I1514" t="s">
        <v>48</v>
      </c>
      <c r="J1514" s="15"/>
      <c r="L1514" t="s">
        <v>58</v>
      </c>
      <c r="M1514" s="15">
        <v>20.2</v>
      </c>
      <c r="N1514" s="16">
        <v>8.78</v>
      </c>
      <c r="O1514" s="16">
        <v>97.0</v>
      </c>
      <c r="P1514" s="17"/>
      <c r="Q1514" s="18"/>
      <c r="S1514" s="17"/>
      <c r="V1514" s="19"/>
      <c r="W1514" s="19">
        <v>365.4</v>
      </c>
      <c r="AF1514" t="s">
        <v>279</v>
      </c>
      <c r="AG1514" t="s">
        <v>280</v>
      </c>
      <c r="AH1514" t="s">
        <v>287</v>
      </c>
      <c r="AI1514">
        <v>15.5555555555556</v>
      </c>
      <c r="AJ1514" t="s">
        <v>61</v>
      </c>
      <c r="AK1514" t="s">
        <v>97</v>
      </c>
      <c r="AM1514" t="s">
        <v>54</v>
      </c>
      <c r="AN1514" t="s">
        <v>55</v>
      </c>
      <c r="AR1514" t="s">
        <v>233</v>
      </c>
    </row>
    <row r="1515" ht="15.75" customHeight="1">
      <c r="A1515" t="s">
        <v>323</v>
      </c>
      <c r="B1515" s="20" t="s">
        <v>154</v>
      </c>
      <c r="C1515" s="11" t="s">
        <v>731</v>
      </c>
      <c r="D1515" s="11" t="s">
        <v>732</v>
      </c>
      <c r="E1515" s="11" t="s">
        <v>733</v>
      </c>
      <c r="F1515" s="12" t="str">
        <f t="shared" si="1"/>
        <v>2013</v>
      </c>
      <c r="G1515" s="13">
        <v>41468.0</v>
      </c>
      <c r="H1515" s="14">
        <v>0.2743055555555556</v>
      </c>
      <c r="I1515" t="s">
        <v>48</v>
      </c>
      <c r="J1515" s="15"/>
      <c r="L1515" t="s">
        <v>58</v>
      </c>
      <c r="M1515" s="15">
        <v>23.7</v>
      </c>
      <c r="N1515" s="16">
        <v>7.64</v>
      </c>
      <c r="O1515" s="16">
        <v>90.8</v>
      </c>
      <c r="P1515" s="17"/>
      <c r="Q1515" s="18"/>
      <c r="S1515" s="17"/>
      <c r="V1515" s="19"/>
      <c r="W1515" s="19">
        <v>57.3</v>
      </c>
      <c r="AF1515" t="s">
        <v>217</v>
      </c>
      <c r="AG1515" t="s">
        <v>51</v>
      </c>
      <c r="AH1515" t="s">
        <v>51</v>
      </c>
      <c r="AJ1515" t="s">
        <v>61</v>
      </c>
      <c r="AK1515" t="s">
        <v>97</v>
      </c>
      <c r="AM1515" t="s">
        <v>62</v>
      </c>
      <c r="AN1515" t="s">
        <v>55</v>
      </c>
      <c r="AQ1515" t="s">
        <v>51</v>
      </c>
      <c r="AR1515" t="s">
        <v>233</v>
      </c>
    </row>
    <row r="1516" ht="15.75" customHeight="1">
      <c r="A1516" t="s">
        <v>323</v>
      </c>
      <c r="B1516" s="20" t="s">
        <v>154</v>
      </c>
      <c r="C1516" s="11" t="s">
        <v>731</v>
      </c>
      <c r="D1516" s="11" t="s">
        <v>732</v>
      </c>
      <c r="E1516" s="11" t="s">
        <v>733</v>
      </c>
      <c r="F1516" s="12" t="str">
        <f t="shared" si="1"/>
        <v>2013</v>
      </c>
      <c r="G1516" s="13">
        <v>41482.0</v>
      </c>
      <c r="H1516" s="14">
        <v>0.26458333333333334</v>
      </c>
      <c r="I1516" t="s">
        <v>48</v>
      </c>
      <c r="J1516" s="15"/>
      <c r="L1516" t="s">
        <v>49</v>
      </c>
      <c r="M1516" s="15">
        <v>23.7</v>
      </c>
      <c r="N1516" s="16">
        <v>7.42</v>
      </c>
      <c r="O1516" s="16">
        <v>91.3</v>
      </c>
      <c r="P1516" s="17"/>
      <c r="Q1516" s="18"/>
      <c r="S1516" s="17"/>
      <c r="V1516" s="19"/>
      <c r="W1516" s="19">
        <v>67.0</v>
      </c>
      <c r="AF1516" t="s">
        <v>217</v>
      </c>
      <c r="AG1516" t="s">
        <v>51</v>
      </c>
      <c r="AH1516" t="s">
        <v>364</v>
      </c>
      <c r="AI1516">
        <v>17.2222222222222</v>
      </c>
      <c r="AJ1516" t="s">
        <v>61</v>
      </c>
      <c r="AK1516" t="s">
        <v>97</v>
      </c>
      <c r="AM1516" t="s">
        <v>54</v>
      </c>
      <c r="AN1516" t="s">
        <v>55</v>
      </c>
      <c r="AQ1516" t="s">
        <v>51</v>
      </c>
      <c r="AR1516" t="s">
        <v>233</v>
      </c>
    </row>
    <row r="1517" ht="15.75" customHeight="1">
      <c r="A1517" t="s">
        <v>323</v>
      </c>
      <c r="B1517" s="20" t="s">
        <v>154</v>
      </c>
      <c r="C1517" s="11" t="s">
        <v>731</v>
      </c>
      <c r="D1517" s="11" t="s">
        <v>732</v>
      </c>
      <c r="E1517" s="11" t="s">
        <v>733</v>
      </c>
      <c r="F1517" s="12" t="str">
        <f t="shared" si="1"/>
        <v>2013</v>
      </c>
      <c r="G1517" s="13">
        <v>41496.0</v>
      </c>
      <c r="H1517" s="14">
        <v>0.3020833333333333</v>
      </c>
      <c r="I1517" t="s">
        <v>48</v>
      </c>
      <c r="J1517" s="15"/>
      <c r="L1517" t="s">
        <v>58</v>
      </c>
      <c r="M1517" s="15">
        <v>22.3</v>
      </c>
      <c r="N1517" s="16">
        <v>8.09</v>
      </c>
      <c r="O1517" s="16">
        <v>93.3</v>
      </c>
      <c r="P1517" s="17"/>
      <c r="Q1517" s="18"/>
      <c r="S1517" s="17"/>
      <c r="V1517" s="19"/>
      <c r="W1517" s="19">
        <v>235.9</v>
      </c>
      <c r="AF1517" t="s">
        <v>279</v>
      </c>
      <c r="AG1517" t="s">
        <v>51</v>
      </c>
      <c r="AH1517" t="s">
        <v>85</v>
      </c>
      <c r="AI1517">
        <v>15.5555555555556</v>
      </c>
      <c r="AJ1517" t="s">
        <v>61</v>
      </c>
      <c r="AK1517" t="s">
        <v>97</v>
      </c>
      <c r="AM1517" t="s">
        <v>54</v>
      </c>
      <c r="AN1517" t="s">
        <v>55</v>
      </c>
      <c r="AQ1517" t="s">
        <v>56</v>
      </c>
      <c r="AR1517" t="s">
        <v>233</v>
      </c>
    </row>
    <row r="1518" ht="15.75" customHeight="1">
      <c r="A1518" t="s">
        <v>323</v>
      </c>
      <c r="B1518" s="20" t="s">
        <v>154</v>
      </c>
      <c r="C1518" s="11" t="s">
        <v>736</v>
      </c>
      <c r="D1518" s="11" t="s">
        <v>737</v>
      </c>
      <c r="E1518" s="11" t="s">
        <v>738</v>
      </c>
      <c r="F1518" s="12" t="str">
        <f t="shared" si="1"/>
        <v>2013</v>
      </c>
      <c r="G1518" s="13">
        <v>41440.0</v>
      </c>
      <c r="H1518" s="14">
        <v>0.27291666666666664</v>
      </c>
      <c r="I1518" t="s">
        <v>48</v>
      </c>
      <c r="J1518" s="15"/>
      <c r="L1518" t="s">
        <v>49</v>
      </c>
      <c r="M1518" s="15">
        <v>18.3</v>
      </c>
      <c r="N1518" s="16">
        <v>7.9</v>
      </c>
      <c r="O1518" s="16">
        <v>84.9</v>
      </c>
      <c r="P1518" s="17">
        <v>70.0</v>
      </c>
      <c r="Q1518" s="18"/>
      <c r="S1518" s="17"/>
      <c r="V1518" s="19"/>
      <c r="W1518" s="19">
        <v>21.6</v>
      </c>
      <c r="AF1518" t="s">
        <v>598</v>
      </c>
      <c r="AG1518" t="s">
        <v>223</v>
      </c>
      <c r="AH1518" t="s">
        <v>115</v>
      </c>
      <c r="AI1518">
        <v>11.6666666666667</v>
      </c>
      <c r="AJ1518" t="s">
        <v>61</v>
      </c>
      <c r="AK1518" t="s">
        <v>53</v>
      </c>
      <c r="AM1518" t="s">
        <v>54</v>
      </c>
      <c r="AN1518" t="s">
        <v>55</v>
      </c>
      <c r="AQ1518" t="s">
        <v>51</v>
      </c>
      <c r="AR1518" t="s">
        <v>218</v>
      </c>
    </row>
    <row r="1519" ht="15.75" customHeight="1">
      <c r="A1519" t="s">
        <v>323</v>
      </c>
      <c r="B1519" s="20" t="s">
        <v>154</v>
      </c>
      <c r="C1519" s="11" t="s">
        <v>736</v>
      </c>
      <c r="D1519" s="11" t="s">
        <v>737</v>
      </c>
      <c r="E1519" s="11" t="s">
        <v>738</v>
      </c>
      <c r="F1519" s="12" t="str">
        <f t="shared" si="1"/>
        <v>2013</v>
      </c>
      <c r="G1519" s="13">
        <v>41454.0</v>
      </c>
      <c r="H1519" s="14">
        <v>0.2916666666666667</v>
      </c>
      <c r="I1519" t="s">
        <v>48</v>
      </c>
      <c r="J1519" s="15"/>
      <c r="L1519" t="s">
        <v>58</v>
      </c>
      <c r="M1519" s="15">
        <v>20.2</v>
      </c>
      <c r="N1519" s="16">
        <v>8.2</v>
      </c>
      <c r="O1519" s="16">
        <v>89.4</v>
      </c>
      <c r="P1519" s="17">
        <v>60.0</v>
      </c>
      <c r="Q1519" s="18"/>
      <c r="S1519" s="17"/>
      <c r="V1519" s="19"/>
      <c r="W1519" s="19">
        <v>613.1</v>
      </c>
      <c r="AF1519" t="s">
        <v>598</v>
      </c>
      <c r="AG1519" t="s">
        <v>259</v>
      </c>
      <c r="AH1519" t="s">
        <v>72</v>
      </c>
      <c r="AI1519">
        <v>17.2222222222222</v>
      </c>
      <c r="AJ1519" t="s">
        <v>61</v>
      </c>
      <c r="AK1519" t="s">
        <v>119</v>
      </c>
      <c r="AM1519" t="s">
        <v>62</v>
      </c>
      <c r="AN1519" t="s">
        <v>55</v>
      </c>
      <c r="AQ1519" t="s">
        <v>51</v>
      </c>
      <c r="AR1519" t="s">
        <v>218</v>
      </c>
    </row>
    <row r="1520" ht="15.75" customHeight="1">
      <c r="A1520" t="s">
        <v>323</v>
      </c>
      <c r="B1520" s="20" t="s">
        <v>154</v>
      </c>
      <c r="C1520" s="11" t="s">
        <v>736</v>
      </c>
      <c r="D1520" s="11" t="s">
        <v>737</v>
      </c>
      <c r="E1520" s="11" t="s">
        <v>738</v>
      </c>
      <c r="F1520" s="12" t="str">
        <f t="shared" si="1"/>
        <v>2013</v>
      </c>
      <c r="G1520" s="13">
        <v>41468.0</v>
      </c>
      <c r="H1520" s="14">
        <v>0.27569444444444446</v>
      </c>
      <c r="I1520" t="s">
        <v>48</v>
      </c>
      <c r="J1520" s="15"/>
      <c r="L1520" t="s">
        <v>49</v>
      </c>
      <c r="M1520" s="15">
        <v>23.5</v>
      </c>
      <c r="N1520" s="16">
        <v>7.4</v>
      </c>
      <c r="O1520" s="16">
        <v>86.4</v>
      </c>
      <c r="P1520" s="17"/>
      <c r="Q1520" s="18"/>
      <c r="S1520" s="17"/>
      <c r="V1520" s="19"/>
      <c r="W1520" s="19">
        <v>53.8</v>
      </c>
      <c r="AF1520" t="s">
        <v>76</v>
      </c>
      <c r="AG1520" t="s">
        <v>115</v>
      </c>
      <c r="AH1520" t="s">
        <v>115</v>
      </c>
      <c r="AI1520">
        <v>16.6666666666667</v>
      </c>
      <c r="AJ1520" t="s">
        <v>61</v>
      </c>
      <c r="AK1520" t="s">
        <v>53</v>
      </c>
      <c r="AM1520" t="s">
        <v>88</v>
      </c>
      <c r="AN1520" t="s">
        <v>55</v>
      </c>
      <c r="AQ1520" t="s">
        <v>51</v>
      </c>
      <c r="AR1520" t="s">
        <v>218</v>
      </c>
    </row>
    <row r="1521" ht="15.75" customHeight="1">
      <c r="A1521" t="s">
        <v>323</v>
      </c>
      <c r="B1521" s="20" t="s">
        <v>154</v>
      </c>
      <c r="C1521" s="11" t="s">
        <v>736</v>
      </c>
      <c r="D1521" s="11" t="s">
        <v>737</v>
      </c>
      <c r="E1521" s="11" t="s">
        <v>738</v>
      </c>
      <c r="F1521" s="12" t="str">
        <f t="shared" si="1"/>
        <v>2013</v>
      </c>
      <c r="G1521" s="13">
        <v>41482.0</v>
      </c>
      <c r="H1521" s="14">
        <v>0.2972222222222222</v>
      </c>
      <c r="I1521" t="s">
        <v>48</v>
      </c>
      <c r="J1521" s="15"/>
      <c r="L1521" t="s">
        <v>49</v>
      </c>
      <c r="M1521" s="15">
        <v>23.4</v>
      </c>
      <c r="N1521" s="16">
        <v>4.8</v>
      </c>
      <c r="O1521" s="16">
        <v>50.4</v>
      </c>
      <c r="P1521" s="17"/>
      <c r="Q1521" s="18"/>
      <c r="S1521" s="17"/>
      <c r="V1521" s="19"/>
      <c r="W1521" s="19">
        <v>143.9</v>
      </c>
      <c r="AF1521" t="s">
        <v>76</v>
      </c>
      <c r="AG1521" t="s">
        <v>51</v>
      </c>
      <c r="AH1521" t="s">
        <v>85</v>
      </c>
      <c r="AI1521">
        <v>14.4444444444444</v>
      </c>
      <c r="AJ1521" t="s">
        <v>61</v>
      </c>
      <c r="AK1521" t="s">
        <v>119</v>
      </c>
      <c r="AM1521" t="s">
        <v>54</v>
      </c>
      <c r="AN1521" t="s">
        <v>55</v>
      </c>
      <c r="AQ1521" t="s">
        <v>51</v>
      </c>
      <c r="AR1521" t="s">
        <v>218</v>
      </c>
    </row>
    <row r="1522" ht="15.75" customHeight="1">
      <c r="A1522" t="s">
        <v>323</v>
      </c>
      <c r="B1522" s="20" t="s">
        <v>154</v>
      </c>
      <c r="C1522" s="11" t="s">
        <v>736</v>
      </c>
      <c r="D1522" s="11" t="s">
        <v>737</v>
      </c>
      <c r="E1522" s="11" t="s">
        <v>738</v>
      </c>
      <c r="F1522" s="12" t="str">
        <f t="shared" si="1"/>
        <v>2013</v>
      </c>
      <c r="G1522" s="13">
        <v>41496.0</v>
      </c>
      <c r="H1522" s="14">
        <v>0.30416666666666664</v>
      </c>
      <c r="I1522" t="s">
        <v>48</v>
      </c>
      <c r="J1522" s="15"/>
      <c r="L1522" t="s">
        <v>58</v>
      </c>
      <c r="M1522" s="15">
        <v>22.3</v>
      </c>
      <c r="N1522" s="16">
        <v>7.6</v>
      </c>
      <c r="O1522" s="16">
        <v>88.3</v>
      </c>
      <c r="P1522" s="17">
        <v>70.0</v>
      </c>
      <c r="Q1522" s="18"/>
      <c r="S1522" s="17"/>
      <c r="V1522" s="19"/>
      <c r="W1522" s="19">
        <v>1299.65</v>
      </c>
      <c r="AF1522" t="s">
        <v>600</v>
      </c>
      <c r="AG1522" t="s">
        <v>51</v>
      </c>
      <c r="AH1522" t="s">
        <v>457</v>
      </c>
      <c r="AI1522">
        <v>17.2222222222222</v>
      </c>
      <c r="AJ1522" t="s">
        <v>61</v>
      </c>
      <c r="AK1522" t="s">
        <v>53</v>
      </c>
      <c r="AM1522" t="s">
        <v>62</v>
      </c>
      <c r="AN1522" t="s">
        <v>55</v>
      </c>
      <c r="AQ1522" t="s">
        <v>171</v>
      </c>
      <c r="AR1522" t="s">
        <v>218</v>
      </c>
    </row>
    <row r="1523" ht="15.75" customHeight="1">
      <c r="A1523" t="s">
        <v>323</v>
      </c>
      <c r="B1523" s="20" t="s">
        <v>154</v>
      </c>
      <c r="C1523" s="11" t="s">
        <v>736</v>
      </c>
      <c r="D1523" s="11" t="s">
        <v>737</v>
      </c>
      <c r="E1523" s="11" t="s">
        <v>738</v>
      </c>
      <c r="F1523" s="12" t="str">
        <f t="shared" si="1"/>
        <v>2013</v>
      </c>
      <c r="G1523" s="13">
        <v>41510.0</v>
      </c>
      <c r="H1523" s="14">
        <v>0.30277777777777776</v>
      </c>
      <c r="I1523" t="s">
        <v>48</v>
      </c>
      <c r="J1523" s="15"/>
      <c r="L1523" t="s">
        <v>49</v>
      </c>
      <c r="M1523" s="15">
        <v>23.8</v>
      </c>
      <c r="N1523" s="16">
        <v>7.0</v>
      </c>
      <c r="O1523" s="16">
        <v>83.4</v>
      </c>
      <c r="P1523" s="17">
        <v>50.0</v>
      </c>
      <c r="Q1523" s="18"/>
      <c r="S1523" s="17"/>
      <c r="V1523" s="19"/>
      <c r="W1523" s="19">
        <v>13.4</v>
      </c>
      <c r="AF1523" t="s">
        <v>76</v>
      </c>
      <c r="AG1523" t="s">
        <v>51</v>
      </c>
      <c r="AH1523" t="s">
        <v>51</v>
      </c>
      <c r="AI1523">
        <v>10.5555555555556</v>
      </c>
      <c r="AJ1523" t="s">
        <v>61</v>
      </c>
      <c r="AK1523" t="s">
        <v>53</v>
      </c>
      <c r="AM1523" t="s">
        <v>88</v>
      </c>
      <c r="AN1523" t="s">
        <v>55</v>
      </c>
      <c r="AQ1523" t="s">
        <v>51</v>
      </c>
      <c r="AR1523" t="s">
        <v>218</v>
      </c>
    </row>
    <row r="1524" ht="15.75" customHeight="1">
      <c r="A1524" t="s">
        <v>44</v>
      </c>
      <c r="C1524" s="22" t="s">
        <v>837</v>
      </c>
      <c r="D1524" s="11" t="s">
        <v>838</v>
      </c>
      <c r="E1524" s="11" t="s">
        <v>839</v>
      </c>
      <c r="F1524" s="12" t="str">
        <f t="shared" si="1"/>
        <v>2017</v>
      </c>
      <c r="G1524" s="13">
        <v>42917.0</v>
      </c>
      <c r="H1524" s="14">
        <v>0.29930555555555555</v>
      </c>
      <c r="I1524" t="s">
        <v>48</v>
      </c>
      <c r="J1524" s="15"/>
      <c r="L1524" t="s">
        <v>58</v>
      </c>
      <c r="M1524" s="15">
        <v>17.7</v>
      </c>
      <c r="N1524" s="16">
        <v>9.2</v>
      </c>
      <c r="O1524" s="16">
        <v>96.7</v>
      </c>
      <c r="P1524" s="17">
        <v>111.4</v>
      </c>
      <c r="Q1524" s="18"/>
      <c r="S1524" s="17"/>
      <c r="V1524" s="19"/>
      <c r="W1524" s="19"/>
      <c r="AF1524" t="s">
        <v>840</v>
      </c>
      <c r="AG1524" t="s">
        <v>280</v>
      </c>
      <c r="AH1524" t="s">
        <v>281</v>
      </c>
      <c r="AI1524">
        <v>20.0</v>
      </c>
      <c r="AK1524" t="s">
        <v>53</v>
      </c>
      <c r="AM1524" t="s">
        <v>54</v>
      </c>
      <c r="AN1524" t="s">
        <v>65</v>
      </c>
      <c r="AQ1524" t="s">
        <v>56</v>
      </c>
      <c r="AR1524" t="s">
        <v>226</v>
      </c>
    </row>
    <row r="1525" ht="15.75" customHeight="1">
      <c r="A1525" t="s">
        <v>44</v>
      </c>
      <c r="C1525" s="22" t="s">
        <v>837</v>
      </c>
      <c r="D1525" s="11" t="s">
        <v>838</v>
      </c>
      <c r="E1525" s="11" t="s">
        <v>839</v>
      </c>
      <c r="F1525" s="12" t="str">
        <f t="shared" si="1"/>
        <v>2017</v>
      </c>
      <c r="G1525" s="13">
        <v>42931.0</v>
      </c>
      <c r="H1525" s="14">
        <v>0.3034722222222222</v>
      </c>
      <c r="I1525" t="s">
        <v>48</v>
      </c>
      <c r="J1525" s="15"/>
      <c r="L1525" t="s">
        <v>49</v>
      </c>
      <c r="M1525" s="15">
        <v>16.2</v>
      </c>
      <c r="N1525" s="16">
        <v>8.2</v>
      </c>
      <c r="O1525" s="16">
        <v>82.5</v>
      </c>
      <c r="P1525" s="17">
        <v>146.0</v>
      </c>
      <c r="Q1525" s="18"/>
      <c r="S1525" s="17"/>
      <c r="V1525" s="19"/>
      <c r="W1525" s="19">
        <v>185.0</v>
      </c>
      <c r="AF1525" t="s">
        <v>840</v>
      </c>
      <c r="AG1525" t="s">
        <v>59</v>
      </c>
      <c r="AH1525" t="s">
        <v>290</v>
      </c>
      <c r="AI1525">
        <v>15.0</v>
      </c>
      <c r="AJ1525" t="s">
        <v>61</v>
      </c>
      <c r="AK1525" t="s">
        <v>53</v>
      </c>
      <c r="AM1525" t="s">
        <v>54</v>
      </c>
      <c r="AN1525" t="s">
        <v>65</v>
      </c>
      <c r="AQ1525" t="s">
        <v>171</v>
      </c>
      <c r="AR1525" t="s">
        <v>842</v>
      </c>
    </row>
    <row r="1526" ht="15.75" customHeight="1">
      <c r="A1526" t="s">
        <v>44</v>
      </c>
      <c r="C1526" s="22" t="s">
        <v>837</v>
      </c>
      <c r="D1526" s="11" t="s">
        <v>838</v>
      </c>
      <c r="E1526" s="11" t="s">
        <v>839</v>
      </c>
      <c r="F1526" s="12" t="str">
        <f t="shared" si="1"/>
        <v>2017</v>
      </c>
      <c r="G1526" s="13">
        <v>42959.0</v>
      </c>
      <c r="H1526" s="14">
        <v>0.3590277777777778</v>
      </c>
      <c r="I1526" t="s">
        <v>48</v>
      </c>
      <c r="J1526" s="15"/>
      <c r="L1526" t="s">
        <v>58</v>
      </c>
      <c r="M1526" s="15">
        <v>18.5</v>
      </c>
      <c r="N1526" s="16">
        <v>7.57</v>
      </c>
      <c r="O1526" s="16">
        <v>80.8</v>
      </c>
      <c r="P1526" s="17">
        <v>140.0</v>
      </c>
      <c r="Q1526" s="18"/>
      <c r="S1526" s="17"/>
      <c r="V1526" s="19"/>
      <c r="W1526" s="19">
        <v>2.0</v>
      </c>
      <c r="AF1526" t="s">
        <v>843</v>
      </c>
      <c r="AG1526" t="s">
        <v>231</v>
      </c>
      <c r="AH1526" t="s">
        <v>701</v>
      </c>
      <c r="AI1526">
        <v>19.44</v>
      </c>
      <c r="AK1526" t="s">
        <v>53</v>
      </c>
      <c r="AM1526" t="s">
        <v>88</v>
      </c>
      <c r="AN1526" t="s">
        <v>65</v>
      </c>
      <c r="AQ1526" t="s">
        <v>56</v>
      </c>
      <c r="AR1526" t="s">
        <v>218</v>
      </c>
    </row>
    <row r="1527" ht="15.75" customHeight="1">
      <c r="A1527" t="s">
        <v>44</v>
      </c>
      <c r="C1527" s="22" t="s">
        <v>837</v>
      </c>
      <c r="D1527" s="11" t="s">
        <v>838</v>
      </c>
      <c r="E1527" s="11" t="s">
        <v>839</v>
      </c>
      <c r="F1527" s="12" t="str">
        <f t="shared" si="1"/>
        <v>2017</v>
      </c>
      <c r="G1527" s="13">
        <v>42973.0</v>
      </c>
      <c r="H1527" s="14">
        <v>0.2847222222222222</v>
      </c>
      <c r="I1527" t="s">
        <v>48</v>
      </c>
      <c r="J1527" s="15"/>
      <c r="M1527" s="15">
        <v>15.2</v>
      </c>
      <c r="N1527" s="16">
        <v>7.14</v>
      </c>
      <c r="O1527" s="16">
        <v>71.1</v>
      </c>
      <c r="P1527" s="17">
        <v>145.0</v>
      </c>
      <c r="Q1527" s="18"/>
      <c r="S1527" s="17"/>
      <c r="V1527" s="19"/>
      <c r="W1527" s="19">
        <v>193.5</v>
      </c>
      <c r="AF1527" t="s">
        <v>844</v>
      </c>
      <c r="AG1527" t="s">
        <v>51</v>
      </c>
      <c r="AH1527" t="s">
        <v>86</v>
      </c>
      <c r="AI1527">
        <v>7.78</v>
      </c>
      <c r="AJ1527" t="s">
        <v>61</v>
      </c>
      <c r="AK1527" t="s">
        <v>53</v>
      </c>
      <c r="AM1527" t="s">
        <v>54</v>
      </c>
      <c r="AN1527" t="s">
        <v>65</v>
      </c>
      <c r="AQ1527" t="s">
        <v>171</v>
      </c>
      <c r="AR1527" t="s">
        <v>218</v>
      </c>
    </row>
    <row r="1528" ht="15.75" customHeight="1">
      <c r="A1528" t="s">
        <v>44</v>
      </c>
      <c r="C1528" s="22" t="s">
        <v>837</v>
      </c>
      <c r="D1528" s="11" t="s">
        <v>838</v>
      </c>
      <c r="E1528" s="11" t="s">
        <v>839</v>
      </c>
      <c r="F1528" s="12" t="str">
        <f t="shared" si="1"/>
        <v>2017</v>
      </c>
      <c r="G1528" s="13">
        <v>43001.0</v>
      </c>
      <c r="H1528" s="14">
        <v>0.3798611111111111</v>
      </c>
      <c r="I1528" t="s">
        <v>48</v>
      </c>
      <c r="J1528" s="15"/>
      <c r="L1528" t="s">
        <v>49</v>
      </c>
      <c r="M1528" s="15">
        <v>15.3</v>
      </c>
      <c r="N1528" s="16">
        <v>7.5</v>
      </c>
      <c r="O1528" s="16">
        <v>74.8</v>
      </c>
      <c r="P1528" s="17">
        <v>150.5</v>
      </c>
      <c r="Q1528" s="18"/>
      <c r="S1528" s="17"/>
      <c r="V1528" s="19"/>
      <c r="W1528" s="19">
        <v>547.5</v>
      </c>
      <c r="AF1528" t="s">
        <v>845</v>
      </c>
      <c r="AG1528" t="s">
        <v>51</v>
      </c>
      <c r="AH1528" t="s">
        <v>231</v>
      </c>
      <c r="AJ1528" t="s">
        <v>52</v>
      </c>
      <c r="AK1528" t="s">
        <v>53</v>
      </c>
      <c r="AM1528" t="s">
        <v>54</v>
      </c>
      <c r="AN1528" t="s">
        <v>65</v>
      </c>
      <c r="AQ1528" t="s">
        <v>51</v>
      </c>
      <c r="AR1528" t="s">
        <v>218</v>
      </c>
    </row>
    <row r="1529" ht="15.75" customHeight="1">
      <c r="A1529" t="s">
        <v>44</v>
      </c>
      <c r="C1529" s="11" t="s">
        <v>91</v>
      </c>
      <c r="D1529" s="11" t="s">
        <v>92</v>
      </c>
      <c r="E1529" s="11" t="s">
        <v>93</v>
      </c>
      <c r="F1529" s="12" t="str">
        <f t="shared" si="1"/>
        <v>2017</v>
      </c>
      <c r="G1529" s="13">
        <v>42875.0</v>
      </c>
      <c r="H1529" s="14">
        <v>0.3819444444444444</v>
      </c>
      <c r="I1529" t="s">
        <v>48</v>
      </c>
      <c r="J1529" s="15"/>
      <c r="L1529" t="s">
        <v>49</v>
      </c>
      <c r="M1529" s="15">
        <v>12.8</v>
      </c>
      <c r="N1529" s="16">
        <v>6.56</v>
      </c>
      <c r="O1529" s="16">
        <v>62.1</v>
      </c>
      <c r="P1529" s="17"/>
      <c r="Q1529" s="18"/>
      <c r="S1529" s="17"/>
      <c r="V1529" s="19"/>
      <c r="W1529" s="19">
        <v>101.7</v>
      </c>
      <c r="AF1529" t="s">
        <v>846</v>
      </c>
      <c r="AG1529" t="s">
        <v>51</v>
      </c>
      <c r="AH1529" t="s">
        <v>86</v>
      </c>
      <c r="AI1529">
        <v>8.89</v>
      </c>
      <c r="AJ1529" t="s">
        <v>52</v>
      </c>
      <c r="AK1529" t="s">
        <v>100</v>
      </c>
      <c r="AM1529" t="s">
        <v>54</v>
      </c>
      <c r="AN1529" t="s">
        <v>55</v>
      </c>
      <c r="AQ1529" t="s">
        <v>51</v>
      </c>
      <c r="AR1529" t="s">
        <v>847</v>
      </c>
    </row>
    <row r="1530" ht="15.75" customHeight="1">
      <c r="A1530" t="s">
        <v>44</v>
      </c>
      <c r="C1530" s="11" t="s">
        <v>91</v>
      </c>
      <c r="D1530" s="11" t="s">
        <v>92</v>
      </c>
      <c r="E1530" s="11" t="s">
        <v>93</v>
      </c>
      <c r="F1530" s="12" t="str">
        <f t="shared" si="1"/>
        <v>2017</v>
      </c>
      <c r="G1530" s="13">
        <v>42875.0</v>
      </c>
      <c r="H1530" s="14">
        <v>0.3819444444444444</v>
      </c>
      <c r="I1530" t="s">
        <v>95</v>
      </c>
      <c r="J1530" s="15"/>
      <c r="M1530" s="15"/>
      <c r="N1530" s="16"/>
      <c r="O1530" s="16"/>
      <c r="P1530" s="17"/>
      <c r="Q1530" s="18"/>
      <c r="S1530" s="17"/>
      <c r="V1530" s="19"/>
      <c r="W1530" s="19">
        <v>108.1</v>
      </c>
      <c r="AF1530" t="s">
        <v>846</v>
      </c>
      <c r="AK1530" t="s">
        <v>100</v>
      </c>
      <c r="AR1530" t="s">
        <v>847</v>
      </c>
    </row>
    <row r="1531" ht="15.75" customHeight="1">
      <c r="A1531" t="s">
        <v>44</v>
      </c>
      <c r="C1531" s="11" t="s">
        <v>91</v>
      </c>
      <c r="D1531" s="11" t="s">
        <v>92</v>
      </c>
      <c r="E1531" s="11" t="s">
        <v>93</v>
      </c>
      <c r="F1531" s="12" t="str">
        <f t="shared" si="1"/>
        <v>2017</v>
      </c>
      <c r="G1531" s="13">
        <v>42889.0</v>
      </c>
      <c r="H1531" s="14">
        <v>0.3173611111111111</v>
      </c>
      <c r="I1531" t="s">
        <v>48</v>
      </c>
      <c r="J1531" s="15"/>
      <c r="L1531" t="s">
        <v>58</v>
      </c>
      <c r="M1531" s="15">
        <v>11.3</v>
      </c>
      <c r="N1531" s="16">
        <v>5.33</v>
      </c>
      <c r="O1531" s="16">
        <v>48.6</v>
      </c>
      <c r="P1531" s="17">
        <v>151.1</v>
      </c>
      <c r="Q1531" s="18"/>
      <c r="S1531" s="17"/>
      <c r="V1531" s="19"/>
      <c r="W1531" s="19">
        <v>54.6</v>
      </c>
      <c r="AF1531" t="s">
        <v>848</v>
      </c>
      <c r="AG1531" t="s">
        <v>86</v>
      </c>
      <c r="AH1531" t="s">
        <v>72</v>
      </c>
      <c r="AI1531">
        <v>7.22</v>
      </c>
      <c r="AJ1531" t="s">
        <v>61</v>
      </c>
      <c r="AK1531" t="s">
        <v>100</v>
      </c>
      <c r="AM1531" t="s">
        <v>54</v>
      </c>
      <c r="AN1531" t="s">
        <v>55</v>
      </c>
      <c r="AQ1531" t="s">
        <v>51</v>
      </c>
      <c r="AR1531" t="s">
        <v>849</v>
      </c>
    </row>
    <row r="1532" ht="15.75" customHeight="1">
      <c r="A1532" t="s">
        <v>44</v>
      </c>
      <c r="C1532" s="11" t="s">
        <v>91</v>
      </c>
      <c r="D1532" s="11" t="s">
        <v>92</v>
      </c>
      <c r="E1532" s="11" t="s">
        <v>93</v>
      </c>
      <c r="F1532" s="12" t="str">
        <f t="shared" si="1"/>
        <v>2017</v>
      </c>
      <c r="G1532" s="13">
        <v>42903.0</v>
      </c>
      <c r="H1532" s="14">
        <v>0.3138888888888889</v>
      </c>
      <c r="I1532" t="s">
        <v>48</v>
      </c>
      <c r="J1532" s="15"/>
      <c r="L1532" t="s">
        <v>58</v>
      </c>
      <c r="M1532" s="15">
        <v>13.8</v>
      </c>
      <c r="N1532" s="16">
        <v>3.84</v>
      </c>
      <c r="O1532" s="16">
        <v>36.9</v>
      </c>
      <c r="P1532" s="17">
        <v>75.2</v>
      </c>
      <c r="Q1532" s="18"/>
      <c r="S1532" s="17"/>
      <c r="V1532" s="19"/>
      <c r="W1532" s="19">
        <v>435.2</v>
      </c>
      <c r="AF1532" t="s">
        <v>848</v>
      </c>
      <c r="AG1532" t="s">
        <v>59</v>
      </c>
      <c r="AH1532" t="s">
        <v>72</v>
      </c>
      <c r="AI1532">
        <v>13.33</v>
      </c>
      <c r="AJ1532" t="s">
        <v>61</v>
      </c>
      <c r="AK1532" t="s">
        <v>100</v>
      </c>
      <c r="AM1532" t="s">
        <v>54</v>
      </c>
      <c r="AN1532" t="s">
        <v>65</v>
      </c>
      <c r="AQ1532" t="s">
        <v>51</v>
      </c>
      <c r="AR1532" t="s">
        <v>850</v>
      </c>
    </row>
    <row r="1533" ht="15.75" customHeight="1">
      <c r="A1533" t="s">
        <v>44</v>
      </c>
      <c r="C1533" s="11" t="s">
        <v>91</v>
      </c>
      <c r="D1533" s="11" t="s">
        <v>92</v>
      </c>
      <c r="E1533" s="11" t="s">
        <v>93</v>
      </c>
      <c r="F1533" s="12" t="str">
        <f t="shared" si="1"/>
        <v>2017</v>
      </c>
      <c r="G1533" s="13">
        <v>42917.0</v>
      </c>
      <c r="H1533" s="14">
        <v>0.3125</v>
      </c>
      <c r="I1533" t="s">
        <v>48</v>
      </c>
      <c r="J1533" s="15"/>
      <c r="L1533" t="s">
        <v>58</v>
      </c>
      <c r="M1533" s="15">
        <v>17.3</v>
      </c>
      <c r="N1533" s="16">
        <v>1.74</v>
      </c>
      <c r="O1533" s="16">
        <v>18.1</v>
      </c>
      <c r="P1533" s="17">
        <v>168.0</v>
      </c>
      <c r="Q1533" s="18"/>
      <c r="S1533" s="17"/>
      <c r="V1533" s="19"/>
      <c r="W1533" s="19">
        <v>104.6</v>
      </c>
      <c r="AF1533" t="s">
        <v>848</v>
      </c>
      <c r="AG1533" t="s">
        <v>86</v>
      </c>
      <c r="AH1533" t="s">
        <v>273</v>
      </c>
      <c r="AI1533">
        <v>19.44</v>
      </c>
      <c r="AJ1533" t="s">
        <v>61</v>
      </c>
      <c r="AK1533" t="s">
        <v>100</v>
      </c>
      <c r="AM1533" t="s">
        <v>62</v>
      </c>
      <c r="AN1533" t="s">
        <v>55</v>
      </c>
      <c r="AQ1533" t="s">
        <v>51</v>
      </c>
      <c r="AR1533" t="s">
        <v>851</v>
      </c>
    </row>
    <row r="1534" ht="15.75" customHeight="1">
      <c r="A1534" t="s">
        <v>380</v>
      </c>
      <c r="B1534" s="20" t="s">
        <v>154</v>
      </c>
      <c r="C1534" s="11" t="s">
        <v>755</v>
      </c>
      <c r="D1534" s="11" t="s">
        <v>756</v>
      </c>
      <c r="E1534" s="11" t="s">
        <v>757</v>
      </c>
      <c r="F1534" s="12" t="str">
        <f t="shared" si="1"/>
        <v>2013</v>
      </c>
      <c r="G1534" s="13">
        <v>41412.0</v>
      </c>
      <c r="H1534" s="14">
        <v>0.2604166666666667</v>
      </c>
      <c r="I1534" t="s">
        <v>48</v>
      </c>
      <c r="J1534" s="15"/>
      <c r="L1534" t="s">
        <v>49</v>
      </c>
      <c r="M1534" s="15">
        <v>15.9</v>
      </c>
      <c r="N1534" s="16">
        <v>8.35</v>
      </c>
      <c r="O1534" s="16">
        <v>85.1</v>
      </c>
      <c r="P1534" s="17"/>
      <c r="Q1534" s="18"/>
      <c r="S1534" s="17"/>
      <c r="V1534" s="19"/>
      <c r="W1534" s="19">
        <v>72.3</v>
      </c>
      <c r="AF1534" t="s">
        <v>544</v>
      </c>
      <c r="AG1534" t="s">
        <v>51</v>
      </c>
      <c r="AH1534" t="s">
        <v>115</v>
      </c>
      <c r="AI1534">
        <v>7.22222222222222</v>
      </c>
      <c r="AJ1534" t="s">
        <v>61</v>
      </c>
      <c r="AK1534" t="s">
        <v>97</v>
      </c>
      <c r="AM1534" t="s">
        <v>88</v>
      </c>
      <c r="AN1534" t="s">
        <v>55</v>
      </c>
      <c r="AQ1534" t="s">
        <v>56</v>
      </c>
      <c r="AR1534" t="s">
        <v>233</v>
      </c>
    </row>
    <row r="1535" ht="15.75" customHeight="1">
      <c r="A1535" t="s">
        <v>380</v>
      </c>
      <c r="B1535" s="20" t="s">
        <v>154</v>
      </c>
      <c r="C1535" s="11" t="s">
        <v>755</v>
      </c>
      <c r="D1535" s="11" t="s">
        <v>756</v>
      </c>
      <c r="E1535" s="11" t="s">
        <v>757</v>
      </c>
      <c r="F1535" s="12" t="str">
        <f t="shared" si="1"/>
        <v>2013</v>
      </c>
      <c r="G1535" s="13">
        <v>41426.0</v>
      </c>
      <c r="H1535" s="14">
        <v>0.2916666666666667</v>
      </c>
      <c r="I1535" t="s">
        <v>48</v>
      </c>
      <c r="J1535" s="15"/>
      <c r="L1535" t="s">
        <v>49</v>
      </c>
      <c r="M1535" s="15">
        <v>18.2</v>
      </c>
      <c r="N1535" s="16">
        <v>8.37</v>
      </c>
      <c r="O1535" s="16">
        <v>88.7</v>
      </c>
      <c r="P1535" s="17"/>
      <c r="Q1535" s="18"/>
      <c r="S1535" s="17"/>
      <c r="V1535" s="19"/>
      <c r="W1535" s="19">
        <v>57.6</v>
      </c>
      <c r="AF1535" t="s">
        <v>545</v>
      </c>
      <c r="AG1535" t="s">
        <v>51</v>
      </c>
      <c r="AH1535" t="s">
        <v>51</v>
      </c>
      <c r="AJ1535" t="s">
        <v>61</v>
      </c>
      <c r="AK1535" t="s">
        <v>97</v>
      </c>
      <c r="AM1535" t="s">
        <v>54</v>
      </c>
      <c r="AN1535" t="s">
        <v>55</v>
      </c>
      <c r="AQ1535" t="s">
        <v>56</v>
      </c>
      <c r="AR1535" t="s">
        <v>229</v>
      </c>
    </row>
    <row r="1536" ht="15.75" customHeight="1">
      <c r="A1536" t="s">
        <v>380</v>
      </c>
      <c r="B1536" s="20" t="s">
        <v>154</v>
      </c>
      <c r="C1536" s="11" t="s">
        <v>755</v>
      </c>
      <c r="D1536" s="11" t="s">
        <v>756</v>
      </c>
      <c r="E1536" s="11" t="s">
        <v>757</v>
      </c>
      <c r="F1536" s="12" t="str">
        <f t="shared" si="1"/>
        <v>2013</v>
      </c>
      <c r="G1536" s="13">
        <v>41440.0</v>
      </c>
      <c r="H1536" s="14">
        <v>0.3194444444444444</v>
      </c>
      <c r="I1536" t="s">
        <v>48</v>
      </c>
      <c r="J1536" s="15"/>
      <c r="L1536" t="s">
        <v>58</v>
      </c>
      <c r="M1536" s="15">
        <v>17.6</v>
      </c>
      <c r="N1536" s="16">
        <v>8.55</v>
      </c>
      <c r="O1536" s="16">
        <v>89.5</v>
      </c>
      <c r="P1536" s="17"/>
      <c r="Q1536" s="18"/>
      <c r="S1536" s="17"/>
      <c r="V1536" s="19"/>
      <c r="W1536" s="19">
        <v>88.6</v>
      </c>
      <c r="AF1536" t="s">
        <v>545</v>
      </c>
      <c r="AG1536" t="s">
        <v>51</v>
      </c>
      <c r="AH1536" t="s">
        <v>51</v>
      </c>
      <c r="AI1536">
        <v>11.1111111111111</v>
      </c>
      <c r="AJ1536" t="s">
        <v>52</v>
      </c>
      <c r="AK1536" t="s">
        <v>97</v>
      </c>
      <c r="AM1536" t="s">
        <v>62</v>
      </c>
      <c r="AN1536" t="s">
        <v>55</v>
      </c>
      <c r="AQ1536" t="s">
        <v>171</v>
      </c>
      <c r="AR1536" t="s">
        <v>229</v>
      </c>
    </row>
    <row r="1537" ht="15.75" customHeight="1">
      <c r="A1537" t="s">
        <v>380</v>
      </c>
      <c r="B1537" s="20" t="s">
        <v>154</v>
      </c>
      <c r="C1537" s="11" t="s">
        <v>755</v>
      </c>
      <c r="D1537" s="11" t="s">
        <v>756</v>
      </c>
      <c r="E1537" s="11" t="s">
        <v>757</v>
      </c>
      <c r="F1537" s="12" t="str">
        <f t="shared" si="1"/>
        <v>2013</v>
      </c>
      <c r="G1537" s="13">
        <v>41454.0</v>
      </c>
      <c r="H1537" s="14">
        <v>0.3125</v>
      </c>
      <c r="I1537" t="s">
        <v>48</v>
      </c>
      <c r="J1537" s="15"/>
      <c r="L1537" t="s">
        <v>58</v>
      </c>
      <c r="M1537" s="15">
        <v>19.8</v>
      </c>
      <c r="N1537" s="16">
        <v>9.05</v>
      </c>
      <c r="O1537" s="16">
        <v>99.5</v>
      </c>
      <c r="P1537" s="17"/>
      <c r="Q1537" s="18"/>
      <c r="S1537" s="17"/>
      <c r="V1537" s="19"/>
      <c r="W1537" s="19">
        <v>1203.31</v>
      </c>
      <c r="AF1537" t="s">
        <v>545</v>
      </c>
      <c r="AG1537" t="s">
        <v>259</v>
      </c>
      <c r="AH1537" t="s">
        <v>345</v>
      </c>
      <c r="AI1537">
        <v>21.0</v>
      </c>
      <c r="AJ1537" t="s">
        <v>61</v>
      </c>
      <c r="AK1537" t="s">
        <v>97</v>
      </c>
      <c r="AM1537" t="s">
        <v>62</v>
      </c>
      <c r="AN1537" t="s">
        <v>55</v>
      </c>
      <c r="AQ1537" t="s">
        <v>171</v>
      </c>
      <c r="AR1537" t="s">
        <v>229</v>
      </c>
    </row>
    <row r="1538" ht="15.75" customHeight="1">
      <c r="A1538" t="s">
        <v>380</v>
      </c>
      <c r="B1538" s="20" t="s">
        <v>154</v>
      </c>
      <c r="C1538" s="11" t="s">
        <v>755</v>
      </c>
      <c r="D1538" s="11" t="s">
        <v>756</v>
      </c>
      <c r="E1538" s="11" t="s">
        <v>757</v>
      </c>
      <c r="F1538" s="12" t="str">
        <f t="shared" si="1"/>
        <v>2013</v>
      </c>
      <c r="G1538" s="13">
        <v>41468.0</v>
      </c>
      <c r="H1538" s="14">
        <v>0.2847222222222222</v>
      </c>
      <c r="I1538" t="s">
        <v>48</v>
      </c>
      <c r="J1538" s="15"/>
      <c r="L1538" t="s">
        <v>49</v>
      </c>
      <c r="M1538" s="15">
        <v>23.7</v>
      </c>
      <c r="N1538" s="16">
        <v>7.88</v>
      </c>
      <c r="O1538" s="16">
        <v>93.5</v>
      </c>
      <c r="P1538" s="17"/>
      <c r="Q1538" s="18"/>
      <c r="S1538" s="17"/>
      <c r="V1538" s="19"/>
      <c r="W1538" s="19">
        <v>162.4</v>
      </c>
      <c r="AF1538" t="s">
        <v>545</v>
      </c>
      <c r="AG1538" t="s">
        <v>51</v>
      </c>
      <c r="AH1538" t="s">
        <v>51</v>
      </c>
      <c r="AI1538">
        <v>14.4444444444444</v>
      </c>
      <c r="AJ1538" t="s">
        <v>61</v>
      </c>
      <c r="AK1538" t="s">
        <v>97</v>
      </c>
      <c r="AM1538" t="s">
        <v>62</v>
      </c>
      <c r="AN1538" t="s">
        <v>55</v>
      </c>
      <c r="AQ1538" t="s">
        <v>56</v>
      </c>
      <c r="AR1538" t="s">
        <v>229</v>
      </c>
    </row>
    <row r="1539" ht="15.75" customHeight="1">
      <c r="A1539" t="s">
        <v>380</v>
      </c>
      <c r="B1539" s="20" t="s">
        <v>154</v>
      </c>
      <c r="C1539" s="11" t="s">
        <v>755</v>
      </c>
      <c r="D1539" s="11" t="s">
        <v>756</v>
      </c>
      <c r="E1539" s="11" t="s">
        <v>757</v>
      </c>
      <c r="F1539" s="12" t="str">
        <f t="shared" si="1"/>
        <v>2013</v>
      </c>
      <c r="G1539" s="13">
        <v>41482.0</v>
      </c>
      <c r="H1539" s="14">
        <v>0.3055555555555556</v>
      </c>
      <c r="I1539" t="s">
        <v>48</v>
      </c>
      <c r="J1539" s="15"/>
      <c r="L1539" t="s">
        <v>49</v>
      </c>
      <c r="M1539" s="15">
        <v>23.0</v>
      </c>
      <c r="N1539" s="16">
        <v>7.63</v>
      </c>
      <c r="O1539" s="16">
        <v>88.5</v>
      </c>
      <c r="P1539" s="17"/>
      <c r="Q1539" s="18"/>
      <c r="S1539" s="17"/>
      <c r="V1539" s="19"/>
      <c r="W1539" s="19">
        <v>151.5</v>
      </c>
      <c r="AF1539" t="s">
        <v>545</v>
      </c>
      <c r="AG1539" t="s">
        <v>51</v>
      </c>
      <c r="AH1539" t="s">
        <v>547</v>
      </c>
      <c r="AI1539">
        <v>21.3</v>
      </c>
      <c r="AJ1539" t="s">
        <v>61</v>
      </c>
      <c r="AK1539" t="s">
        <v>97</v>
      </c>
      <c r="AM1539" t="s">
        <v>54</v>
      </c>
      <c r="AN1539" t="s">
        <v>55</v>
      </c>
      <c r="AQ1539" t="s">
        <v>56</v>
      </c>
      <c r="AR1539" t="s">
        <v>229</v>
      </c>
    </row>
    <row r="1540" ht="15.75" customHeight="1">
      <c r="A1540" t="s">
        <v>380</v>
      </c>
      <c r="B1540" s="20" t="s">
        <v>154</v>
      </c>
      <c r="C1540" s="11" t="s">
        <v>755</v>
      </c>
      <c r="D1540" s="11" t="s">
        <v>756</v>
      </c>
      <c r="E1540" s="11" t="s">
        <v>757</v>
      </c>
      <c r="F1540" s="12" t="str">
        <f t="shared" si="1"/>
        <v>2013</v>
      </c>
      <c r="G1540" s="13">
        <v>41510.0</v>
      </c>
      <c r="H1540" s="14">
        <v>0.2569444444444444</v>
      </c>
      <c r="I1540" t="s">
        <v>48</v>
      </c>
      <c r="J1540" s="15"/>
      <c r="L1540" t="s">
        <v>49</v>
      </c>
      <c r="M1540" s="15">
        <v>23.8</v>
      </c>
      <c r="N1540" s="16">
        <v>8.12</v>
      </c>
      <c r="O1540" s="16">
        <v>97.4</v>
      </c>
      <c r="P1540" s="17"/>
      <c r="Q1540" s="18"/>
      <c r="S1540" s="17"/>
      <c r="V1540" s="19"/>
      <c r="W1540" s="19">
        <v>35.0</v>
      </c>
      <c r="AF1540" t="s">
        <v>536</v>
      </c>
      <c r="AG1540" t="s">
        <v>51</v>
      </c>
      <c r="AH1540" t="s">
        <v>51</v>
      </c>
      <c r="AI1540">
        <v>12.2222222222222</v>
      </c>
      <c r="AJ1540" t="s">
        <v>61</v>
      </c>
      <c r="AK1540" t="s">
        <v>97</v>
      </c>
      <c r="AM1540" t="s">
        <v>54</v>
      </c>
      <c r="AN1540" t="s">
        <v>55</v>
      </c>
      <c r="AQ1540" t="s">
        <v>51</v>
      </c>
      <c r="AR1540" t="s">
        <v>233</v>
      </c>
    </row>
    <row r="1541" ht="15.75" customHeight="1">
      <c r="A1541" t="s">
        <v>380</v>
      </c>
      <c r="B1541" s="20" t="s">
        <v>154</v>
      </c>
      <c r="C1541" s="11" t="s">
        <v>759</v>
      </c>
      <c r="D1541" s="11" t="s">
        <v>760</v>
      </c>
      <c r="E1541" s="11" t="s">
        <v>761</v>
      </c>
      <c r="F1541" s="12" t="str">
        <f t="shared" si="1"/>
        <v>2013</v>
      </c>
      <c r="G1541" s="13">
        <v>41412.0</v>
      </c>
      <c r="H1541" s="14">
        <v>0.2743055555555556</v>
      </c>
      <c r="I1541" t="s">
        <v>48</v>
      </c>
      <c r="J1541" s="15"/>
      <c r="L1541" t="s">
        <v>49</v>
      </c>
      <c r="M1541" s="15">
        <v>16.1</v>
      </c>
      <c r="N1541" s="16">
        <v>8.71</v>
      </c>
      <c r="O1541" s="16">
        <v>88.6</v>
      </c>
      <c r="P1541" s="17"/>
      <c r="Q1541" s="18"/>
      <c r="S1541" s="17"/>
      <c r="V1541" s="19"/>
      <c r="W1541" s="19">
        <v>78.0</v>
      </c>
      <c r="AF1541" t="s">
        <v>544</v>
      </c>
      <c r="AG1541" t="s">
        <v>51</v>
      </c>
      <c r="AH1541" t="s">
        <v>115</v>
      </c>
      <c r="AI1541">
        <v>7.22222222222222</v>
      </c>
      <c r="AJ1541" t="s">
        <v>61</v>
      </c>
      <c r="AK1541" t="s">
        <v>97</v>
      </c>
      <c r="AM1541" t="s">
        <v>88</v>
      </c>
      <c r="AN1541" t="s">
        <v>55</v>
      </c>
      <c r="AQ1541" t="s">
        <v>56</v>
      </c>
      <c r="AR1541" t="s">
        <v>233</v>
      </c>
    </row>
    <row r="1542" ht="15.75" customHeight="1">
      <c r="A1542" t="s">
        <v>380</v>
      </c>
      <c r="B1542" s="20" t="s">
        <v>154</v>
      </c>
      <c r="C1542" s="11" t="s">
        <v>759</v>
      </c>
      <c r="D1542" s="11" t="s">
        <v>760</v>
      </c>
      <c r="E1542" s="11" t="s">
        <v>761</v>
      </c>
      <c r="F1542" s="12" t="str">
        <f t="shared" si="1"/>
        <v>2013</v>
      </c>
      <c r="G1542" s="13">
        <v>41426.0</v>
      </c>
      <c r="H1542" s="14">
        <v>0.3125</v>
      </c>
      <c r="I1542" t="s">
        <v>48</v>
      </c>
      <c r="J1542" s="15"/>
      <c r="L1542" t="s">
        <v>49</v>
      </c>
      <c r="M1542" s="15">
        <v>18.1</v>
      </c>
      <c r="N1542" s="16">
        <v>8.58</v>
      </c>
      <c r="O1542" s="16">
        <v>91.8</v>
      </c>
      <c r="P1542" s="17"/>
      <c r="Q1542" s="18"/>
      <c r="S1542" s="17"/>
      <c r="V1542" s="19"/>
      <c r="W1542" s="19">
        <v>62.2</v>
      </c>
      <c r="AF1542" t="s">
        <v>545</v>
      </c>
      <c r="AG1542" t="s">
        <v>51</v>
      </c>
      <c r="AH1542" t="s">
        <v>51</v>
      </c>
      <c r="AJ1542" t="s">
        <v>61</v>
      </c>
      <c r="AK1542" t="s">
        <v>97</v>
      </c>
      <c r="AM1542" t="s">
        <v>54</v>
      </c>
      <c r="AN1542" t="s">
        <v>55</v>
      </c>
      <c r="AQ1542" t="s">
        <v>56</v>
      </c>
      <c r="AR1542" t="s">
        <v>229</v>
      </c>
    </row>
    <row r="1543" ht="15.75" customHeight="1">
      <c r="A1543" t="s">
        <v>380</v>
      </c>
      <c r="B1543" s="20" t="s">
        <v>154</v>
      </c>
      <c r="C1543" s="11" t="s">
        <v>759</v>
      </c>
      <c r="D1543" s="11" t="s">
        <v>760</v>
      </c>
      <c r="E1543" s="11" t="s">
        <v>761</v>
      </c>
      <c r="F1543" s="12" t="str">
        <f t="shared" si="1"/>
        <v>2013</v>
      </c>
      <c r="G1543" s="13">
        <v>41440.0</v>
      </c>
      <c r="H1543" s="14">
        <v>0.3368055555555556</v>
      </c>
      <c r="I1543" t="s">
        <v>48</v>
      </c>
      <c r="J1543" s="15"/>
      <c r="L1543" t="s">
        <v>58</v>
      </c>
      <c r="M1543" s="15">
        <v>17.8</v>
      </c>
      <c r="N1543" s="16">
        <v>8.66</v>
      </c>
      <c r="O1543" s="16">
        <v>91.2</v>
      </c>
      <c r="P1543" s="17"/>
      <c r="Q1543" s="18"/>
      <c r="S1543" s="17"/>
      <c r="V1543" s="19"/>
      <c r="W1543" s="19">
        <v>81.6</v>
      </c>
      <c r="AF1543" t="s">
        <v>545</v>
      </c>
      <c r="AG1543" t="s">
        <v>51</v>
      </c>
      <c r="AH1543" t="s">
        <v>51</v>
      </c>
      <c r="AI1543">
        <v>11.1111111111111</v>
      </c>
      <c r="AJ1543" t="s">
        <v>52</v>
      </c>
      <c r="AK1543" t="s">
        <v>97</v>
      </c>
      <c r="AM1543" t="s">
        <v>62</v>
      </c>
      <c r="AN1543" t="s">
        <v>55</v>
      </c>
      <c r="AQ1543" t="s">
        <v>171</v>
      </c>
      <c r="AR1543" t="s">
        <v>229</v>
      </c>
    </row>
    <row r="1544" ht="15.75" customHeight="1">
      <c r="A1544" t="s">
        <v>380</v>
      </c>
      <c r="B1544" s="20" t="s">
        <v>154</v>
      </c>
      <c r="C1544" s="11" t="s">
        <v>759</v>
      </c>
      <c r="D1544" s="11" t="s">
        <v>760</v>
      </c>
      <c r="E1544" s="11" t="s">
        <v>761</v>
      </c>
      <c r="F1544" s="12" t="str">
        <f t="shared" si="1"/>
        <v>2013</v>
      </c>
      <c r="G1544" s="13">
        <v>41440.0</v>
      </c>
      <c r="H1544" s="14">
        <v>0.3368055555555556</v>
      </c>
      <c r="I1544" t="s">
        <v>95</v>
      </c>
      <c r="J1544" s="15"/>
      <c r="M1544" s="15"/>
      <c r="N1544" s="16"/>
      <c r="O1544" s="16"/>
      <c r="P1544" s="17"/>
      <c r="Q1544" s="18"/>
      <c r="S1544" s="17"/>
      <c r="V1544" s="19"/>
      <c r="W1544" s="19">
        <v>93.3</v>
      </c>
      <c r="AF1544" t="s">
        <v>545</v>
      </c>
      <c r="AK1544" t="s">
        <v>97</v>
      </c>
      <c r="AR1544" t="s">
        <v>229</v>
      </c>
    </row>
    <row r="1545" ht="15.75" customHeight="1">
      <c r="A1545" t="s">
        <v>380</v>
      </c>
      <c r="B1545" s="20" t="s">
        <v>154</v>
      </c>
      <c r="C1545" s="11" t="s">
        <v>759</v>
      </c>
      <c r="D1545" s="11" t="s">
        <v>760</v>
      </c>
      <c r="E1545" s="11" t="s">
        <v>761</v>
      </c>
      <c r="F1545" s="12" t="str">
        <f t="shared" si="1"/>
        <v>2013</v>
      </c>
      <c r="G1545" s="13">
        <v>41454.0</v>
      </c>
      <c r="H1545" s="14">
        <v>0.3402777777777778</v>
      </c>
      <c r="I1545" t="s">
        <v>48</v>
      </c>
      <c r="J1545" s="15"/>
      <c r="L1545" t="s">
        <v>58</v>
      </c>
      <c r="M1545" s="15">
        <v>19.8</v>
      </c>
      <c r="N1545" s="16">
        <v>9.18</v>
      </c>
      <c r="O1545" s="16">
        <v>100.5</v>
      </c>
      <c r="P1545" s="17"/>
      <c r="Q1545" s="18"/>
      <c r="S1545" s="17"/>
      <c r="V1545" s="19"/>
      <c r="W1545" s="19">
        <v>1299.65</v>
      </c>
      <c r="AF1545" t="s">
        <v>545</v>
      </c>
      <c r="AG1545" t="s">
        <v>259</v>
      </c>
      <c r="AH1545" t="s">
        <v>345</v>
      </c>
      <c r="AI1545">
        <v>21.0</v>
      </c>
      <c r="AJ1545" t="s">
        <v>61</v>
      </c>
      <c r="AK1545" t="s">
        <v>97</v>
      </c>
      <c r="AM1545" t="s">
        <v>62</v>
      </c>
      <c r="AN1545" t="s">
        <v>55</v>
      </c>
      <c r="AQ1545" t="s">
        <v>171</v>
      </c>
      <c r="AR1545" t="s">
        <v>229</v>
      </c>
    </row>
    <row r="1546" ht="15.75" customHeight="1">
      <c r="A1546" t="s">
        <v>380</v>
      </c>
      <c r="B1546" s="20" t="s">
        <v>154</v>
      </c>
      <c r="C1546" s="11" t="s">
        <v>759</v>
      </c>
      <c r="D1546" s="11" t="s">
        <v>760</v>
      </c>
      <c r="E1546" s="11" t="s">
        <v>761</v>
      </c>
      <c r="F1546" s="12" t="str">
        <f t="shared" si="1"/>
        <v>2013</v>
      </c>
      <c r="G1546" s="13">
        <v>41454.0</v>
      </c>
      <c r="H1546" s="14">
        <v>0.3402777777777778</v>
      </c>
      <c r="I1546" t="s">
        <v>95</v>
      </c>
      <c r="J1546" s="15"/>
      <c r="M1546" s="15"/>
      <c r="N1546" s="16"/>
      <c r="O1546" s="16"/>
      <c r="P1546" s="17"/>
      <c r="Q1546" s="18"/>
      <c r="S1546" s="17"/>
      <c r="V1546" s="19"/>
      <c r="W1546" s="19">
        <v>1203.31</v>
      </c>
      <c r="AF1546" t="s">
        <v>545</v>
      </c>
      <c r="AK1546" t="s">
        <v>97</v>
      </c>
      <c r="AR1546" t="s">
        <v>229</v>
      </c>
    </row>
    <row r="1547" ht="15.75" customHeight="1">
      <c r="A1547" t="s">
        <v>380</v>
      </c>
      <c r="B1547" s="20" t="s">
        <v>154</v>
      </c>
      <c r="C1547" s="11" t="s">
        <v>759</v>
      </c>
      <c r="D1547" s="11" t="s">
        <v>760</v>
      </c>
      <c r="E1547" s="11" t="s">
        <v>761</v>
      </c>
      <c r="F1547" s="12" t="str">
        <f t="shared" si="1"/>
        <v>2013</v>
      </c>
      <c r="G1547" s="13">
        <v>41468.0</v>
      </c>
      <c r="H1547" s="14">
        <v>0.2986111111111111</v>
      </c>
      <c r="I1547" t="s">
        <v>48</v>
      </c>
      <c r="J1547" s="15"/>
      <c r="L1547" t="s">
        <v>49</v>
      </c>
      <c r="M1547" s="15">
        <v>23.9</v>
      </c>
      <c r="N1547" s="16">
        <v>7.95</v>
      </c>
      <c r="O1547" s="16">
        <v>93.7</v>
      </c>
      <c r="P1547" s="17"/>
      <c r="Q1547" s="18"/>
      <c r="S1547" s="17"/>
      <c r="V1547" s="19"/>
      <c r="W1547" s="19">
        <v>172.3</v>
      </c>
      <c r="AF1547" t="s">
        <v>545</v>
      </c>
      <c r="AG1547" t="s">
        <v>51</v>
      </c>
      <c r="AH1547" t="s">
        <v>51</v>
      </c>
      <c r="AI1547">
        <v>14.4444444444444</v>
      </c>
      <c r="AJ1547" t="s">
        <v>61</v>
      </c>
      <c r="AK1547" t="s">
        <v>97</v>
      </c>
      <c r="AM1547" t="s">
        <v>62</v>
      </c>
      <c r="AN1547" t="s">
        <v>55</v>
      </c>
      <c r="AQ1547" t="s">
        <v>56</v>
      </c>
      <c r="AR1547" t="s">
        <v>229</v>
      </c>
    </row>
    <row r="1548" ht="15.75" customHeight="1">
      <c r="A1548" t="s">
        <v>380</v>
      </c>
      <c r="B1548" s="20" t="s">
        <v>154</v>
      </c>
      <c r="C1548" s="11" t="s">
        <v>759</v>
      </c>
      <c r="D1548" s="11" t="s">
        <v>760</v>
      </c>
      <c r="E1548" s="11" t="s">
        <v>761</v>
      </c>
      <c r="F1548" s="12" t="str">
        <f t="shared" si="1"/>
        <v>2013</v>
      </c>
      <c r="G1548" s="13">
        <v>41482.0</v>
      </c>
      <c r="H1548" s="14">
        <v>0.3194444444444444</v>
      </c>
      <c r="I1548" t="s">
        <v>48</v>
      </c>
      <c r="J1548" s="15"/>
      <c r="L1548" t="s">
        <v>49</v>
      </c>
      <c r="M1548" s="15">
        <v>23.2</v>
      </c>
      <c r="N1548" s="16">
        <v>7.81</v>
      </c>
      <c r="O1548" s="16">
        <v>91.2</v>
      </c>
      <c r="P1548" s="17"/>
      <c r="Q1548" s="18"/>
      <c r="S1548" s="17"/>
      <c r="V1548" s="19"/>
      <c r="W1548" s="19">
        <v>160.7</v>
      </c>
      <c r="AF1548" t="s">
        <v>545</v>
      </c>
      <c r="AG1548" t="s">
        <v>51</v>
      </c>
      <c r="AH1548" t="s">
        <v>547</v>
      </c>
      <c r="AI1548">
        <v>21.3</v>
      </c>
      <c r="AJ1548" t="s">
        <v>61</v>
      </c>
      <c r="AK1548" t="s">
        <v>97</v>
      </c>
      <c r="AM1548" t="s">
        <v>54</v>
      </c>
      <c r="AN1548" t="s">
        <v>55</v>
      </c>
      <c r="AQ1548" t="s">
        <v>56</v>
      </c>
      <c r="AR1548" t="s">
        <v>229</v>
      </c>
    </row>
    <row r="1549" ht="15.75" customHeight="1">
      <c r="A1549" t="s">
        <v>380</v>
      </c>
      <c r="B1549" s="20" t="s">
        <v>154</v>
      </c>
      <c r="C1549" s="11" t="s">
        <v>759</v>
      </c>
      <c r="D1549" s="11" t="s">
        <v>760</v>
      </c>
      <c r="E1549" s="11" t="s">
        <v>761</v>
      </c>
      <c r="F1549" s="12" t="str">
        <f t="shared" si="1"/>
        <v>2013</v>
      </c>
      <c r="G1549" s="13">
        <v>41496.0</v>
      </c>
      <c r="H1549" s="14">
        <v>0.2604166666666667</v>
      </c>
      <c r="I1549" t="s">
        <v>48</v>
      </c>
      <c r="J1549" s="15"/>
      <c r="L1549" t="s">
        <v>58</v>
      </c>
      <c r="M1549" s="15">
        <v>22.5</v>
      </c>
      <c r="N1549" s="16">
        <v>8.66</v>
      </c>
      <c r="O1549" s="16">
        <v>100.1</v>
      </c>
      <c r="P1549" s="17"/>
      <c r="Q1549" s="18"/>
      <c r="S1549" s="17"/>
      <c r="V1549" s="19"/>
      <c r="W1549" s="19">
        <v>1203.31</v>
      </c>
      <c r="AF1549" t="s">
        <v>279</v>
      </c>
      <c r="AG1549" t="s">
        <v>51</v>
      </c>
      <c r="AH1549" t="s">
        <v>85</v>
      </c>
      <c r="AI1549">
        <v>15.5555555555556</v>
      </c>
      <c r="AJ1549" t="s">
        <v>61</v>
      </c>
      <c r="AK1549" t="s">
        <v>97</v>
      </c>
      <c r="AM1549" t="s">
        <v>54</v>
      </c>
      <c r="AN1549" t="s">
        <v>55</v>
      </c>
      <c r="AQ1549" t="s">
        <v>70</v>
      </c>
      <c r="AR1549" t="s">
        <v>226</v>
      </c>
    </row>
    <row r="1550" ht="15.75" customHeight="1">
      <c r="A1550" t="s">
        <v>380</v>
      </c>
      <c r="B1550" s="20" t="s">
        <v>154</v>
      </c>
      <c r="C1550" s="11" t="s">
        <v>759</v>
      </c>
      <c r="D1550" s="11" t="s">
        <v>760</v>
      </c>
      <c r="E1550" s="11" t="s">
        <v>761</v>
      </c>
      <c r="F1550" s="12" t="str">
        <f t="shared" si="1"/>
        <v>2013</v>
      </c>
      <c r="G1550" s="13">
        <v>41510.0</v>
      </c>
      <c r="H1550" s="14">
        <v>0.2673611111111111</v>
      </c>
      <c r="I1550" t="s">
        <v>48</v>
      </c>
      <c r="J1550" s="15"/>
      <c r="L1550" t="s">
        <v>49</v>
      </c>
      <c r="M1550" s="15">
        <v>23.8</v>
      </c>
      <c r="N1550" s="16">
        <v>8.34</v>
      </c>
      <c r="O1550" s="16">
        <v>98.5</v>
      </c>
      <c r="P1550" s="17"/>
      <c r="Q1550" s="18"/>
      <c r="S1550" s="17"/>
      <c r="V1550" s="19"/>
      <c r="W1550" s="19">
        <v>55.6</v>
      </c>
      <c r="AF1550" t="s">
        <v>536</v>
      </c>
      <c r="AG1550" t="s">
        <v>51</v>
      </c>
      <c r="AH1550" t="s">
        <v>51</v>
      </c>
      <c r="AI1550">
        <v>12.2222222222222</v>
      </c>
      <c r="AJ1550" t="s">
        <v>61</v>
      </c>
      <c r="AK1550" t="s">
        <v>97</v>
      </c>
      <c r="AM1550" t="s">
        <v>54</v>
      </c>
      <c r="AN1550" t="s">
        <v>55</v>
      </c>
      <c r="AQ1550" t="s">
        <v>51</v>
      </c>
      <c r="AR1550" t="s">
        <v>233</v>
      </c>
    </row>
    <row r="1551" ht="15.75" customHeight="1">
      <c r="A1551" t="s">
        <v>323</v>
      </c>
      <c r="B1551" s="20" t="s">
        <v>154</v>
      </c>
      <c r="C1551" s="11" t="s">
        <v>736</v>
      </c>
      <c r="D1551" s="11" t="s">
        <v>737</v>
      </c>
      <c r="E1551" s="11" t="s">
        <v>738</v>
      </c>
      <c r="F1551" s="12" t="str">
        <f t="shared" si="1"/>
        <v>2014</v>
      </c>
      <c r="G1551" s="13">
        <v>41790.0</v>
      </c>
      <c r="H1551" s="14">
        <v>0.3090277777777778</v>
      </c>
      <c r="I1551" t="s">
        <v>48</v>
      </c>
      <c r="J1551" s="15"/>
      <c r="L1551" t="s">
        <v>49</v>
      </c>
      <c r="M1551" s="15">
        <v>13.8</v>
      </c>
      <c r="N1551" s="16">
        <v>9.8</v>
      </c>
      <c r="O1551" s="16">
        <v>95.4</v>
      </c>
      <c r="P1551" s="17"/>
      <c r="Q1551" s="18"/>
      <c r="S1551" s="17"/>
      <c r="V1551" s="19"/>
      <c r="W1551" s="19">
        <v>275.5</v>
      </c>
      <c r="AF1551" t="s">
        <v>76</v>
      </c>
      <c r="AG1551" t="s">
        <v>280</v>
      </c>
      <c r="AH1551" t="s">
        <v>254</v>
      </c>
      <c r="AI1551">
        <v>10.56</v>
      </c>
      <c r="AJ1551" t="s">
        <v>61</v>
      </c>
      <c r="AK1551" t="s">
        <v>53</v>
      </c>
      <c r="AM1551" t="s">
        <v>88</v>
      </c>
      <c r="AN1551" t="s">
        <v>65</v>
      </c>
      <c r="AQ1551" t="s">
        <v>56</v>
      </c>
      <c r="AR1551" t="s">
        <v>218</v>
      </c>
    </row>
    <row r="1552" ht="15.75" customHeight="1">
      <c r="A1552" t="s">
        <v>323</v>
      </c>
      <c r="B1552" s="20" t="s">
        <v>154</v>
      </c>
      <c r="C1552" s="11" t="s">
        <v>736</v>
      </c>
      <c r="D1552" s="11" t="s">
        <v>737</v>
      </c>
      <c r="E1552" s="11" t="s">
        <v>738</v>
      </c>
      <c r="F1552" s="12" t="str">
        <f t="shared" si="1"/>
        <v>2014</v>
      </c>
      <c r="G1552" s="13">
        <v>41804.0</v>
      </c>
      <c r="H1552" s="14">
        <v>0.3645833333333333</v>
      </c>
      <c r="I1552" t="s">
        <v>48</v>
      </c>
      <c r="J1552" s="15"/>
      <c r="L1552" t="s">
        <v>49</v>
      </c>
      <c r="M1552" s="15">
        <v>17.7</v>
      </c>
      <c r="N1552" s="16">
        <v>9.15</v>
      </c>
      <c r="O1552" s="16">
        <v>94.6</v>
      </c>
      <c r="P1552" s="17"/>
      <c r="Q1552" s="18"/>
      <c r="S1552" s="17"/>
      <c r="V1552" s="19"/>
      <c r="W1552" s="19">
        <v>2419.6</v>
      </c>
      <c r="AF1552" t="s">
        <v>704</v>
      </c>
      <c r="AG1552" t="s">
        <v>59</v>
      </c>
      <c r="AH1552" t="s">
        <v>281</v>
      </c>
      <c r="AI1552">
        <v>17.7</v>
      </c>
      <c r="AJ1552" t="s">
        <v>61</v>
      </c>
      <c r="AK1552" t="s">
        <v>53</v>
      </c>
      <c r="AM1552" t="s">
        <v>54</v>
      </c>
      <c r="AN1552" t="s">
        <v>55</v>
      </c>
      <c r="AQ1552" t="s">
        <v>51</v>
      </c>
      <c r="AR1552" t="s">
        <v>694</v>
      </c>
    </row>
    <row r="1553" ht="15.75" customHeight="1">
      <c r="A1553" t="s">
        <v>323</v>
      </c>
      <c r="B1553" s="20" t="s">
        <v>154</v>
      </c>
      <c r="C1553" s="11" t="s">
        <v>736</v>
      </c>
      <c r="D1553" s="11" t="s">
        <v>737</v>
      </c>
      <c r="E1553" s="11" t="s">
        <v>738</v>
      </c>
      <c r="F1553" s="12" t="str">
        <f t="shared" si="1"/>
        <v>2014</v>
      </c>
      <c r="G1553" s="13">
        <v>41818.0</v>
      </c>
      <c r="H1553" s="14">
        <v>0.3090277777777778</v>
      </c>
      <c r="I1553" t="s">
        <v>48</v>
      </c>
      <c r="J1553" s="15"/>
      <c r="L1553" t="s">
        <v>49</v>
      </c>
      <c r="M1553" s="15">
        <v>19.8</v>
      </c>
      <c r="N1553" s="16">
        <v>8.5</v>
      </c>
      <c r="O1553" s="16">
        <v>92.5</v>
      </c>
      <c r="P1553" s="17">
        <v>60.0</v>
      </c>
      <c r="Q1553" s="18"/>
      <c r="S1553" s="17"/>
      <c r="V1553" s="19"/>
      <c r="W1553" s="19">
        <v>23.3</v>
      </c>
      <c r="AF1553" t="s">
        <v>704</v>
      </c>
      <c r="AG1553" t="s">
        <v>51</v>
      </c>
      <c r="AH1553" t="s">
        <v>51</v>
      </c>
      <c r="AI1553">
        <v>20.0</v>
      </c>
      <c r="AJ1553" t="s">
        <v>61</v>
      </c>
      <c r="AK1553" t="s">
        <v>53</v>
      </c>
      <c r="AM1553" t="s">
        <v>54</v>
      </c>
      <c r="AN1553" t="s">
        <v>55</v>
      </c>
      <c r="AQ1553" t="s">
        <v>51</v>
      </c>
      <c r="AR1553" t="s">
        <v>226</v>
      </c>
    </row>
    <row r="1554" ht="15.75" customHeight="1">
      <c r="A1554" t="s">
        <v>323</v>
      </c>
      <c r="B1554" s="20" t="s">
        <v>154</v>
      </c>
      <c r="C1554" s="11" t="s">
        <v>736</v>
      </c>
      <c r="D1554" s="11" t="s">
        <v>737</v>
      </c>
      <c r="E1554" s="11" t="s">
        <v>738</v>
      </c>
      <c r="F1554" s="12" t="str">
        <f t="shared" si="1"/>
        <v>2014</v>
      </c>
      <c r="G1554" s="13">
        <v>41832.0</v>
      </c>
      <c r="H1554" s="14">
        <v>0.3576388888888889</v>
      </c>
      <c r="I1554" t="s">
        <v>48</v>
      </c>
      <c r="J1554" s="15"/>
      <c r="L1554" t="s">
        <v>49</v>
      </c>
      <c r="M1554" s="15">
        <v>24.3</v>
      </c>
      <c r="N1554" s="16">
        <v>7.51</v>
      </c>
      <c r="O1554" s="16">
        <v>89.5</v>
      </c>
      <c r="P1554" s="17">
        <v>60.0</v>
      </c>
      <c r="Q1554" s="18"/>
      <c r="S1554" s="17"/>
      <c r="V1554" s="19"/>
      <c r="W1554" s="19">
        <v>23.3</v>
      </c>
      <c r="AF1554" t="s">
        <v>704</v>
      </c>
      <c r="AG1554" t="s">
        <v>51</v>
      </c>
      <c r="AH1554" t="s">
        <v>51</v>
      </c>
      <c r="AI1554">
        <v>22.0</v>
      </c>
      <c r="AJ1554" t="s">
        <v>61</v>
      </c>
      <c r="AK1554" t="s">
        <v>53</v>
      </c>
      <c r="AM1554" t="s">
        <v>54</v>
      </c>
      <c r="AN1554" t="s">
        <v>55</v>
      </c>
      <c r="AQ1554" t="s">
        <v>51</v>
      </c>
      <c r="AR1554" t="s">
        <v>226</v>
      </c>
    </row>
    <row r="1555" ht="15.75" customHeight="1">
      <c r="A1555" t="s">
        <v>323</v>
      </c>
      <c r="B1555" s="20" t="s">
        <v>154</v>
      </c>
      <c r="C1555" s="11" t="s">
        <v>736</v>
      </c>
      <c r="D1555" s="11" t="s">
        <v>737</v>
      </c>
      <c r="E1555" s="11" t="s">
        <v>738</v>
      </c>
      <c r="F1555" s="12" t="str">
        <f t="shared" si="1"/>
        <v>2014</v>
      </c>
      <c r="G1555" s="13">
        <v>41846.0</v>
      </c>
      <c r="H1555" s="14">
        <v>0.28055555555555556</v>
      </c>
      <c r="I1555" t="s">
        <v>48</v>
      </c>
      <c r="J1555" s="15"/>
      <c r="L1555" t="s">
        <v>49</v>
      </c>
      <c r="M1555" s="15">
        <v>24.8</v>
      </c>
      <c r="N1555" s="16">
        <v>7.04</v>
      </c>
      <c r="O1555" s="16">
        <v>85.4</v>
      </c>
      <c r="P1555" s="17"/>
      <c r="Q1555" s="18"/>
      <c r="S1555" s="17"/>
      <c r="V1555" s="19"/>
      <c r="W1555" s="19">
        <v>461.1</v>
      </c>
      <c r="AF1555" t="s">
        <v>279</v>
      </c>
      <c r="AG1555" t="s">
        <v>51</v>
      </c>
      <c r="AH1555" t="s">
        <v>51</v>
      </c>
      <c r="AI1555">
        <v>15.56</v>
      </c>
      <c r="AJ1555" t="s">
        <v>61</v>
      </c>
      <c r="AK1555" t="s">
        <v>53</v>
      </c>
      <c r="AM1555" t="s">
        <v>88</v>
      </c>
      <c r="AN1555" t="s">
        <v>55</v>
      </c>
      <c r="AQ1555" t="s">
        <v>51</v>
      </c>
      <c r="AR1555" t="s">
        <v>226</v>
      </c>
    </row>
    <row r="1556" ht="15.75" customHeight="1">
      <c r="A1556" t="s">
        <v>323</v>
      </c>
      <c r="B1556" s="20" t="s">
        <v>154</v>
      </c>
      <c r="C1556" s="11" t="s">
        <v>736</v>
      </c>
      <c r="D1556" s="11" t="s">
        <v>737</v>
      </c>
      <c r="E1556" s="11" t="s">
        <v>738</v>
      </c>
      <c r="F1556" s="12" t="str">
        <f t="shared" si="1"/>
        <v>2014</v>
      </c>
      <c r="G1556" s="13">
        <v>41860.0</v>
      </c>
      <c r="H1556" s="14">
        <v>0.3159722222222222</v>
      </c>
      <c r="I1556" t="s">
        <v>48</v>
      </c>
      <c r="J1556" s="15"/>
      <c r="L1556" t="s">
        <v>49</v>
      </c>
      <c r="M1556" s="15">
        <v>23.5</v>
      </c>
      <c r="N1556" s="16">
        <v>7.51</v>
      </c>
      <c r="O1556" s="16">
        <v>87.5</v>
      </c>
      <c r="P1556" s="17">
        <v>60.0</v>
      </c>
      <c r="Q1556" s="18"/>
      <c r="S1556" s="17"/>
      <c r="V1556" s="19"/>
      <c r="W1556" s="19">
        <v>161.6</v>
      </c>
      <c r="AF1556" t="s">
        <v>704</v>
      </c>
      <c r="AG1556" t="s">
        <v>51</v>
      </c>
      <c r="AH1556" t="s">
        <v>51</v>
      </c>
      <c r="AI1556">
        <v>20.5</v>
      </c>
      <c r="AJ1556" t="s">
        <v>61</v>
      </c>
      <c r="AK1556" t="s">
        <v>53</v>
      </c>
      <c r="AM1556" t="s">
        <v>54</v>
      </c>
      <c r="AN1556" t="s">
        <v>55</v>
      </c>
      <c r="AQ1556" t="s">
        <v>51</v>
      </c>
      <c r="AR1556" t="s">
        <v>226</v>
      </c>
    </row>
    <row r="1557" ht="15.75" customHeight="1">
      <c r="A1557" t="s">
        <v>323</v>
      </c>
      <c r="B1557" s="20" t="s">
        <v>154</v>
      </c>
      <c r="C1557" s="11" t="s">
        <v>736</v>
      </c>
      <c r="D1557" s="11" t="s">
        <v>737</v>
      </c>
      <c r="E1557" s="11" t="s">
        <v>738</v>
      </c>
      <c r="F1557" s="12" t="str">
        <f t="shared" si="1"/>
        <v>2014</v>
      </c>
      <c r="G1557" s="13">
        <v>41860.0</v>
      </c>
      <c r="H1557" s="14">
        <v>0.3159722222222222</v>
      </c>
      <c r="I1557" t="s">
        <v>95</v>
      </c>
      <c r="J1557" s="15"/>
      <c r="M1557" s="15">
        <v>23.5</v>
      </c>
      <c r="N1557" s="16">
        <v>7.49</v>
      </c>
      <c r="O1557" s="16">
        <v>88.4</v>
      </c>
      <c r="P1557" s="17">
        <v>60.0</v>
      </c>
      <c r="Q1557" s="18"/>
      <c r="S1557" s="17"/>
      <c r="V1557" s="19"/>
      <c r="W1557" s="19"/>
      <c r="AF1557" t="s">
        <v>704</v>
      </c>
      <c r="AK1557" t="s">
        <v>53</v>
      </c>
      <c r="AR1557" t="s">
        <v>226</v>
      </c>
    </row>
    <row r="1558" ht="15.75" customHeight="1">
      <c r="A1558" t="s">
        <v>323</v>
      </c>
      <c r="B1558" s="20" t="s">
        <v>154</v>
      </c>
      <c r="C1558" s="11" t="s">
        <v>736</v>
      </c>
      <c r="D1558" s="11" t="s">
        <v>737</v>
      </c>
      <c r="E1558" s="11" t="s">
        <v>738</v>
      </c>
      <c r="F1558" s="12" t="str">
        <f t="shared" si="1"/>
        <v>2014</v>
      </c>
      <c r="G1558" s="13">
        <v>41874.0</v>
      </c>
      <c r="H1558" s="14">
        <v>0.3090277777777778</v>
      </c>
      <c r="I1558" t="s">
        <v>48</v>
      </c>
      <c r="J1558" s="15"/>
      <c r="L1558" t="s">
        <v>49</v>
      </c>
      <c r="M1558" s="15">
        <v>21.6</v>
      </c>
      <c r="N1558" s="16">
        <v>8.16</v>
      </c>
      <c r="O1558" s="16">
        <v>92.9</v>
      </c>
      <c r="P1558" s="17">
        <v>50.0</v>
      </c>
      <c r="Q1558" s="18"/>
      <c r="S1558" s="17"/>
      <c r="V1558" s="19"/>
      <c r="W1558" s="19">
        <v>43.9</v>
      </c>
      <c r="AF1558" t="s">
        <v>704</v>
      </c>
      <c r="AG1558" t="s">
        <v>86</v>
      </c>
      <c r="AH1558" t="s">
        <v>86</v>
      </c>
      <c r="AI1558">
        <v>15.56</v>
      </c>
      <c r="AK1558" t="s">
        <v>53</v>
      </c>
      <c r="AM1558" t="s">
        <v>54</v>
      </c>
      <c r="AN1558" t="s">
        <v>55</v>
      </c>
      <c r="AQ1558" t="s">
        <v>51</v>
      </c>
      <c r="AR1558" t="s">
        <v>226</v>
      </c>
    </row>
    <row r="1559" ht="15.75" customHeight="1">
      <c r="A1559" t="s">
        <v>44</v>
      </c>
      <c r="C1559" s="11" t="s">
        <v>91</v>
      </c>
      <c r="D1559" s="11" t="s">
        <v>92</v>
      </c>
      <c r="E1559" s="11" t="s">
        <v>93</v>
      </c>
      <c r="F1559" s="12" t="str">
        <f t="shared" si="1"/>
        <v>2017</v>
      </c>
      <c r="G1559" s="13">
        <v>42931.0</v>
      </c>
      <c r="H1559" s="14">
        <v>0.3125</v>
      </c>
      <c r="I1559" t="s">
        <v>48</v>
      </c>
      <c r="J1559" s="15"/>
      <c r="L1559" t="s">
        <v>49</v>
      </c>
      <c r="M1559" s="15">
        <v>14.6</v>
      </c>
      <c r="N1559" s="16">
        <v>3.3</v>
      </c>
      <c r="O1559" s="16">
        <v>32.4</v>
      </c>
      <c r="P1559" s="17">
        <v>273.0</v>
      </c>
      <c r="Q1559" s="18"/>
      <c r="S1559" s="17"/>
      <c r="V1559" s="19"/>
      <c r="W1559" s="19">
        <v>133.4</v>
      </c>
      <c r="AF1559" t="s">
        <v>279</v>
      </c>
      <c r="AG1559" t="s">
        <v>59</v>
      </c>
      <c r="AH1559" t="s">
        <v>59</v>
      </c>
      <c r="AI1559">
        <v>15.56</v>
      </c>
      <c r="AJ1559" t="s">
        <v>61</v>
      </c>
      <c r="AK1559" t="s">
        <v>53</v>
      </c>
      <c r="AM1559" t="s">
        <v>88</v>
      </c>
      <c r="AN1559" t="s">
        <v>65</v>
      </c>
      <c r="AQ1559" t="s">
        <v>51</v>
      </c>
      <c r="AR1559" t="s">
        <v>218</v>
      </c>
    </row>
    <row r="1560" ht="15.75" customHeight="1">
      <c r="A1560" t="s">
        <v>44</v>
      </c>
      <c r="C1560" s="11" t="s">
        <v>91</v>
      </c>
      <c r="D1560" s="11" t="s">
        <v>92</v>
      </c>
      <c r="E1560" s="11" t="s">
        <v>93</v>
      </c>
      <c r="F1560" s="12" t="str">
        <f t="shared" si="1"/>
        <v>2017</v>
      </c>
      <c r="G1560" s="13">
        <v>42945.0</v>
      </c>
      <c r="H1560" s="14">
        <v>0.3020833333333333</v>
      </c>
      <c r="I1560" t="s">
        <v>48</v>
      </c>
      <c r="J1560" s="15"/>
      <c r="L1560" t="s">
        <v>49</v>
      </c>
      <c r="M1560" s="15">
        <v>15.6</v>
      </c>
      <c r="N1560" s="16">
        <v>4.05</v>
      </c>
      <c r="O1560" s="16">
        <v>40.6</v>
      </c>
      <c r="P1560" s="17">
        <v>268.0</v>
      </c>
      <c r="Q1560" s="18"/>
      <c r="S1560" s="17"/>
      <c r="V1560" s="19"/>
      <c r="W1560" s="19">
        <v>22.6</v>
      </c>
      <c r="AF1560" t="s">
        <v>279</v>
      </c>
      <c r="AG1560" t="s">
        <v>86</v>
      </c>
      <c r="AH1560" t="s">
        <v>115</v>
      </c>
      <c r="AI1560">
        <v>14.44</v>
      </c>
      <c r="AJ1560" t="s">
        <v>61</v>
      </c>
      <c r="AK1560" t="s">
        <v>100</v>
      </c>
      <c r="AM1560" t="s">
        <v>88</v>
      </c>
      <c r="AN1560" t="s">
        <v>65</v>
      </c>
      <c r="AQ1560" t="s">
        <v>51</v>
      </c>
      <c r="AR1560" t="s">
        <v>852</v>
      </c>
    </row>
    <row r="1561" ht="15.75" customHeight="1">
      <c r="A1561" t="s">
        <v>44</v>
      </c>
      <c r="C1561" s="11" t="s">
        <v>91</v>
      </c>
      <c r="D1561" s="11" t="s">
        <v>92</v>
      </c>
      <c r="E1561" s="11" t="s">
        <v>93</v>
      </c>
      <c r="F1561" s="12" t="str">
        <f t="shared" si="1"/>
        <v>2017</v>
      </c>
      <c r="G1561" s="13">
        <v>42959.0</v>
      </c>
      <c r="H1561" s="14">
        <v>0.28125</v>
      </c>
      <c r="I1561" t="s">
        <v>48</v>
      </c>
      <c r="J1561" s="15"/>
      <c r="L1561" t="s">
        <v>49</v>
      </c>
      <c r="M1561" s="15">
        <v>17.4</v>
      </c>
      <c r="N1561" s="16">
        <v>2.56</v>
      </c>
      <c r="O1561" s="16">
        <v>26.8</v>
      </c>
      <c r="P1561" s="17">
        <v>217.2</v>
      </c>
      <c r="Q1561" s="18"/>
      <c r="S1561" s="17"/>
      <c r="V1561" s="19"/>
      <c r="W1561" s="19">
        <v>228.2</v>
      </c>
      <c r="AF1561" t="s">
        <v>853</v>
      </c>
      <c r="AG1561" t="s">
        <v>254</v>
      </c>
      <c r="AH1561" t="s">
        <v>655</v>
      </c>
      <c r="AJ1561" t="s">
        <v>52</v>
      </c>
      <c r="AK1561" t="s">
        <v>100</v>
      </c>
      <c r="AM1561" t="s">
        <v>54</v>
      </c>
      <c r="AN1561" t="s">
        <v>55</v>
      </c>
      <c r="AQ1561" t="s">
        <v>56</v>
      </c>
      <c r="AR1561" t="s">
        <v>854</v>
      </c>
    </row>
    <row r="1562" ht="15.75" customHeight="1">
      <c r="A1562" t="s">
        <v>44</v>
      </c>
      <c r="C1562" s="11" t="s">
        <v>91</v>
      </c>
      <c r="D1562" s="11" t="s">
        <v>92</v>
      </c>
      <c r="E1562" s="11" t="s">
        <v>93</v>
      </c>
      <c r="F1562" s="12" t="str">
        <f t="shared" si="1"/>
        <v>2017</v>
      </c>
      <c r="G1562" s="13">
        <v>42973.0</v>
      </c>
      <c r="H1562" s="14">
        <v>0.2881944444444444</v>
      </c>
      <c r="I1562" t="s">
        <v>48</v>
      </c>
      <c r="J1562" s="15"/>
      <c r="L1562" t="s">
        <v>49</v>
      </c>
      <c r="M1562" s="15"/>
      <c r="N1562" s="16"/>
      <c r="O1562" s="16"/>
      <c r="P1562" s="17"/>
      <c r="Q1562" s="18"/>
      <c r="S1562" s="17"/>
      <c r="V1562" s="19"/>
      <c r="W1562" s="19">
        <v>125.0</v>
      </c>
      <c r="AF1562" t="s">
        <v>657</v>
      </c>
      <c r="AG1562" t="s">
        <v>435</v>
      </c>
      <c r="AH1562" t="s">
        <v>435</v>
      </c>
      <c r="AK1562" t="s">
        <v>100</v>
      </c>
      <c r="AM1562" t="s">
        <v>88</v>
      </c>
      <c r="AN1562" t="s">
        <v>55</v>
      </c>
      <c r="AQ1562" t="s">
        <v>56</v>
      </c>
      <c r="AR1562" t="s">
        <v>855</v>
      </c>
    </row>
    <row r="1563" ht="15.75" customHeight="1">
      <c r="A1563" t="s">
        <v>44</v>
      </c>
      <c r="C1563" s="11" t="s">
        <v>91</v>
      </c>
      <c r="D1563" s="11" t="s">
        <v>92</v>
      </c>
      <c r="E1563" s="11" t="s">
        <v>93</v>
      </c>
      <c r="F1563" s="12" t="str">
        <f t="shared" si="1"/>
        <v>2017</v>
      </c>
      <c r="G1563" s="13">
        <v>42987.0</v>
      </c>
      <c r="H1563" s="14">
        <v>0.30694444444444446</v>
      </c>
      <c r="I1563" t="s">
        <v>48</v>
      </c>
      <c r="J1563" s="15"/>
      <c r="L1563" t="s">
        <v>49</v>
      </c>
      <c r="M1563" s="15">
        <v>12.5</v>
      </c>
      <c r="N1563" s="16"/>
      <c r="O1563" s="16">
        <v>33.0</v>
      </c>
      <c r="P1563" s="17">
        <v>168.5</v>
      </c>
      <c r="Q1563" s="18"/>
      <c r="S1563" s="17"/>
      <c r="V1563" s="19"/>
      <c r="W1563" s="19">
        <v>88.2</v>
      </c>
      <c r="AF1563" t="s">
        <v>654</v>
      </c>
      <c r="AG1563" t="s">
        <v>51</v>
      </c>
      <c r="AH1563" t="s">
        <v>112</v>
      </c>
      <c r="AJ1563" t="s">
        <v>61</v>
      </c>
      <c r="AK1563" t="s">
        <v>100</v>
      </c>
      <c r="AM1563" t="s">
        <v>88</v>
      </c>
      <c r="AN1563" t="s">
        <v>55</v>
      </c>
      <c r="AQ1563" t="s">
        <v>56</v>
      </c>
      <c r="AR1563" t="s">
        <v>659</v>
      </c>
    </row>
    <row r="1564" ht="15.75" customHeight="1">
      <c r="A1564" t="s">
        <v>44</v>
      </c>
      <c r="C1564" s="11" t="s">
        <v>91</v>
      </c>
      <c r="D1564" s="11" t="s">
        <v>92</v>
      </c>
      <c r="E1564" s="11" t="s">
        <v>93</v>
      </c>
      <c r="F1564" s="12" t="str">
        <f t="shared" si="1"/>
        <v>2017</v>
      </c>
      <c r="G1564" s="13">
        <v>43001.0</v>
      </c>
      <c r="H1564" s="14">
        <v>0.3138888888888889</v>
      </c>
      <c r="I1564" t="s">
        <v>48</v>
      </c>
      <c r="J1564" s="15"/>
      <c r="L1564" t="s">
        <v>49</v>
      </c>
      <c r="M1564" s="15">
        <v>13.0</v>
      </c>
      <c r="N1564" s="16"/>
      <c r="O1564" s="16">
        <v>43.0</v>
      </c>
      <c r="P1564" s="17">
        <v>173.9</v>
      </c>
      <c r="Q1564" s="18"/>
      <c r="S1564" s="17"/>
      <c r="V1564" s="19"/>
      <c r="W1564" s="19">
        <v>204.6</v>
      </c>
      <c r="AF1564" t="s">
        <v>654</v>
      </c>
      <c r="AG1564" t="s">
        <v>51</v>
      </c>
      <c r="AH1564" t="s">
        <v>443</v>
      </c>
      <c r="AK1564" t="s">
        <v>100</v>
      </c>
      <c r="AM1564" t="s">
        <v>88</v>
      </c>
      <c r="AN1564" t="s">
        <v>55</v>
      </c>
      <c r="AQ1564" t="s">
        <v>70</v>
      </c>
      <c r="AR1564" t="s">
        <v>425</v>
      </c>
    </row>
    <row r="1565" ht="15.75" customHeight="1">
      <c r="A1565" t="s">
        <v>44</v>
      </c>
      <c r="B1565" s="20" t="s">
        <v>104</v>
      </c>
      <c r="C1565" s="11" t="s">
        <v>105</v>
      </c>
      <c r="D1565" s="11" t="s">
        <v>303</v>
      </c>
      <c r="E1565" s="11" t="s">
        <v>304</v>
      </c>
      <c r="F1565" s="12" t="str">
        <f t="shared" si="1"/>
        <v>2017</v>
      </c>
      <c r="G1565" s="13">
        <v>42875.0</v>
      </c>
      <c r="H1565" s="14">
        <v>0.3333333333333333</v>
      </c>
      <c r="I1565" t="s">
        <v>48</v>
      </c>
      <c r="J1565" s="15"/>
      <c r="L1565" t="s">
        <v>49</v>
      </c>
      <c r="M1565" s="15">
        <v>17.8</v>
      </c>
      <c r="N1565" s="16"/>
      <c r="O1565" s="16">
        <v>77.2</v>
      </c>
      <c r="P1565" s="17">
        <v>220.0</v>
      </c>
      <c r="Q1565" s="18"/>
      <c r="S1565" s="17"/>
      <c r="V1565" s="19"/>
      <c r="W1565" s="19">
        <v>71.2</v>
      </c>
      <c r="AF1565" t="s">
        <v>856</v>
      </c>
      <c r="AG1565" t="s">
        <v>51</v>
      </c>
      <c r="AH1565" t="s">
        <v>51</v>
      </c>
      <c r="AI1565">
        <v>12.78</v>
      </c>
      <c r="AJ1565" t="s">
        <v>61</v>
      </c>
      <c r="AK1565" t="s">
        <v>119</v>
      </c>
      <c r="AM1565" t="s">
        <v>54</v>
      </c>
      <c r="AN1565" t="s">
        <v>55</v>
      </c>
      <c r="AQ1565" t="s">
        <v>56</v>
      </c>
      <c r="AR1565" t="s">
        <v>857</v>
      </c>
    </row>
    <row r="1566" ht="15.75" customHeight="1">
      <c r="A1566" t="s">
        <v>44</v>
      </c>
      <c r="B1566" s="20" t="s">
        <v>104</v>
      </c>
      <c r="C1566" s="11" t="s">
        <v>105</v>
      </c>
      <c r="D1566" s="11" t="s">
        <v>303</v>
      </c>
      <c r="E1566" s="11" t="s">
        <v>304</v>
      </c>
      <c r="F1566" s="12" t="str">
        <f t="shared" si="1"/>
        <v>2017</v>
      </c>
      <c r="G1566" s="13">
        <v>42889.0</v>
      </c>
      <c r="H1566" s="14">
        <v>0.3194444444444444</v>
      </c>
      <c r="I1566" t="s">
        <v>48</v>
      </c>
      <c r="J1566" s="15"/>
      <c r="L1566" t="s">
        <v>49</v>
      </c>
      <c r="M1566" s="15">
        <v>15.2</v>
      </c>
      <c r="N1566" s="16"/>
      <c r="O1566" s="16">
        <v>91.1</v>
      </c>
      <c r="P1566" s="17"/>
      <c r="Q1566" s="18"/>
      <c r="S1566" s="17"/>
      <c r="V1566" s="19"/>
      <c r="W1566" s="19">
        <v>105.0</v>
      </c>
      <c r="AF1566" t="s">
        <v>858</v>
      </c>
      <c r="AG1566" t="s">
        <v>86</v>
      </c>
      <c r="AH1566" t="s">
        <v>439</v>
      </c>
      <c r="AJ1566" t="s">
        <v>61</v>
      </c>
      <c r="AK1566" t="s">
        <v>97</v>
      </c>
      <c r="AM1566" t="s">
        <v>54</v>
      </c>
      <c r="AN1566" t="s">
        <v>55</v>
      </c>
      <c r="AQ1566" t="s">
        <v>56</v>
      </c>
      <c r="AR1566" t="s">
        <v>425</v>
      </c>
    </row>
    <row r="1567" ht="15.75" customHeight="1">
      <c r="A1567" t="s">
        <v>44</v>
      </c>
      <c r="B1567" s="20" t="s">
        <v>104</v>
      </c>
      <c r="C1567" s="11" t="s">
        <v>105</v>
      </c>
      <c r="D1567" s="11" t="s">
        <v>303</v>
      </c>
      <c r="E1567" s="11" t="s">
        <v>304</v>
      </c>
      <c r="F1567" s="12" t="str">
        <f t="shared" si="1"/>
        <v>2017</v>
      </c>
      <c r="G1567" s="13">
        <v>42903.0</v>
      </c>
      <c r="H1567" s="14">
        <v>0.2916666666666667</v>
      </c>
      <c r="I1567" t="s">
        <v>48</v>
      </c>
      <c r="J1567" s="15"/>
      <c r="L1567" t="s">
        <v>49</v>
      </c>
      <c r="M1567" s="15">
        <v>16.7</v>
      </c>
      <c r="N1567" s="16"/>
      <c r="O1567" s="16">
        <v>84.1</v>
      </c>
      <c r="P1567" s="17">
        <v>230.0</v>
      </c>
      <c r="Q1567" s="18"/>
      <c r="S1567" s="17"/>
      <c r="V1567" s="19"/>
      <c r="W1567" s="19">
        <v>139.6</v>
      </c>
      <c r="AF1567" t="s">
        <v>856</v>
      </c>
      <c r="AG1567" t="s">
        <v>59</v>
      </c>
      <c r="AH1567" t="s">
        <v>364</v>
      </c>
      <c r="AJ1567" t="s">
        <v>61</v>
      </c>
      <c r="AK1567" t="s">
        <v>53</v>
      </c>
      <c r="AM1567" t="s">
        <v>54</v>
      </c>
      <c r="AN1567" t="s">
        <v>65</v>
      </c>
      <c r="AQ1567" t="s">
        <v>56</v>
      </c>
      <c r="AR1567" t="s">
        <v>859</v>
      </c>
    </row>
    <row r="1568" ht="15.75" customHeight="1">
      <c r="A1568" t="s">
        <v>44</v>
      </c>
      <c r="B1568" s="20" t="s">
        <v>104</v>
      </c>
      <c r="C1568" s="11" t="s">
        <v>105</v>
      </c>
      <c r="D1568" s="11" t="s">
        <v>303</v>
      </c>
      <c r="E1568" s="11" t="s">
        <v>304</v>
      </c>
      <c r="F1568" s="12" t="str">
        <f t="shared" si="1"/>
        <v>2017</v>
      </c>
      <c r="G1568" s="13">
        <v>42917.0</v>
      </c>
      <c r="H1568" s="14">
        <v>0.2916666666666667</v>
      </c>
      <c r="I1568" t="s">
        <v>48</v>
      </c>
      <c r="J1568" s="15"/>
      <c r="L1568" t="s">
        <v>49</v>
      </c>
      <c r="M1568" s="15">
        <v>19.6</v>
      </c>
      <c r="N1568" s="16">
        <v>8.23</v>
      </c>
      <c r="O1568" s="16">
        <v>90.4</v>
      </c>
      <c r="P1568" s="17">
        <v>160.0</v>
      </c>
      <c r="Q1568" s="18"/>
      <c r="S1568" s="17"/>
      <c r="V1568" s="19"/>
      <c r="W1568" s="19" t="s">
        <v>149</v>
      </c>
      <c r="AF1568" t="s">
        <v>858</v>
      </c>
      <c r="AG1568" t="s">
        <v>284</v>
      </c>
      <c r="AH1568" t="s">
        <v>72</v>
      </c>
      <c r="AI1568">
        <v>20.0</v>
      </c>
      <c r="AJ1568" t="s">
        <v>61</v>
      </c>
      <c r="AK1568" t="s">
        <v>119</v>
      </c>
      <c r="AM1568" t="s">
        <v>54</v>
      </c>
      <c r="AN1568" t="s">
        <v>55</v>
      </c>
      <c r="AQ1568" t="s">
        <v>292</v>
      </c>
      <c r="AR1568" t="s">
        <v>860</v>
      </c>
    </row>
    <row r="1569" ht="15.75" customHeight="1">
      <c r="A1569" t="s">
        <v>44</v>
      </c>
      <c r="B1569" s="20" t="s">
        <v>104</v>
      </c>
      <c r="C1569" s="11" t="s">
        <v>105</v>
      </c>
      <c r="D1569" s="11" t="s">
        <v>303</v>
      </c>
      <c r="E1569" s="11" t="s">
        <v>304</v>
      </c>
      <c r="F1569" s="12" t="str">
        <f t="shared" si="1"/>
        <v>2017</v>
      </c>
      <c r="G1569" s="13">
        <v>42931.0</v>
      </c>
      <c r="H1569" s="14">
        <v>0.3055555555555556</v>
      </c>
      <c r="I1569" t="s">
        <v>48</v>
      </c>
      <c r="J1569" s="15"/>
      <c r="L1569" t="s">
        <v>49</v>
      </c>
      <c r="M1569" s="15">
        <v>19.5</v>
      </c>
      <c r="N1569" s="16">
        <v>7.56</v>
      </c>
      <c r="O1569" s="16">
        <v>83.0</v>
      </c>
      <c r="P1569" s="17">
        <v>119.2</v>
      </c>
      <c r="Q1569" s="18"/>
      <c r="S1569" s="17"/>
      <c r="V1569" s="19"/>
      <c r="W1569" s="19">
        <v>30.9</v>
      </c>
      <c r="AF1569" t="s">
        <v>861</v>
      </c>
      <c r="AG1569" t="s">
        <v>59</v>
      </c>
      <c r="AH1569" t="s">
        <v>59</v>
      </c>
      <c r="AI1569">
        <v>15.56</v>
      </c>
      <c r="AJ1569" t="s">
        <v>61</v>
      </c>
      <c r="AK1569" t="s">
        <v>119</v>
      </c>
      <c r="AM1569" t="s">
        <v>62</v>
      </c>
      <c r="AN1569" t="s">
        <v>55</v>
      </c>
      <c r="AQ1569" t="s">
        <v>171</v>
      </c>
      <c r="AR1569" t="s">
        <v>229</v>
      </c>
    </row>
    <row r="1570" ht="15.75" customHeight="1">
      <c r="A1570" t="s">
        <v>44</v>
      </c>
      <c r="B1570" s="20" t="s">
        <v>104</v>
      </c>
      <c r="C1570" s="11" t="s">
        <v>105</v>
      </c>
      <c r="D1570" s="11" t="s">
        <v>303</v>
      </c>
      <c r="E1570" s="11" t="s">
        <v>304</v>
      </c>
      <c r="F1570" s="12" t="str">
        <f t="shared" si="1"/>
        <v>2017</v>
      </c>
      <c r="G1570" s="13">
        <v>42945.0</v>
      </c>
      <c r="H1570" s="14">
        <v>0.3090277777777778</v>
      </c>
      <c r="I1570" t="s">
        <v>48</v>
      </c>
      <c r="J1570" s="15"/>
      <c r="L1570" t="s">
        <v>49</v>
      </c>
      <c r="M1570" s="15">
        <v>19.5</v>
      </c>
      <c r="N1570" s="16">
        <v>9.73</v>
      </c>
      <c r="O1570" s="16">
        <v>109.2</v>
      </c>
      <c r="P1570" s="17">
        <v>120.0</v>
      </c>
      <c r="Q1570" s="18"/>
      <c r="S1570" s="17"/>
      <c r="V1570" s="19"/>
      <c r="W1570" s="19">
        <v>40.2</v>
      </c>
      <c r="AF1570" t="s">
        <v>861</v>
      </c>
      <c r="AG1570" t="s">
        <v>115</v>
      </c>
      <c r="AH1570" t="s">
        <v>51</v>
      </c>
      <c r="AI1570">
        <v>15.56</v>
      </c>
      <c r="AJ1570" t="s">
        <v>52</v>
      </c>
      <c r="AK1570" t="s">
        <v>119</v>
      </c>
      <c r="AM1570" t="s">
        <v>88</v>
      </c>
      <c r="AN1570" t="s">
        <v>55</v>
      </c>
      <c r="AQ1570" t="s">
        <v>56</v>
      </c>
      <c r="AR1570" t="s">
        <v>229</v>
      </c>
    </row>
    <row r="1571" ht="15.75" customHeight="1">
      <c r="A1571" t="s">
        <v>44</v>
      </c>
      <c r="B1571" s="20" t="s">
        <v>104</v>
      </c>
      <c r="C1571" s="11" t="s">
        <v>105</v>
      </c>
      <c r="D1571" s="11" t="s">
        <v>303</v>
      </c>
      <c r="E1571" s="11" t="s">
        <v>304</v>
      </c>
      <c r="F1571" s="12" t="str">
        <f t="shared" si="1"/>
        <v>2017</v>
      </c>
      <c r="G1571" s="13">
        <v>42959.0</v>
      </c>
      <c r="H1571" s="14">
        <v>0.3125</v>
      </c>
      <c r="I1571" t="s">
        <v>48</v>
      </c>
      <c r="J1571" s="15"/>
      <c r="L1571" t="s">
        <v>49</v>
      </c>
      <c r="M1571" s="15">
        <v>22.6</v>
      </c>
      <c r="N1571" s="16">
        <v>8.6</v>
      </c>
      <c r="O1571" s="16">
        <v>99.9</v>
      </c>
      <c r="P1571" s="17">
        <v>140.0</v>
      </c>
      <c r="Q1571" s="18"/>
      <c r="S1571" s="17"/>
      <c r="V1571" s="19"/>
      <c r="W1571" s="19">
        <v>17.5</v>
      </c>
      <c r="AF1571" t="s">
        <v>862</v>
      </c>
      <c r="AG1571" t="s">
        <v>72</v>
      </c>
      <c r="AH1571" t="s">
        <v>72</v>
      </c>
      <c r="AI1571">
        <v>20.0</v>
      </c>
      <c r="AJ1571" t="s">
        <v>61</v>
      </c>
      <c r="AK1571" t="s">
        <v>119</v>
      </c>
      <c r="AM1571" t="s">
        <v>54</v>
      </c>
      <c r="AN1571" t="s">
        <v>55</v>
      </c>
      <c r="AQ1571" t="s">
        <v>56</v>
      </c>
      <c r="AR1571" t="s">
        <v>229</v>
      </c>
    </row>
    <row r="1572" ht="15.75" customHeight="1">
      <c r="A1572" t="s">
        <v>44</v>
      </c>
      <c r="B1572" s="20" t="s">
        <v>104</v>
      </c>
      <c r="C1572" s="11" t="s">
        <v>105</v>
      </c>
      <c r="D1572" s="11" t="s">
        <v>303</v>
      </c>
      <c r="E1572" s="11" t="s">
        <v>304</v>
      </c>
      <c r="F1572" s="12" t="str">
        <f t="shared" si="1"/>
        <v>2017</v>
      </c>
      <c r="G1572" s="13">
        <v>42973.0</v>
      </c>
      <c r="H1572" s="14">
        <v>0.3125</v>
      </c>
      <c r="I1572" t="s">
        <v>48</v>
      </c>
      <c r="J1572" s="15"/>
      <c r="L1572" t="s">
        <v>49</v>
      </c>
      <c r="M1572" s="15">
        <v>19.4</v>
      </c>
      <c r="N1572" s="16">
        <v>7.48</v>
      </c>
      <c r="O1572" s="16">
        <v>79.5</v>
      </c>
      <c r="P1572" s="17">
        <v>310.0</v>
      </c>
      <c r="Q1572" s="18"/>
      <c r="S1572" s="17"/>
      <c r="V1572" s="19"/>
      <c r="W1572" s="19">
        <v>50.4</v>
      </c>
      <c r="AF1572" t="s">
        <v>856</v>
      </c>
      <c r="AG1572" t="s">
        <v>51</v>
      </c>
      <c r="AH1572" t="s">
        <v>51</v>
      </c>
      <c r="AJ1572" t="s">
        <v>61</v>
      </c>
      <c r="AK1572" t="s">
        <v>119</v>
      </c>
      <c r="AM1572" t="s">
        <v>88</v>
      </c>
      <c r="AN1572" t="s">
        <v>55</v>
      </c>
      <c r="AQ1572" t="s">
        <v>56</v>
      </c>
      <c r="AR1572" t="s">
        <v>226</v>
      </c>
    </row>
    <row r="1573" ht="15.75" customHeight="1">
      <c r="A1573" t="s">
        <v>44</v>
      </c>
      <c r="B1573" s="20" t="s">
        <v>104</v>
      </c>
      <c r="C1573" s="11" t="s">
        <v>105</v>
      </c>
      <c r="D1573" s="11" t="s">
        <v>303</v>
      </c>
      <c r="E1573" s="11" t="s">
        <v>304</v>
      </c>
      <c r="F1573" s="12" t="str">
        <f t="shared" si="1"/>
        <v>2017</v>
      </c>
      <c r="G1573" s="13">
        <v>42987.0</v>
      </c>
      <c r="H1573" s="14">
        <v>0.3215277777777778</v>
      </c>
      <c r="I1573" t="s">
        <v>48</v>
      </c>
      <c r="J1573" s="15"/>
      <c r="L1573" t="s">
        <v>49</v>
      </c>
      <c r="M1573" s="15">
        <v>16.0</v>
      </c>
      <c r="N1573" s="16">
        <v>7.98</v>
      </c>
      <c r="O1573" s="16">
        <v>81.0</v>
      </c>
      <c r="P1573" s="17">
        <v>350.0</v>
      </c>
      <c r="Q1573" s="18"/>
      <c r="S1573" s="17"/>
      <c r="V1573" s="19"/>
      <c r="W1573" s="19">
        <v>248.1</v>
      </c>
      <c r="AF1573" t="s">
        <v>862</v>
      </c>
      <c r="AG1573" t="s">
        <v>86</v>
      </c>
      <c r="AH1573" t="s">
        <v>315</v>
      </c>
      <c r="AJ1573" t="s">
        <v>61</v>
      </c>
      <c r="AK1573" t="s">
        <v>119</v>
      </c>
      <c r="AM1573" t="s">
        <v>54</v>
      </c>
      <c r="AN1573" t="s">
        <v>55</v>
      </c>
      <c r="AQ1573" t="s">
        <v>56</v>
      </c>
      <c r="AR1573" t="s">
        <v>226</v>
      </c>
    </row>
    <row r="1574" ht="15.75" customHeight="1">
      <c r="A1574" t="s">
        <v>44</v>
      </c>
      <c r="B1574" s="20" t="s">
        <v>104</v>
      </c>
      <c r="C1574" s="11" t="s">
        <v>105</v>
      </c>
      <c r="D1574" s="11" t="s">
        <v>303</v>
      </c>
      <c r="E1574" s="11" t="s">
        <v>304</v>
      </c>
      <c r="F1574" s="12" t="str">
        <f t="shared" si="1"/>
        <v>2017</v>
      </c>
      <c r="G1574" s="13">
        <v>43001.0</v>
      </c>
      <c r="H1574" s="14">
        <v>0.3263888888888889</v>
      </c>
      <c r="I1574" t="s">
        <v>48</v>
      </c>
      <c r="J1574" s="15"/>
      <c r="L1574" t="s">
        <v>49</v>
      </c>
      <c r="M1574" s="15">
        <v>17.9</v>
      </c>
      <c r="N1574" s="16">
        <v>6.97</v>
      </c>
      <c r="O1574" s="16">
        <v>76.4</v>
      </c>
      <c r="P1574" s="17">
        <v>140.0</v>
      </c>
      <c r="Q1574" s="18"/>
      <c r="S1574" s="17"/>
      <c r="V1574" s="19"/>
      <c r="W1574" s="19">
        <v>35.0</v>
      </c>
      <c r="AF1574" t="s">
        <v>856</v>
      </c>
      <c r="AG1574" t="s">
        <v>51</v>
      </c>
      <c r="AH1574" t="s">
        <v>51</v>
      </c>
      <c r="AJ1574" t="s">
        <v>61</v>
      </c>
      <c r="AK1574" t="s">
        <v>119</v>
      </c>
      <c r="AN1574" t="s">
        <v>55</v>
      </c>
      <c r="AQ1574" t="s">
        <v>171</v>
      </c>
      <c r="AR1574" t="s">
        <v>226</v>
      </c>
    </row>
    <row r="1575" ht="15.75" customHeight="1">
      <c r="A1575" t="s">
        <v>44</v>
      </c>
      <c r="B1575" s="20" t="s">
        <v>104</v>
      </c>
      <c r="C1575" s="11" t="s">
        <v>121</v>
      </c>
      <c r="D1575" s="11" t="s">
        <v>122</v>
      </c>
      <c r="E1575" s="11" t="s">
        <v>123</v>
      </c>
      <c r="F1575" s="12" t="str">
        <f t="shared" si="1"/>
        <v>2017</v>
      </c>
      <c r="G1575" s="13">
        <v>42875.0</v>
      </c>
      <c r="H1575" s="14">
        <v>0.3055555555555556</v>
      </c>
      <c r="I1575" t="s">
        <v>48</v>
      </c>
      <c r="J1575" s="15"/>
      <c r="L1575" t="s">
        <v>49</v>
      </c>
      <c r="M1575" s="15">
        <v>16.2</v>
      </c>
      <c r="N1575" s="16"/>
      <c r="O1575" s="16">
        <v>83.5</v>
      </c>
      <c r="P1575" s="17">
        <v>210.0</v>
      </c>
      <c r="Q1575" s="18"/>
      <c r="S1575" s="17"/>
      <c r="V1575" s="19"/>
      <c r="W1575" s="19">
        <v>67.7</v>
      </c>
      <c r="AF1575" t="s">
        <v>856</v>
      </c>
      <c r="AG1575" t="s">
        <v>51</v>
      </c>
      <c r="AH1575" t="s">
        <v>51</v>
      </c>
      <c r="AI1575">
        <v>12.78</v>
      </c>
      <c r="AJ1575" t="s">
        <v>61</v>
      </c>
      <c r="AK1575" t="s">
        <v>119</v>
      </c>
      <c r="AM1575" t="s">
        <v>54</v>
      </c>
      <c r="AN1575" t="s">
        <v>65</v>
      </c>
      <c r="AQ1575" t="s">
        <v>51</v>
      </c>
      <c r="AR1575" t="s">
        <v>482</v>
      </c>
    </row>
    <row r="1576" ht="15.75" customHeight="1">
      <c r="A1576" t="s">
        <v>44</v>
      </c>
      <c r="B1576" s="20" t="s">
        <v>104</v>
      </c>
      <c r="C1576" s="11" t="s">
        <v>121</v>
      </c>
      <c r="D1576" s="11" t="s">
        <v>122</v>
      </c>
      <c r="E1576" s="11" t="s">
        <v>123</v>
      </c>
      <c r="F1576" s="12" t="str">
        <f t="shared" si="1"/>
        <v>2017</v>
      </c>
      <c r="G1576" s="13">
        <v>42875.0</v>
      </c>
      <c r="H1576" s="14">
        <v>0.3055555555555556</v>
      </c>
      <c r="I1576" t="s">
        <v>95</v>
      </c>
      <c r="J1576" s="15"/>
      <c r="M1576" s="15"/>
      <c r="N1576" s="16"/>
      <c r="O1576" s="16"/>
      <c r="P1576" s="17"/>
      <c r="Q1576" s="18"/>
      <c r="S1576" s="17"/>
      <c r="V1576" s="19"/>
      <c r="W1576" s="19">
        <v>57.3</v>
      </c>
      <c r="AF1576" t="s">
        <v>856</v>
      </c>
      <c r="AK1576" t="s">
        <v>119</v>
      </c>
      <c r="AR1576" t="s">
        <v>482</v>
      </c>
    </row>
    <row r="1577" ht="15.75" customHeight="1">
      <c r="A1577" t="s">
        <v>44</v>
      </c>
      <c r="B1577" s="20" t="s">
        <v>104</v>
      </c>
      <c r="C1577" s="11" t="s">
        <v>121</v>
      </c>
      <c r="D1577" s="11" t="s">
        <v>122</v>
      </c>
      <c r="E1577" s="11" t="s">
        <v>123</v>
      </c>
      <c r="F1577" s="12" t="str">
        <f t="shared" si="1"/>
        <v>2017</v>
      </c>
      <c r="G1577" s="13">
        <v>42889.0</v>
      </c>
      <c r="H1577" s="14">
        <v>0.3402777777777778</v>
      </c>
      <c r="I1577" t="s">
        <v>48</v>
      </c>
      <c r="J1577" s="15"/>
      <c r="L1577" t="s">
        <v>49</v>
      </c>
      <c r="M1577" s="15">
        <v>15.1</v>
      </c>
      <c r="N1577" s="16"/>
      <c r="O1577" s="16">
        <v>93.5</v>
      </c>
      <c r="P1577" s="17"/>
      <c r="Q1577" s="18"/>
      <c r="S1577" s="17"/>
      <c r="V1577" s="19"/>
      <c r="W1577" s="19">
        <v>73.3</v>
      </c>
      <c r="AF1577" t="s">
        <v>858</v>
      </c>
      <c r="AG1577" t="s">
        <v>86</v>
      </c>
      <c r="AH1577" t="s">
        <v>439</v>
      </c>
      <c r="AJ1577" t="s">
        <v>61</v>
      </c>
      <c r="AK1577" t="s">
        <v>119</v>
      </c>
      <c r="AM1577" t="s">
        <v>54</v>
      </c>
      <c r="AN1577" t="s">
        <v>55</v>
      </c>
      <c r="AQ1577" t="s">
        <v>51</v>
      </c>
      <c r="AR1577" t="s">
        <v>425</v>
      </c>
    </row>
    <row r="1578" ht="15.75" customHeight="1">
      <c r="A1578" t="s">
        <v>44</v>
      </c>
      <c r="B1578" s="20" t="s">
        <v>104</v>
      </c>
      <c r="C1578" s="11" t="s">
        <v>121</v>
      </c>
      <c r="D1578" s="11" t="s">
        <v>122</v>
      </c>
      <c r="E1578" s="11" t="s">
        <v>123</v>
      </c>
      <c r="F1578" s="12" t="str">
        <f t="shared" si="1"/>
        <v>2017</v>
      </c>
      <c r="G1578" s="13">
        <v>42903.0</v>
      </c>
      <c r="H1578" s="14">
        <v>0.28125</v>
      </c>
      <c r="I1578" t="s">
        <v>48</v>
      </c>
      <c r="J1578" s="15"/>
      <c r="L1578" t="s">
        <v>49</v>
      </c>
      <c r="M1578" s="15">
        <v>15.9</v>
      </c>
      <c r="N1578" s="16"/>
      <c r="O1578" s="16">
        <v>90.4</v>
      </c>
      <c r="P1578" s="17">
        <v>230.0</v>
      </c>
      <c r="Q1578" s="18"/>
      <c r="S1578" s="17"/>
      <c r="V1578" s="19"/>
      <c r="W1578" s="19">
        <v>186.0</v>
      </c>
      <c r="AF1578" t="s">
        <v>856</v>
      </c>
      <c r="AG1578" t="s">
        <v>59</v>
      </c>
      <c r="AH1578" t="s">
        <v>364</v>
      </c>
      <c r="AJ1578" t="s">
        <v>61</v>
      </c>
      <c r="AK1578" t="s">
        <v>53</v>
      </c>
      <c r="AM1578" t="s">
        <v>54</v>
      </c>
      <c r="AN1578" t="s">
        <v>65</v>
      </c>
      <c r="AQ1578" t="s">
        <v>51</v>
      </c>
      <c r="AR1578" t="s">
        <v>863</v>
      </c>
    </row>
    <row r="1579" ht="15.75" customHeight="1">
      <c r="A1579" t="s">
        <v>44</v>
      </c>
      <c r="B1579" s="20" t="s">
        <v>104</v>
      </c>
      <c r="C1579" s="11" t="s">
        <v>121</v>
      </c>
      <c r="D1579" s="11" t="s">
        <v>122</v>
      </c>
      <c r="E1579" s="11" t="s">
        <v>123</v>
      </c>
      <c r="F1579" s="12" t="str">
        <f t="shared" si="1"/>
        <v>2017</v>
      </c>
      <c r="G1579" s="13">
        <v>42917.0</v>
      </c>
      <c r="H1579" s="14">
        <v>0.3229166666666667</v>
      </c>
      <c r="I1579" t="s">
        <v>48</v>
      </c>
      <c r="J1579" s="15"/>
      <c r="L1579" t="s">
        <v>49</v>
      </c>
      <c r="M1579" s="15">
        <v>19.5</v>
      </c>
      <c r="N1579" s="16">
        <v>8.56</v>
      </c>
      <c r="O1579" s="16">
        <v>93.5</v>
      </c>
      <c r="P1579" s="17">
        <v>195.0</v>
      </c>
      <c r="Q1579" s="18"/>
      <c r="S1579" s="17"/>
      <c r="V1579" s="19"/>
      <c r="W1579" s="19"/>
      <c r="AF1579" t="s">
        <v>858</v>
      </c>
      <c r="AG1579" t="s">
        <v>284</v>
      </c>
      <c r="AH1579" t="s">
        <v>72</v>
      </c>
      <c r="AI1579">
        <v>20.0</v>
      </c>
      <c r="AJ1579" t="s">
        <v>61</v>
      </c>
      <c r="AK1579" t="s">
        <v>53</v>
      </c>
      <c r="AM1579" t="s">
        <v>54</v>
      </c>
      <c r="AN1579" t="s">
        <v>65</v>
      </c>
      <c r="AQ1579" t="s">
        <v>56</v>
      </c>
      <c r="AR1579" t="s">
        <v>218</v>
      </c>
    </row>
    <row r="1580" ht="15.75" customHeight="1">
      <c r="A1580" t="s">
        <v>380</v>
      </c>
      <c r="B1580" s="20" t="s">
        <v>154</v>
      </c>
      <c r="C1580" s="11" t="s">
        <v>755</v>
      </c>
      <c r="D1580" s="11" t="s">
        <v>756</v>
      </c>
      <c r="E1580" s="11" t="s">
        <v>757</v>
      </c>
      <c r="F1580" s="12" t="str">
        <f t="shared" si="1"/>
        <v>2014</v>
      </c>
      <c r="G1580" s="13">
        <v>41776.0</v>
      </c>
      <c r="H1580" s="14">
        <v>0.2708333333333333</v>
      </c>
      <c r="I1580" t="s">
        <v>48</v>
      </c>
      <c r="J1580" s="15"/>
      <c r="L1580" t="s">
        <v>58</v>
      </c>
      <c r="M1580" s="15">
        <v>15.2</v>
      </c>
      <c r="N1580" s="16">
        <v>9.24</v>
      </c>
      <c r="O1580" s="16">
        <v>92.7</v>
      </c>
      <c r="P1580" s="17">
        <v>93.8</v>
      </c>
      <c r="Q1580" s="18"/>
      <c r="S1580" s="17"/>
      <c r="V1580" s="19"/>
      <c r="W1580" s="19">
        <v>325.5</v>
      </c>
      <c r="AF1580" t="s">
        <v>520</v>
      </c>
      <c r="AG1580" t="s">
        <v>85</v>
      </c>
      <c r="AH1580" t="s">
        <v>549</v>
      </c>
      <c r="AI1580">
        <v>13.89</v>
      </c>
      <c r="AJ1580" t="s">
        <v>550</v>
      </c>
      <c r="AK1580" t="s">
        <v>119</v>
      </c>
      <c r="AM1580" t="s">
        <v>54</v>
      </c>
      <c r="AN1580" t="s">
        <v>55</v>
      </c>
      <c r="AQ1580" t="s">
        <v>171</v>
      </c>
      <c r="AR1580" t="s">
        <v>864</v>
      </c>
    </row>
    <row r="1581" ht="15.75" customHeight="1">
      <c r="A1581" t="s">
        <v>380</v>
      </c>
      <c r="B1581" s="20" t="s">
        <v>154</v>
      </c>
      <c r="C1581" s="11" t="s">
        <v>755</v>
      </c>
      <c r="D1581" s="11" t="s">
        <v>756</v>
      </c>
      <c r="E1581" s="11" t="s">
        <v>757</v>
      </c>
      <c r="F1581" s="12" t="str">
        <f t="shared" si="1"/>
        <v>2014</v>
      </c>
      <c r="G1581" s="13">
        <v>41790.0</v>
      </c>
      <c r="H1581" s="14">
        <v>0.2708333333333333</v>
      </c>
      <c r="I1581" t="s">
        <v>48</v>
      </c>
      <c r="J1581" s="15"/>
      <c r="L1581" t="s">
        <v>49</v>
      </c>
      <c r="M1581" s="15">
        <v>14.3</v>
      </c>
      <c r="N1581" s="16">
        <v>9.74</v>
      </c>
      <c r="O1581" s="16">
        <v>96.1</v>
      </c>
      <c r="P1581" s="17">
        <v>88.5</v>
      </c>
      <c r="Q1581" s="18"/>
      <c r="S1581" s="17"/>
      <c r="V1581" s="19"/>
      <c r="W1581" s="19">
        <v>37.9</v>
      </c>
      <c r="AF1581" t="s">
        <v>520</v>
      </c>
      <c r="AG1581" t="s">
        <v>59</v>
      </c>
      <c r="AH1581" t="s">
        <v>359</v>
      </c>
      <c r="AI1581">
        <v>10.0</v>
      </c>
      <c r="AJ1581" t="s">
        <v>61</v>
      </c>
      <c r="AK1581" t="s">
        <v>119</v>
      </c>
      <c r="AM1581" t="s">
        <v>54</v>
      </c>
      <c r="AN1581" t="s">
        <v>55</v>
      </c>
      <c r="AQ1581" t="s">
        <v>56</v>
      </c>
      <c r="AR1581" t="s">
        <v>865</v>
      </c>
    </row>
    <row r="1582" ht="15.75" customHeight="1">
      <c r="A1582" t="s">
        <v>380</v>
      </c>
      <c r="B1582" s="20" t="s">
        <v>154</v>
      </c>
      <c r="C1582" s="11" t="s">
        <v>755</v>
      </c>
      <c r="D1582" s="11" t="s">
        <v>756</v>
      </c>
      <c r="E1582" s="11" t="s">
        <v>757</v>
      </c>
      <c r="F1582" s="12" t="str">
        <f t="shared" si="1"/>
        <v>2014</v>
      </c>
      <c r="G1582" s="13">
        <v>41804.0</v>
      </c>
      <c r="H1582" s="14">
        <v>0.2638888888888889</v>
      </c>
      <c r="I1582" t="s">
        <v>48</v>
      </c>
      <c r="J1582" s="15"/>
      <c r="L1582" t="s">
        <v>58</v>
      </c>
      <c r="M1582" s="15">
        <v>17.4</v>
      </c>
      <c r="N1582" s="16">
        <v>9.16</v>
      </c>
      <c r="O1582" s="16">
        <v>94.3</v>
      </c>
      <c r="P1582" s="17">
        <v>71.8</v>
      </c>
      <c r="Q1582" s="18"/>
      <c r="S1582" s="17"/>
      <c r="V1582" s="19"/>
      <c r="W1582" s="19">
        <v>1553.07</v>
      </c>
      <c r="AF1582" t="s">
        <v>536</v>
      </c>
      <c r="AG1582" t="s">
        <v>59</v>
      </c>
      <c r="AH1582" t="s">
        <v>440</v>
      </c>
      <c r="AI1582">
        <v>12.78</v>
      </c>
      <c r="AJ1582" t="s">
        <v>61</v>
      </c>
      <c r="AK1582" t="s">
        <v>119</v>
      </c>
      <c r="AM1582" t="s">
        <v>62</v>
      </c>
      <c r="AN1582" t="s">
        <v>55</v>
      </c>
      <c r="AQ1582" t="s">
        <v>171</v>
      </c>
      <c r="AR1582" t="s">
        <v>865</v>
      </c>
    </row>
    <row r="1583" ht="15.75" customHeight="1">
      <c r="A1583" t="s">
        <v>380</v>
      </c>
      <c r="B1583" s="20" t="s">
        <v>154</v>
      </c>
      <c r="C1583" s="11" t="s">
        <v>755</v>
      </c>
      <c r="D1583" s="11" t="s">
        <v>756</v>
      </c>
      <c r="E1583" s="11" t="s">
        <v>757</v>
      </c>
      <c r="F1583" s="12" t="str">
        <f t="shared" si="1"/>
        <v>2014</v>
      </c>
      <c r="G1583" s="13">
        <v>41818.0</v>
      </c>
      <c r="H1583" s="14">
        <v>0.2638888888888889</v>
      </c>
      <c r="I1583" t="s">
        <v>48</v>
      </c>
      <c r="J1583" s="15"/>
      <c r="L1583" t="s">
        <v>49</v>
      </c>
      <c r="M1583" s="15">
        <v>20.5</v>
      </c>
      <c r="N1583" s="16">
        <v>8.59</v>
      </c>
      <c r="O1583" s="16">
        <v>95.6</v>
      </c>
      <c r="P1583" s="17">
        <v>67.6</v>
      </c>
      <c r="Q1583" s="18"/>
      <c r="S1583" s="17"/>
      <c r="V1583" s="19"/>
      <c r="W1583" s="19">
        <v>111.9</v>
      </c>
      <c r="AF1583" t="s">
        <v>520</v>
      </c>
      <c r="AG1583" t="s">
        <v>51</v>
      </c>
      <c r="AH1583" t="s">
        <v>115</v>
      </c>
      <c r="AI1583">
        <v>10.0</v>
      </c>
      <c r="AJ1583" t="s">
        <v>61</v>
      </c>
      <c r="AK1583" t="s">
        <v>119</v>
      </c>
      <c r="AM1583" t="s">
        <v>54</v>
      </c>
      <c r="AN1583" t="s">
        <v>55</v>
      </c>
      <c r="AQ1583" t="s">
        <v>56</v>
      </c>
      <c r="AR1583" t="s">
        <v>866</v>
      </c>
    </row>
    <row r="1584" ht="15.75" customHeight="1">
      <c r="A1584" t="s">
        <v>380</v>
      </c>
      <c r="B1584" s="20" t="s">
        <v>154</v>
      </c>
      <c r="C1584" s="11" t="s">
        <v>755</v>
      </c>
      <c r="D1584" s="11" t="s">
        <v>756</v>
      </c>
      <c r="E1584" s="11" t="s">
        <v>757</v>
      </c>
      <c r="F1584" s="12" t="str">
        <f t="shared" si="1"/>
        <v>2014</v>
      </c>
      <c r="G1584" s="13">
        <v>41818.0</v>
      </c>
      <c r="H1584" s="14">
        <v>0.2638888888888889</v>
      </c>
      <c r="I1584" t="s">
        <v>95</v>
      </c>
      <c r="J1584" s="15"/>
      <c r="M1584" s="15">
        <v>20.5</v>
      </c>
      <c r="N1584" s="16">
        <v>8.63</v>
      </c>
      <c r="O1584" s="16">
        <v>96.1</v>
      </c>
      <c r="P1584" s="17">
        <v>67.5</v>
      </c>
      <c r="Q1584" s="18"/>
      <c r="S1584" s="17"/>
      <c r="V1584" s="19"/>
      <c r="W1584" s="19">
        <v>95.9</v>
      </c>
      <c r="AF1584" t="s">
        <v>520</v>
      </c>
      <c r="AK1584" t="s">
        <v>119</v>
      </c>
      <c r="AR1584" t="s">
        <v>866</v>
      </c>
    </row>
    <row r="1585" ht="15.75" customHeight="1">
      <c r="A1585" t="s">
        <v>380</v>
      </c>
      <c r="B1585" s="20" t="s">
        <v>154</v>
      </c>
      <c r="C1585" s="11" t="s">
        <v>755</v>
      </c>
      <c r="D1585" s="11" t="s">
        <v>756</v>
      </c>
      <c r="E1585" s="11" t="s">
        <v>757</v>
      </c>
      <c r="F1585" s="12" t="str">
        <f t="shared" si="1"/>
        <v>2014</v>
      </c>
      <c r="G1585" s="13">
        <v>41832.0</v>
      </c>
      <c r="H1585" s="14">
        <v>0.2847222222222222</v>
      </c>
      <c r="I1585" t="s">
        <v>48</v>
      </c>
      <c r="J1585" s="15"/>
      <c r="L1585" t="s">
        <v>49</v>
      </c>
      <c r="M1585" s="15">
        <v>24.1</v>
      </c>
      <c r="N1585" s="16">
        <v>7.82</v>
      </c>
      <c r="O1585" s="16">
        <v>92.1</v>
      </c>
      <c r="P1585" s="17"/>
      <c r="Q1585" s="18"/>
      <c r="S1585" s="17"/>
      <c r="V1585" s="19"/>
      <c r="W1585" s="19">
        <v>95.9</v>
      </c>
      <c r="AF1585" t="s">
        <v>279</v>
      </c>
      <c r="AG1585" t="s">
        <v>51</v>
      </c>
      <c r="AH1585" t="s">
        <v>51</v>
      </c>
      <c r="AI1585">
        <v>15.56</v>
      </c>
      <c r="AJ1585" t="s">
        <v>61</v>
      </c>
      <c r="AK1585" t="s">
        <v>119</v>
      </c>
      <c r="AM1585" t="s">
        <v>88</v>
      </c>
      <c r="AN1585" t="s">
        <v>55</v>
      </c>
      <c r="AQ1585" t="s">
        <v>51</v>
      </c>
      <c r="AR1585" t="s">
        <v>867</v>
      </c>
    </row>
    <row r="1586" ht="15.75" customHeight="1">
      <c r="A1586" t="s">
        <v>380</v>
      </c>
      <c r="B1586" s="20" t="s">
        <v>154</v>
      </c>
      <c r="C1586" s="11" t="s">
        <v>755</v>
      </c>
      <c r="D1586" s="11" t="s">
        <v>756</v>
      </c>
      <c r="E1586" s="11" t="s">
        <v>757</v>
      </c>
      <c r="F1586" s="12" t="str">
        <f t="shared" si="1"/>
        <v>2014</v>
      </c>
      <c r="G1586" s="13">
        <v>41846.0</v>
      </c>
      <c r="H1586" s="14">
        <v>0.3090277777777778</v>
      </c>
      <c r="I1586" t="s">
        <v>48</v>
      </c>
      <c r="J1586" s="15"/>
      <c r="L1586" t="s">
        <v>49</v>
      </c>
      <c r="M1586" s="15">
        <v>24.6</v>
      </c>
      <c r="N1586" s="16">
        <v>7.42</v>
      </c>
      <c r="O1586" s="16">
        <v>88.4</v>
      </c>
      <c r="P1586" s="17">
        <v>67.5</v>
      </c>
      <c r="Q1586" s="18"/>
      <c r="S1586" s="17"/>
      <c r="V1586" s="19"/>
      <c r="W1586" s="19">
        <v>49.6</v>
      </c>
      <c r="AF1586" t="s">
        <v>545</v>
      </c>
      <c r="AG1586" t="s">
        <v>51</v>
      </c>
      <c r="AH1586" t="s">
        <v>51</v>
      </c>
      <c r="AI1586">
        <v>16.11</v>
      </c>
      <c r="AJ1586" t="s">
        <v>52</v>
      </c>
      <c r="AK1586" t="s">
        <v>53</v>
      </c>
      <c r="AM1586" t="s">
        <v>54</v>
      </c>
      <c r="AN1586" t="s">
        <v>55</v>
      </c>
      <c r="AQ1586" t="s">
        <v>292</v>
      </c>
      <c r="AR1586" t="s">
        <v>218</v>
      </c>
    </row>
    <row r="1587" ht="15.75" customHeight="1">
      <c r="A1587" t="s">
        <v>380</v>
      </c>
      <c r="B1587" s="20" t="s">
        <v>154</v>
      </c>
      <c r="C1587" s="11" t="s">
        <v>755</v>
      </c>
      <c r="D1587" s="11" t="s">
        <v>756</v>
      </c>
      <c r="E1587" s="11" t="s">
        <v>757</v>
      </c>
      <c r="F1587" s="12" t="str">
        <f t="shared" si="1"/>
        <v>2014</v>
      </c>
      <c r="G1587" s="13">
        <v>41860.0</v>
      </c>
      <c r="H1587" s="14">
        <v>0.3159722222222222</v>
      </c>
      <c r="I1587" t="s">
        <v>48</v>
      </c>
      <c r="J1587" s="15"/>
      <c r="L1587" t="s">
        <v>49</v>
      </c>
      <c r="M1587" s="15">
        <v>23.5</v>
      </c>
      <c r="N1587" s="16">
        <v>8.05</v>
      </c>
      <c r="O1587" s="16">
        <v>95.3</v>
      </c>
      <c r="P1587" s="17">
        <v>67.1</v>
      </c>
      <c r="Q1587" s="18"/>
      <c r="S1587" s="17"/>
      <c r="V1587" s="19"/>
      <c r="W1587" s="19">
        <v>50.4</v>
      </c>
      <c r="AF1587" t="s">
        <v>545</v>
      </c>
      <c r="AG1587" t="s">
        <v>51</v>
      </c>
      <c r="AH1587" t="s">
        <v>868</v>
      </c>
      <c r="AI1587">
        <v>16.67</v>
      </c>
      <c r="AJ1587" t="s">
        <v>61</v>
      </c>
      <c r="AK1587" t="s">
        <v>53</v>
      </c>
      <c r="AM1587" t="s">
        <v>54</v>
      </c>
      <c r="AN1587" t="s">
        <v>55</v>
      </c>
      <c r="AQ1587" t="s">
        <v>292</v>
      </c>
      <c r="AR1587" t="s">
        <v>218</v>
      </c>
    </row>
    <row r="1588" ht="15.75" customHeight="1">
      <c r="A1588" t="s">
        <v>380</v>
      </c>
      <c r="B1588" s="20" t="s">
        <v>154</v>
      </c>
      <c r="C1588" s="11" t="s">
        <v>755</v>
      </c>
      <c r="D1588" s="11" t="s">
        <v>756</v>
      </c>
      <c r="E1588" s="11" t="s">
        <v>757</v>
      </c>
      <c r="F1588" s="12" t="str">
        <f t="shared" si="1"/>
        <v>2014</v>
      </c>
      <c r="G1588" s="13">
        <v>41874.0</v>
      </c>
      <c r="H1588" s="14">
        <v>0.3125</v>
      </c>
      <c r="I1588" t="s">
        <v>48</v>
      </c>
      <c r="J1588" s="15"/>
      <c r="L1588" t="s">
        <v>49</v>
      </c>
      <c r="M1588" s="15">
        <v>21.7</v>
      </c>
      <c r="N1588" s="16">
        <v>8.33</v>
      </c>
      <c r="O1588" s="16">
        <v>94.3</v>
      </c>
      <c r="P1588" s="17">
        <v>56.6</v>
      </c>
      <c r="Q1588" s="18"/>
      <c r="S1588" s="17"/>
      <c r="V1588" s="19"/>
      <c r="W1588" s="19">
        <v>34.1</v>
      </c>
      <c r="AF1588" t="s">
        <v>545</v>
      </c>
      <c r="AG1588" t="s">
        <v>59</v>
      </c>
      <c r="AH1588" t="s">
        <v>552</v>
      </c>
      <c r="AI1588">
        <v>15.56</v>
      </c>
      <c r="AJ1588" t="s">
        <v>61</v>
      </c>
      <c r="AK1588" t="s">
        <v>53</v>
      </c>
      <c r="AM1588" t="s">
        <v>62</v>
      </c>
      <c r="AN1588" t="s">
        <v>55</v>
      </c>
      <c r="AQ1588" t="s">
        <v>292</v>
      </c>
      <c r="AR1588" t="s">
        <v>218</v>
      </c>
    </row>
    <row r="1589" ht="15.75" customHeight="1">
      <c r="A1589" t="s">
        <v>380</v>
      </c>
      <c r="B1589" s="20" t="s">
        <v>154</v>
      </c>
      <c r="C1589" s="11" t="s">
        <v>759</v>
      </c>
      <c r="D1589" s="11" t="s">
        <v>760</v>
      </c>
      <c r="E1589" s="11" t="s">
        <v>761</v>
      </c>
      <c r="F1589" s="12" t="str">
        <f t="shared" si="1"/>
        <v>2014</v>
      </c>
      <c r="G1589" s="13">
        <v>41776.0</v>
      </c>
      <c r="H1589" s="14">
        <v>0.2847222222222222</v>
      </c>
      <c r="I1589" t="s">
        <v>48</v>
      </c>
      <c r="J1589" s="15"/>
      <c r="L1589" t="s">
        <v>58</v>
      </c>
      <c r="M1589" s="15">
        <v>15.3</v>
      </c>
      <c r="N1589" s="16">
        <v>9.47</v>
      </c>
      <c r="O1589" s="16">
        <v>94.6</v>
      </c>
      <c r="P1589" s="17">
        <v>88.4</v>
      </c>
      <c r="Q1589" s="18"/>
      <c r="S1589" s="17"/>
      <c r="V1589" s="19"/>
      <c r="W1589" s="19">
        <v>178.9</v>
      </c>
      <c r="AF1589" t="s">
        <v>520</v>
      </c>
      <c r="AG1589" t="s">
        <v>85</v>
      </c>
      <c r="AH1589" t="s">
        <v>549</v>
      </c>
      <c r="AI1589">
        <v>13.89</v>
      </c>
      <c r="AJ1589" t="s">
        <v>550</v>
      </c>
      <c r="AK1589" t="s">
        <v>119</v>
      </c>
      <c r="AM1589" t="s">
        <v>54</v>
      </c>
      <c r="AN1589" t="s">
        <v>55</v>
      </c>
      <c r="AQ1589" t="s">
        <v>171</v>
      </c>
      <c r="AR1589" t="s">
        <v>226</v>
      </c>
    </row>
    <row r="1590" ht="15.75" customHeight="1">
      <c r="A1590" t="s">
        <v>380</v>
      </c>
      <c r="B1590" s="20" t="s">
        <v>154</v>
      </c>
      <c r="C1590" s="11" t="s">
        <v>759</v>
      </c>
      <c r="D1590" s="11" t="s">
        <v>760</v>
      </c>
      <c r="E1590" s="11" t="s">
        <v>761</v>
      </c>
      <c r="F1590" s="12" t="str">
        <f t="shared" si="1"/>
        <v>2014</v>
      </c>
      <c r="G1590" s="13">
        <v>41790.0</v>
      </c>
      <c r="H1590" s="14">
        <v>0.28125</v>
      </c>
      <c r="I1590" t="s">
        <v>48</v>
      </c>
      <c r="J1590" s="15"/>
      <c r="L1590" t="s">
        <v>49</v>
      </c>
      <c r="M1590" s="15">
        <v>14.3</v>
      </c>
      <c r="N1590" s="16">
        <v>10.03</v>
      </c>
      <c r="O1590" s="16">
        <v>98.4</v>
      </c>
      <c r="P1590" s="17">
        <v>88.7</v>
      </c>
      <c r="Q1590" s="18"/>
      <c r="S1590" s="17"/>
      <c r="V1590" s="19"/>
      <c r="W1590" s="19">
        <v>24.6</v>
      </c>
      <c r="AF1590" t="s">
        <v>520</v>
      </c>
      <c r="AG1590" t="s">
        <v>59</v>
      </c>
      <c r="AH1590" t="s">
        <v>359</v>
      </c>
      <c r="AI1590">
        <v>10.0</v>
      </c>
      <c r="AJ1590" t="s">
        <v>61</v>
      </c>
      <c r="AK1590" t="s">
        <v>119</v>
      </c>
      <c r="AM1590" t="s">
        <v>54</v>
      </c>
      <c r="AN1590" t="s">
        <v>55</v>
      </c>
      <c r="AQ1590" t="s">
        <v>56</v>
      </c>
      <c r="AR1590" t="s">
        <v>229</v>
      </c>
    </row>
    <row r="1591" ht="15.75" customHeight="1">
      <c r="A1591" t="s">
        <v>380</v>
      </c>
      <c r="B1591" s="20" t="s">
        <v>154</v>
      </c>
      <c r="C1591" s="11" t="s">
        <v>759</v>
      </c>
      <c r="D1591" s="11" t="s">
        <v>760</v>
      </c>
      <c r="E1591" s="11" t="s">
        <v>761</v>
      </c>
      <c r="F1591" s="12" t="str">
        <f t="shared" si="1"/>
        <v>2014</v>
      </c>
      <c r="G1591" s="13">
        <v>41804.0</v>
      </c>
      <c r="H1591" s="14">
        <v>0.2777777777777778</v>
      </c>
      <c r="I1591" t="s">
        <v>48</v>
      </c>
      <c r="J1591" s="15"/>
      <c r="L1591" t="s">
        <v>58</v>
      </c>
      <c r="M1591" s="15">
        <v>17.3</v>
      </c>
      <c r="N1591" s="16">
        <v>9.38</v>
      </c>
      <c r="O1591" s="16">
        <v>97.5</v>
      </c>
      <c r="P1591" s="17">
        <v>89.4</v>
      </c>
      <c r="Q1591" s="18"/>
      <c r="S1591" s="17"/>
      <c r="V1591" s="19"/>
      <c r="W1591" s="19">
        <v>2419.17</v>
      </c>
      <c r="AF1591" t="s">
        <v>536</v>
      </c>
      <c r="AG1591" t="s">
        <v>59</v>
      </c>
      <c r="AH1591" t="s">
        <v>440</v>
      </c>
      <c r="AI1591">
        <v>12.78</v>
      </c>
      <c r="AJ1591" t="s">
        <v>61</v>
      </c>
      <c r="AK1591" t="s">
        <v>119</v>
      </c>
      <c r="AM1591" t="s">
        <v>62</v>
      </c>
      <c r="AN1591" t="s">
        <v>55</v>
      </c>
      <c r="AQ1591" t="s">
        <v>171</v>
      </c>
      <c r="AR1591" t="s">
        <v>229</v>
      </c>
    </row>
    <row r="1592" ht="15.75" customHeight="1">
      <c r="A1592" t="s">
        <v>380</v>
      </c>
      <c r="B1592" s="20" t="s">
        <v>154</v>
      </c>
      <c r="C1592" s="11" t="s">
        <v>759</v>
      </c>
      <c r="D1592" s="11" t="s">
        <v>760</v>
      </c>
      <c r="E1592" s="11" t="s">
        <v>761</v>
      </c>
      <c r="F1592" s="12" t="str">
        <f t="shared" si="1"/>
        <v>2014</v>
      </c>
      <c r="G1592" s="13">
        <v>41818.0</v>
      </c>
      <c r="H1592" s="14">
        <v>0.2777777777777778</v>
      </c>
      <c r="I1592" t="s">
        <v>48</v>
      </c>
      <c r="J1592" s="15"/>
      <c r="L1592" t="s">
        <v>49</v>
      </c>
      <c r="M1592" s="15">
        <v>20.6</v>
      </c>
      <c r="N1592" s="16">
        <v>8.63</v>
      </c>
      <c r="O1592" s="16">
        <v>96.1</v>
      </c>
      <c r="P1592" s="17">
        <v>72.1</v>
      </c>
      <c r="Q1592" s="18"/>
      <c r="S1592" s="17"/>
      <c r="V1592" s="19"/>
      <c r="W1592" s="19">
        <v>65.7</v>
      </c>
      <c r="AF1592" t="s">
        <v>520</v>
      </c>
      <c r="AG1592" t="s">
        <v>51</v>
      </c>
      <c r="AH1592" t="s">
        <v>115</v>
      </c>
      <c r="AI1592">
        <v>10.0</v>
      </c>
      <c r="AJ1592" t="s">
        <v>61</v>
      </c>
      <c r="AK1592" t="s">
        <v>119</v>
      </c>
      <c r="AM1592" t="s">
        <v>54</v>
      </c>
      <c r="AN1592" t="s">
        <v>55</v>
      </c>
      <c r="AQ1592" t="s">
        <v>56</v>
      </c>
      <c r="AR1592" t="s">
        <v>869</v>
      </c>
    </row>
    <row r="1593" ht="15.75" customHeight="1">
      <c r="A1593" t="s">
        <v>380</v>
      </c>
      <c r="B1593" s="20" t="s">
        <v>154</v>
      </c>
      <c r="C1593" s="11" t="s">
        <v>759</v>
      </c>
      <c r="D1593" s="11" t="s">
        <v>760</v>
      </c>
      <c r="E1593" s="11" t="s">
        <v>761</v>
      </c>
      <c r="F1593" s="12" t="str">
        <f t="shared" si="1"/>
        <v>2014</v>
      </c>
      <c r="G1593" s="13">
        <v>41832.0</v>
      </c>
      <c r="H1593" s="14">
        <v>0.2951388888888889</v>
      </c>
      <c r="I1593" t="s">
        <v>48</v>
      </c>
      <c r="J1593" s="15"/>
      <c r="L1593" t="s">
        <v>49</v>
      </c>
      <c r="M1593" s="15">
        <v>24.3</v>
      </c>
      <c r="N1593" s="16">
        <v>7.99</v>
      </c>
      <c r="O1593" s="16">
        <v>94.5</v>
      </c>
      <c r="P1593" s="17"/>
      <c r="Q1593" s="18"/>
      <c r="S1593" s="17"/>
      <c r="V1593" s="19"/>
      <c r="W1593" s="19">
        <v>86.0</v>
      </c>
      <c r="AF1593" t="s">
        <v>279</v>
      </c>
      <c r="AG1593" t="s">
        <v>51</v>
      </c>
      <c r="AH1593" t="s">
        <v>51</v>
      </c>
      <c r="AI1593">
        <v>15.56</v>
      </c>
      <c r="AJ1593" t="s">
        <v>61</v>
      </c>
      <c r="AK1593" t="s">
        <v>119</v>
      </c>
      <c r="AM1593" t="s">
        <v>88</v>
      </c>
      <c r="AN1593" t="s">
        <v>55</v>
      </c>
      <c r="AQ1593" t="s">
        <v>51</v>
      </c>
      <c r="AR1593" t="s">
        <v>870</v>
      </c>
    </row>
    <row r="1594" ht="15.75" customHeight="1">
      <c r="A1594" t="s">
        <v>380</v>
      </c>
      <c r="B1594" s="20" t="s">
        <v>154</v>
      </c>
      <c r="C1594" s="11" t="s">
        <v>759</v>
      </c>
      <c r="D1594" s="11" t="s">
        <v>760</v>
      </c>
      <c r="E1594" s="11" t="s">
        <v>761</v>
      </c>
      <c r="F1594" s="12" t="str">
        <f t="shared" si="1"/>
        <v>2014</v>
      </c>
      <c r="G1594" s="13">
        <v>41846.0</v>
      </c>
      <c r="H1594" s="14">
        <v>0.3298611111111111</v>
      </c>
      <c r="I1594" t="s">
        <v>48</v>
      </c>
      <c r="J1594" s="15"/>
      <c r="L1594" t="s">
        <v>49</v>
      </c>
      <c r="M1594" s="15">
        <v>24.7</v>
      </c>
      <c r="N1594" s="16">
        <v>7.55</v>
      </c>
      <c r="O1594" s="16">
        <v>91.5</v>
      </c>
      <c r="P1594" s="17">
        <v>64.1</v>
      </c>
      <c r="Q1594" s="18"/>
      <c r="S1594" s="17"/>
      <c r="V1594" s="19"/>
      <c r="W1594" s="19">
        <v>32.7</v>
      </c>
      <c r="AF1594" t="s">
        <v>545</v>
      </c>
      <c r="AG1594" t="s">
        <v>51</v>
      </c>
      <c r="AH1594" t="s">
        <v>51</v>
      </c>
      <c r="AI1594">
        <v>16.11</v>
      </c>
      <c r="AJ1594" t="s">
        <v>52</v>
      </c>
      <c r="AK1594" t="s">
        <v>53</v>
      </c>
      <c r="AM1594" t="s">
        <v>54</v>
      </c>
      <c r="AN1594" t="s">
        <v>55</v>
      </c>
      <c r="AQ1594" t="s">
        <v>292</v>
      </c>
      <c r="AR1594" t="s">
        <v>218</v>
      </c>
    </row>
    <row r="1595" ht="15.75" customHeight="1">
      <c r="A1595" t="s">
        <v>380</v>
      </c>
      <c r="B1595" s="20" t="s">
        <v>154</v>
      </c>
      <c r="C1595" s="11" t="s">
        <v>759</v>
      </c>
      <c r="D1595" s="11" t="s">
        <v>760</v>
      </c>
      <c r="E1595" s="11" t="s">
        <v>761</v>
      </c>
      <c r="F1595" s="12" t="str">
        <f t="shared" si="1"/>
        <v>2014</v>
      </c>
      <c r="G1595" s="13">
        <v>41860.0</v>
      </c>
      <c r="H1595" s="14">
        <v>0.3298611111111111</v>
      </c>
      <c r="I1595" t="s">
        <v>48</v>
      </c>
      <c r="J1595" s="15"/>
      <c r="L1595" t="s">
        <v>49</v>
      </c>
      <c r="M1595" s="15">
        <v>23.7</v>
      </c>
      <c r="N1595" s="16">
        <v>8.21</v>
      </c>
      <c r="O1595" s="16">
        <v>96.5</v>
      </c>
      <c r="P1595" s="17">
        <v>64.1</v>
      </c>
      <c r="Q1595" s="18"/>
      <c r="S1595" s="17"/>
      <c r="V1595" s="19"/>
      <c r="W1595" s="19">
        <v>42.2</v>
      </c>
      <c r="AF1595" t="s">
        <v>545</v>
      </c>
      <c r="AG1595" t="s">
        <v>51</v>
      </c>
      <c r="AH1595" t="s">
        <v>115</v>
      </c>
      <c r="AI1595">
        <v>16.67</v>
      </c>
      <c r="AJ1595" t="s">
        <v>61</v>
      </c>
      <c r="AK1595" t="s">
        <v>53</v>
      </c>
      <c r="AM1595" t="s">
        <v>54</v>
      </c>
      <c r="AN1595" t="s">
        <v>55</v>
      </c>
      <c r="AQ1595" t="s">
        <v>292</v>
      </c>
      <c r="AR1595" t="s">
        <v>218</v>
      </c>
    </row>
    <row r="1596" ht="15.75" customHeight="1">
      <c r="A1596" t="s">
        <v>380</v>
      </c>
      <c r="B1596" s="20" t="s">
        <v>154</v>
      </c>
      <c r="C1596" s="11" t="s">
        <v>759</v>
      </c>
      <c r="D1596" s="11" t="s">
        <v>760</v>
      </c>
      <c r="E1596" s="11" t="s">
        <v>761</v>
      </c>
      <c r="F1596" s="12" t="str">
        <f t="shared" si="1"/>
        <v>2014</v>
      </c>
      <c r="G1596" s="13">
        <v>41874.0</v>
      </c>
      <c r="H1596" s="14">
        <v>0.3263888888888889</v>
      </c>
      <c r="I1596" t="s">
        <v>48</v>
      </c>
      <c r="J1596" s="15"/>
      <c r="L1596" t="s">
        <v>49</v>
      </c>
      <c r="M1596" s="15">
        <v>21.7</v>
      </c>
      <c r="N1596" s="16">
        <v>8.23</v>
      </c>
      <c r="O1596" s="16">
        <v>94.4</v>
      </c>
      <c r="P1596" s="17">
        <v>54.6</v>
      </c>
      <c r="Q1596" s="18"/>
      <c r="S1596" s="17"/>
      <c r="V1596" s="19"/>
      <c r="W1596" s="19">
        <v>47.2</v>
      </c>
      <c r="AF1596" t="s">
        <v>545</v>
      </c>
      <c r="AG1596" t="s">
        <v>59</v>
      </c>
      <c r="AH1596" t="s">
        <v>552</v>
      </c>
      <c r="AI1596">
        <v>15.56</v>
      </c>
      <c r="AJ1596" t="s">
        <v>61</v>
      </c>
      <c r="AK1596" t="s">
        <v>53</v>
      </c>
      <c r="AM1596" t="s">
        <v>62</v>
      </c>
      <c r="AN1596" t="s">
        <v>55</v>
      </c>
      <c r="AQ1596" t="s">
        <v>292</v>
      </c>
      <c r="AR1596" t="s">
        <v>218</v>
      </c>
    </row>
    <row r="1597" ht="15.75" customHeight="1">
      <c r="A1597" t="s">
        <v>44</v>
      </c>
      <c r="B1597" s="20" t="s">
        <v>104</v>
      </c>
      <c r="C1597" s="11" t="s">
        <v>121</v>
      </c>
      <c r="D1597" s="11" t="s">
        <v>122</v>
      </c>
      <c r="E1597" s="11" t="s">
        <v>123</v>
      </c>
      <c r="F1597" s="12" t="str">
        <f t="shared" si="1"/>
        <v>2017</v>
      </c>
      <c r="G1597" s="13">
        <v>42931.0</v>
      </c>
      <c r="H1597" s="14">
        <v>0.2916666666666667</v>
      </c>
      <c r="I1597" t="s">
        <v>48</v>
      </c>
      <c r="J1597" s="15"/>
      <c r="L1597" t="s">
        <v>49</v>
      </c>
      <c r="M1597" s="15">
        <v>16.7</v>
      </c>
      <c r="N1597" s="16">
        <v>8.88</v>
      </c>
      <c r="O1597" s="16">
        <v>90.8</v>
      </c>
      <c r="P1597" s="17">
        <v>240.0</v>
      </c>
      <c r="Q1597" s="18"/>
      <c r="S1597" s="17"/>
      <c r="V1597" s="19"/>
      <c r="W1597" s="19">
        <v>146.7</v>
      </c>
      <c r="AF1597" t="s">
        <v>861</v>
      </c>
      <c r="AG1597" t="s">
        <v>59</v>
      </c>
      <c r="AH1597" t="s">
        <v>59</v>
      </c>
      <c r="AI1597">
        <v>15.56</v>
      </c>
      <c r="AJ1597" t="s">
        <v>61</v>
      </c>
      <c r="AK1597" t="s">
        <v>53</v>
      </c>
      <c r="AM1597" t="s">
        <v>54</v>
      </c>
      <c r="AN1597" t="s">
        <v>65</v>
      </c>
      <c r="AQ1597" t="s">
        <v>51</v>
      </c>
      <c r="AR1597" t="s">
        <v>871</v>
      </c>
    </row>
    <row r="1598" ht="15.75" customHeight="1">
      <c r="A1598" t="s">
        <v>323</v>
      </c>
      <c r="B1598" s="20" t="s">
        <v>154</v>
      </c>
      <c r="C1598" s="11" t="s">
        <v>736</v>
      </c>
      <c r="D1598" s="11" t="s">
        <v>737</v>
      </c>
      <c r="E1598" s="11" t="s">
        <v>738</v>
      </c>
      <c r="F1598" s="12" t="str">
        <f t="shared" si="1"/>
        <v>2015</v>
      </c>
      <c r="G1598" s="13">
        <v>42154.0</v>
      </c>
      <c r="H1598" s="14">
        <v>0.4201388888888889</v>
      </c>
      <c r="I1598" t="s">
        <v>48</v>
      </c>
      <c r="J1598" s="15"/>
      <c r="L1598" t="s">
        <v>49</v>
      </c>
      <c r="M1598" s="15">
        <v>20.6</v>
      </c>
      <c r="N1598" s="16">
        <v>8.64</v>
      </c>
      <c r="O1598" s="16">
        <v>96.0</v>
      </c>
      <c r="P1598" s="17">
        <v>44.1</v>
      </c>
      <c r="Q1598" s="18"/>
      <c r="S1598" s="17"/>
      <c r="V1598" s="19"/>
      <c r="W1598" s="19">
        <v>12.1</v>
      </c>
      <c r="AF1598" t="s">
        <v>726</v>
      </c>
      <c r="AG1598" t="s">
        <v>115</v>
      </c>
      <c r="AH1598" t="s">
        <v>59</v>
      </c>
      <c r="AI1598">
        <v>15.0</v>
      </c>
      <c r="AJ1598" t="s">
        <v>61</v>
      </c>
      <c r="AK1598" t="s">
        <v>53</v>
      </c>
      <c r="AM1598" t="s">
        <v>54</v>
      </c>
      <c r="AN1598" t="s">
        <v>55</v>
      </c>
      <c r="AQ1598" t="s">
        <v>51</v>
      </c>
      <c r="AR1598" t="s">
        <v>727</v>
      </c>
    </row>
    <row r="1599" ht="15.75" customHeight="1">
      <c r="A1599" t="s">
        <v>323</v>
      </c>
      <c r="B1599" s="20" t="s">
        <v>154</v>
      </c>
      <c r="C1599" s="11" t="s">
        <v>736</v>
      </c>
      <c r="D1599" s="11" t="s">
        <v>737</v>
      </c>
      <c r="E1599" s="11" t="s">
        <v>738</v>
      </c>
      <c r="F1599" s="12" t="str">
        <f t="shared" si="1"/>
        <v>2015</v>
      </c>
      <c r="G1599" s="13">
        <v>42168.0</v>
      </c>
      <c r="H1599" s="14">
        <v>0.32708333333333334</v>
      </c>
      <c r="I1599" t="s">
        <v>48</v>
      </c>
      <c r="J1599" s="15"/>
      <c r="L1599" t="s">
        <v>49</v>
      </c>
      <c r="M1599" s="15">
        <v>19.8</v>
      </c>
      <c r="N1599" s="16">
        <v>8.87</v>
      </c>
      <c r="O1599" s="16">
        <v>97.5</v>
      </c>
      <c r="P1599" s="17">
        <v>43.3</v>
      </c>
      <c r="Q1599" s="18"/>
      <c r="S1599" s="17"/>
      <c r="V1599" s="19"/>
      <c r="W1599" s="19">
        <v>31.3</v>
      </c>
      <c r="AF1599" t="s">
        <v>726</v>
      </c>
      <c r="AG1599" t="s">
        <v>224</v>
      </c>
      <c r="AH1599" t="s">
        <v>254</v>
      </c>
      <c r="AI1599">
        <v>18.33</v>
      </c>
      <c r="AJ1599" t="s">
        <v>52</v>
      </c>
      <c r="AK1599" t="s">
        <v>53</v>
      </c>
      <c r="AM1599" t="s">
        <v>54</v>
      </c>
      <c r="AN1599" t="s">
        <v>55</v>
      </c>
      <c r="AQ1599" t="s">
        <v>51</v>
      </c>
      <c r="AR1599" t="s">
        <v>226</v>
      </c>
    </row>
    <row r="1600" ht="15.75" customHeight="1">
      <c r="A1600" t="s">
        <v>323</v>
      </c>
      <c r="B1600" s="20" t="s">
        <v>154</v>
      </c>
      <c r="C1600" s="11" t="s">
        <v>736</v>
      </c>
      <c r="D1600" s="11" t="s">
        <v>737</v>
      </c>
      <c r="E1600" s="11" t="s">
        <v>738</v>
      </c>
      <c r="F1600" s="12" t="str">
        <f t="shared" si="1"/>
        <v>2015</v>
      </c>
      <c r="G1600" s="13">
        <v>42182.0</v>
      </c>
      <c r="H1600" s="14">
        <v>0.3486111111111111</v>
      </c>
      <c r="I1600" t="s">
        <v>48</v>
      </c>
      <c r="J1600" s="15"/>
      <c r="L1600" t="s">
        <v>49</v>
      </c>
      <c r="M1600" s="15">
        <v>21.3</v>
      </c>
      <c r="N1600" s="16">
        <v>8.15</v>
      </c>
      <c r="O1600" s="16">
        <v>92.1</v>
      </c>
      <c r="P1600" s="17">
        <v>47.6</v>
      </c>
      <c r="Q1600" s="18"/>
      <c r="S1600" s="17"/>
      <c r="V1600" s="19"/>
      <c r="W1600" s="19">
        <v>25.5</v>
      </c>
      <c r="AF1600" t="s">
        <v>726</v>
      </c>
      <c r="AG1600" t="s">
        <v>51</v>
      </c>
      <c r="AH1600" t="s">
        <v>444</v>
      </c>
      <c r="AI1600">
        <v>10.0</v>
      </c>
      <c r="AJ1600" t="s">
        <v>61</v>
      </c>
      <c r="AK1600" t="s">
        <v>53</v>
      </c>
      <c r="AM1600" t="s">
        <v>54</v>
      </c>
      <c r="AN1600" t="s">
        <v>55</v>
      </c>
      <c r="AQ1600" t="s">
        <v>51</v>
      </c>
      <c r="AR1600" t="s">
        <v>226</v>
      </c>
    </row>
    <row r="1601" ht="15.75" customHeight="1">
      <c r="A1601" t="s">
        <v>323</v>
      </c>
      <c r="B1601" s="20" t="s">
        <v>154</v>
      </c>
      <c r="C1601" s="11" t="s">
        <v>736</v>
      </c>
      <c r="D1601" s="11" t="s">
        <v>737</v>
      </c>
      <c r="E1601" s="11" t="s">
        <v>738</v>
      </c>
      <c r="F1601" s="12" t="str">
        <f t="shared" si="1"/>
        <v>2015</v>
      </c>
      <c r="G1601" s="13">
        <v>42196.0</v>
      </c>
      <c r="H1601" s="14">
        <v>0.3388888888888889</v>
      </c>
      <c r="I1601" t="s">
        <v>48</v>
      </c>
      <c r="J1601" s="15"/>
      <c r="L1601" t="s">
        <v>49</v>
      </c>
      <c r="M1601" s="15">
        <v>23.9</v>
      </c>
      <c r="N1601" s="16">
        <v>7.63</v>
      </c>
      <c r="O1601" s="16">
        <v>90.5</v>
      </c>
      <c r="P1601" s="17">
        <v>40.5</v>
      </c>
      <c r="Q1601" s="18"/>
      <c r="S1601" s="17"/>
      <c r="V1601" s="19"/>
      <c r="W1601" s="19">
        <v>13.5</v>
      </c>
      <c r="AF1601" t="s">
        <v>726</v>
      </c>
      <c r="AG1601" t="s">
        <v>51</v>
      </c>
      <c r="AH1601" t="s">
        <v>51</v>
      </c>
      <c r="AI1601">
        <v>18.33</v>
      </c>
      <c r="AJ1601" t="s">
        <v>61</v>
      </c>
      <c r="AK1601" t="s">
        <v>53</v>
      </c>
      <c r="AM1601" t="s">
        <v>54</v>
      </c>
      <c r="AN1601" t="s">
        <v>55</v>
      </c>
      <c r="AQ1601" t="s">
        <v>51</v>
      </c>
      <c r="AR1601" t="s">
        <v>728</v>
      </c>
    </row>
    <row r="1602" ht="15.75" customHeight="1">
      <c r="A1602" t="s">
        <v>323</v>
      </c>
      <c r="B1602" s="20" t="s">
        <v>154</v>
      </c>
      <c r="C1602" s="11" t="s">
        <v>736</v>
      </c>
      <c r="D1602" s="11" t="s">
        <v>737</v>
      </c>
      <c r="E1602" s="11" t="s">
        <v>738</v>
      </c>
      <c r="F1602" s="12" t="str">
        <f t="shared" si="1"/>
        <v>2015</v>
      </c>
      <c r="G1602" s="13">
        <v>42196.0</v>
      </c>
      <c r="H1602" s="14">
        <v>0.3388888888888889</v>
      </c>
      <c r="I1602" t="s">
        <v>95</v>
      </c>
      <c r="J1602" s="15"/>
      <c r="M1602" s="15">
        <v>23.9</v>
      </c>
      <c r="N1602" s="16">
        <v>7.63</v>
      </c>
      <c r="O1602" s="16">
        <v>90.6</v>
      </c>
      <c r="P1602" s="17">
        <v>40.4</v>
      </c>
      <c r="Q1602" s="18"/>
      <c r="S1602" s="17"/>
      <c r="V1602" s="19"/>
      <c r="W1602" s="19">
        <v>25.6</v>
      </c>
      <c r="AF1602" t="s">
        <v>726</v>
      </c>
      <c r="AK1602" t="s">
        <v>53</v>
      </c>
      <c r="AR1602" t="s">
        <v>728</v>
      </c>
    </row>
    <row r="1603" ht="15.75" customHeight="1">
      <c r="A1603" t="s">
        <v>323</v>
      </c>
      <c r="B1603" s="20" t="s">
        <v>154</v>
      </c>
      <c r="C1603" s="11" t="s">
        <v>736</v>
      </c>
      <c r="D1603" s="11" t="s">
        <v>737</v>
      </c>
      <c r="E1603" s="11" t="s">
        <v>738</v>
      </c>
      <c r="F1603" s="12" t="str">
        <f t="shared" si="1"/>
        <v>2015</v>
      </c>
      <c r="G1603" s="13">
        <v>42210.0</v>
      </c>
      <c r="H1603" s="14">
        <v>0.2743055555555556</v>
      </c>
      <c r="I1603" t="s">
        <v>48</v>
      </c>
      <c r="J1603" s="15"/>
      <c r="L1603" t="s">
        <v>49</v>
      </c>
      <c r="M1603" s="15">
        <v>23.3</v>
      </c>
      <c r="N1603" s="16">
        <v>7.15</v>
      </c>
      <c r="O1603" s="16">
        <v>85.1</v>
      </c>
      <c r="P1603" s="17">
        <v>54.5</v>
      </c>
      <c r="Q1603" s="18"/>
      <c r="S1603" s="17"/>
      <c r="V1603" s="19"/>
      <c r="W1603" s="19">
        <v>8.6</v>
      </c>
      <c r="AF1603" t="s">
        <v>279</v>
      </c>
      <c r="AG1603" t="s">
        <v>231</v>
      </c>
      <c r="AH1603" t="s">
        <v>254</v>
      </c>
      <c r="AI1603">
        <v>15.56</v>
      </c>
      <c r="AJ1603" t="s">
        <v>61</v>
      </c>
      <c r="AK1603" t="s">
        <v>53</v>
      </c>
      <c r="AM1603" t="s">
        <v>54</v>
      </c>
      <c r="AN1603" t="s">
        <v>65</v>
      </c>
      <c r="AQ1603" t="s">
        <v>51</v>
      </c>
      <c r="AR1603" t="s">
        <v>872</v>
      </c>
    </row>
    <row r="1604" ht="15.75" customHeight="1">
      <c r="A1604" t="s">
        <v>323</v>
      </c>
      <c r="B1604" s="20" t="s">
        <v>154</v>
      </c>
      <c r="C1604" s="11" t="s">
        <v>736</v>
      </c>
      <c r="D1604" s="11" t="s">
        <v>737</v>
      </c>
      <c r="E1604" s="11" t="s">
        <v>738</v>
      </c>
      <c r="F1604" s="12" t="str">
        <f t="shared" si="1"/>
        <v>2015</v>
      </c>
      <c r="G1604" s="13">
        <v>42210.0</v>
      </c>
      <c r="H1604" s="14">
        <v>0.2743055555555556</v>
      </c>
      <c r="I1604" t="s">
        <v>95</v>
      </c>
      <c r="J1604" s="15"/>
      <c r="M1604" s="15"/>
      <c r="N1604" s="16"/>
      <c r="O1604" s="16"/>
      <c r="P1604" s="17"/>
      <c r="Q1604" s="18"/>
      <c r="S1604" s="17"/>
      <c r="V1604" s="19"/>
      <c r="W1604" s="19">
        <v>16.0</v>
      </c>
      <c r="AF1604" t="s">
        <v>279</v>
      </c>
      <c r="AK1604" t="s">
        <v>53</v>
      </c>
      <c r="AR1604" t="s">
        <v>872</v>
      </c>
    </row>
    <row r="1605" ht="15.75" customHeight="1">
      <c r="A1605" t="s">
        <v>323</v>
      </c>
      <c r="B1605" s="20" t="s">
        <v>154</v>
      </c>
      <c r="C1605" s="11" t="s">
        <v>736</v>
      </c>
      <c r="D1605" s="11" t="s">
        <v>737</v>
      </c>
      <c r="E1605" s="11" t="s">
        <v>738</v>
      </c>
      <c r="F1605" s="12" t="str">
        <f t="shared" si="1"/>
        <v>2015</v>
      </c>
      <c r="G1605" s="13">
        <v>42224.0</v>
      </c>
      <c r="H1605" s="14">
        <v>0.3055555555555556</v>
      </c>
      <c r="I1605" t="s">
        <v>48</v>
      </c>
      <c r="J1605" s="15"/>
      <c r="L1605" t="s">
        <v>49</v>
      </c>
      <c r="M1605" s="15">
        <v>23.9</v>
      </c>
      <c r="N1605" s="16">
        <v>7.08</v>
      </c>
      <c r="O1605" s="16">
        <v>83.7</v>
      </c>
      <c r="P1605" s="17">
        <v>36.2</v>
      </c>
      <c r="Q1605" s="18"/>
      <c r="S1605" s="17"/>
      <c r="V1605" s="19"/>
      <c r="W1605" s="19">
        <v>15.8</v>
      </c>
      <c r="AF1605" t="s">
        <v>726</v>
      </c>
      <c r="AG1605" t="s">
        <v>51</v>
      </c>
      <c r="AH1605" t="s">
        <v>115</v>
      </c>
      <c r="AI1605">
        <v>13.89</v>
      </c>
      <c r="AJ1605" t="s">
        <v>61</v>
      </c>
      <c r="AK1605" t="s">
        <v>53</v>
      </c>
      <c r="AM1605" t="s">
        <v>54</v>
      </c>
      <c r="AN1605" t="s">
        <v>55</v>
      </c>
      <c r="AQ1605" t="s">
        <v>51</v>
      </c>
      <c r="AR1605" t="s">
        <v>226</v>
      </c>
    </row>
    <row r="1606" ht="15.75" customHeight="1">
      <c r="A1606" t="s">
        <v>323</v>
      </c>
      <c r="B1606" s="20" t="s">
        <v>154</v>
      </c>
      <c r="C1606" s="11" t="s">
        <v>736</v>
      </c>
      <c r="D1606" s="11" t="s">
        <v>737</v>
      </c>
      <c r="E1606" s="11" t="s">
        <v>738</v>
      </c>
      <c r="F1606" s="12" t="str">
        <f t="shared" si="1"/>
        <v>2015</v>
      </c>
      <c r="G1606" s="13">
        <v>42238.0</v>
      </c>
      <c r="H1606" s="14">
        <v>0.3020833333333333</v>
      </c>
      <c r="I1606" t="s">
        <v>48</v>
      </c>
      <c r="J1606" s="15"/>
      <c r="L1606" t="s">
        <v>49</v>
      </c>
      <c r="M1606" s="15">
        <v>25.6</v>
      </c>
      <c r="N1606" s="16">
        <v>6.7</v>
      </c>
      <c r="O1606" s="16">
        <v>82.1</v>
      </c>
      <c r="P1606" s="17">
        <v>36.6</v>
      </c>
      <c r="Q1606" s="18"/>
      <c r="S1606" s="17"/>
      <c r="V1606" s="19"/>
      <c r="W1606" s="19">
        <v>47.2</v>
      </c>
      <c r="AF1606" t="s">
        <v>726</v>
      </c>
      <c r="AG1606" t="s">
        <v>59</v>
      </c>
      <c r="AH1606" t="s">
        <v>281</v>
      </c>
      <c r="AI1606">
        <v>20.0</v>
      </c>
      <c r="AK1606" t="s">
        <v>53</v>
      </c>
      <c r="AM1606" t="s">
        <v>54</v>
      </c>
      <c r="AN1606" t="s">
        <v>55</v>
      </c>
      <c r="AQ1606" t="s">
        <v>51</v>
      </c>
      <c r="AR1606" t="s">
        <v>729</v>
      </c>
    </row>
    <row r="1607" ht="15.75" customHeight="1">
      <c r="A1607" t="s">
        <v>44</v>
      </c>
      <c r="B1607" s="20" t="s">
        <v>104</v>
      </c>
      <c r="C1607" s="11" t="s">
        <v>121</v>
      </c>
      <c r="D1607" s="11" t="s">
        <v>122</v>
      </c>
      <c r="E1607" s="11" t="s">
        <v>123</v>
      </c>
      <c r="F1607" s="12" t="str">
        <f t="shared" si="1"/>
        <v>2017</v>
      </c>
      <c r="G1607" s="13">
        <v>42945.0</v>
      </c>
      <c r="H1607" s="14">
        <v>0.2916666666666667</v>
      </c>
      <c r="I1607" t="s">
        <v>48</v>
      </c>
      <c r="J1607" s="15"/>
      <c r="L1607" t="s">
        <v>49</v>
      </c>
      <c r="M1607" s="15">
        <v>18.5</v>
      </c>
      <c r="N1607" s="16">
        <v>8.57</v>
      </c>
      <c r="O1607" s="16">
        <v>89.5</v>
      </c>
      <c r="P1607" s="17">
        <v>250.0</v>
      </c>
      <c r="Q1607" s="18"/>
      <c r="S1607" s="17"/>
      <c r="V1607" s="19"/>
      <c r="W1607" s="19">
        <v>139.6</v>
      </c>
      <c r="AF1607" t="s">
        <v>861</v>
      </c>
      <c r="AG1607" t="s">
        <v>115</v>
      </c>
      <c r="AH1607" t="s">
        <v>51</v>
      </c>
      <c r="AI1607">
        <v>15.56</v>
      </c>
      <c r="AJ1607" t="s">
        <v>52</v>
      </c>
      <c r="AK1607" t="s">
        <v>53</v>
      </c>
      <c r="AM1607" t="s">
        <v>88</v>
      </c>
      <c r="AN1607" t="s">
        <v>65</v>
      </c>
      <c r="AQ1607" t="s">
        <v>51</v>
      </c>
      <c r="AR1607" t="s">
        <v>218</v>
      </c>
    </row>
    <row r="1608" ht="15.75" customHeight="1">
      <c r="A1608" t="s">
        <v>44</v>
      </c>
      <c r="B1608" s="20" t="s">
        <v>104</v>
      </c>
      <c r="C1608" s="11" t="s">
        <v>121</v>
      </c>
      <c r="D1608" s="11" t="s">
        <v>122</v>
      </c>
      <c r="E1608" s="11" t="s">
        <v>123</v>
      </c>
      <c r="F1608" s="12" t="str">
        <f t="shared" si="1"/>
        <v>2017</v>
      </c>
      <c r="G1608" s="13">
        <v>42945.0</v>
      </c>
      <c r="H1608" s="14">
        <v>0.2916666666666667</v>
      </c>
      <c r="I1608" t="s">
        <v>95</v>
      </c>
      <c r="J1608" s="15"/>
      <c r="M1608" s="15"/>
      <c r="N1608" s="16"/>
      <c r="O1608" s="16"/>
      <c r="P1608" s="17"/>
      <c r="Q1608" s="18"/>
      <c r="S1608" s="17"/>
      <c r="V1608" s="19"/>
      <c r="W1608" s="19">
        <v>45.7</v>
      </c>
      <c r="AF1608" t="s">
        <v>861</v>
      </c>
      <c r="AK1608" t="s">
        <v>53</v>
      </c>
      <c r="AR1608" t="s">
        <v>218</v>
      </c>
    </row>
    <row r="1609" ht="15.75" customHeight="1">
      <c r="A1609" t="s">
        <v>44</v>
      </c>
      <c r="B1609" s="20" t="s">
        <v>104</v>
      </c>
      <c r="C1609" s="11" t="s">
        <v>121</v>
      </c>
      <c r="D1609" s="11" t="s">
        <v>122</v>
      </c>
      <c r="E1609" s="11" t="s">
        <v>123</v>
      </c>
      <c r="F1609" s="12" t="str">
        <f t="shared" si="1"/>
        <v>2017</v>
      </c>
      <c r="G1609" s="13">
        <v>42959.0</v>
      </c>
      <c r="H1609" s="14">
        <v>0.2916666666666667</v>
      </c>
      <c r="I1609" t="s">
        <v>48</v>
      </c>
      <c r="J1609" s="15"/>
      <c r="L1609" t="s">
        <v>49</v>
      </c>
      <c r="M1609" s="15">
        <v>20.0</v>
      </c>
      <c r="N1609" s="16">
        <v>7.84</v>
      </c>
      <c r="O1609" s="16">
        <v>87.7</v>
      </c>
      <c r="P1609" s="17">
        <v>280.0</v>
      </c>
      <c r="Q1609" s="18"/>
      <c r="S1609" s="17"/>
      <c r="V1609" s="19"/>
      <c r="W1609" s="19">
        <v>228.2</v>
      </c>
      <c r="AF1609" t="s">
        <v>862</v>
      </c>
      <c r="AG1609" t="s">
        <v>72</v>
      </c>
      <c r="AH1609" t="s">
        <v>72</v>
      </c>
      <c r="AI1609">
        <v>20.0</v>
      </c>
      <c r="AJ1609" t="s">
        <v>61</v>
      </c>
      <c r="AK1609" t="s">
        <v>119</v>
      </c>
      <c r="AM1609" t="s">
        <v>88</v>
      </c>
      <c r="AN1609" t="s">
        <v>65</v>
      </c>
      <c r="AQ1609" t="s">
        <v>51</v>
      </c>
      <c r="AR1609" t="s">
        <v>229</v>
      </c>
    </row>
    <row r="1610" ht="15.75" customHeight="1">
      <c r="A1610" t="s">
        <v>44</v>
      </c>
      <c r="B1610" s="20" t="s">
        <v>104</v>
      </c>
      <c r="C1610" s="11" t="s">
        <v>121</v>
      </c>
      <c r="D1610" s="11" t="s">
        <v>122</v>
      </c>
      <c r="E1610" s="11" t="s">
        <v>123</v>
      </c>
      <c r="F1610" s="12" t="str">
        <f t="shared" si="1"/>
        <v>2017</v>
      </c>
      <c r="G1610" s="13">
        <v>42973.0</v>
      </c>
      <c r="H1610" s="14">
        <v>0.2916666666666667</v>
      </c>
      <c r="I1610" t="s">
        <v>48</v>
      </c>
      <c r="J1610" s="15"/>
      <c r="L1610" t="s">
        <v>49</v>
      </c>
      <c r="M1610" s="15">
        <v>16.5</v>
      </c>
      <c r="N1610" s="16">
        <v>8.44</v>
      </c>
      <c r="O1610" s="16">
        <v>87.3</v>
      </c>
      <c r="P1610" s="17">
        <v>280.0</v>
      </c>
      <c r="Q1610" s="18"/>
      <c r="S1610" s="17"/>
      <c r="V1610" s="19"/>
      <c r="W1610" s="19">
        <v>150.0</v>
      </c>
      <c r="AF1610" t="s">
        <v>856</v>
      </c>
      <c r="AG1610" t="s">
        <v>51</v>
      </c>
      <c r="AH1610" t="s">
        <v>51</v>
      </c>
      <c r="AJ1610" t="s">
        <v>61</v>
      </c>
      <c r="AK1610" t="s">
        <v>119</v>
      </c>
      <c r="AM1610" t="s">
        <v>88</v>
      </c>
      <c r="AN1610" t="s">
        <v>65</v>
      </c>
      <c r="AQ1610" t="s">
        <v>51</v>
      </c>
      <c r="AR1610" t="s">
        <v>226</v>
      </c>
    </row>
    <row r="1611" ht="15.75" customHeight="1">
      <c r="A1611" t="s">
        <v>44</v>
      </c>
      <c r="B1611" s="20" t="s">
        <v>104</v>
      </c>
      <c r="C1611" s="11" t="s">
        <v>121</v>
      </c>
      <c r="D1611" s="11" t="s">
        <v>122</v>
      </c>
      <c r="E1611" s="11" t="s">
        <v>123</v>
      </c>
      <c r="F1611" s="12" t="str">
        <f t="shared" si="1"/>
        <v>2017</v>
      </c>
      <c r="G1611" s="13">
        <v>42987.0</v>
      </c>
      <c r="H1611" s="14">
        <v>0.3125</v>
      </c>
      <c r="I1611" t="s">
        <v>48</v>
      </c>
      <c r="J1611" s="15"/>
      <c r="L1611" t="s">
        <v>49</v>
      </c>
      <c r="M1611" s="15">
        <v>15.5</v>
      </c>
      <c r="N1611" s="16">
        <v>9.01</v>
      </c>
      <c r="O1611" s="16">
        <v>90.6</v>
      </c>
      <c r="P1611" s="17">
        <v>320.0</v>
      </c>
      <c r="Q1611" s="18"/>
      <c r="S1611" s="17"/>
      <c r="V1611" s="19"/>
      <c r="W1611" s="19">
        <v>261.3</v>
      </c>
      <c r="AF1611" t="s">
        <v>862</v>
      </c>
      <c r="AG1611" t="s">
        <v>86</v>
      </c>
      <c r="AH1611" t="s">
        <v>315</v>
      </c>
      <c r="AJ1611" t="s">
        <v>61</v>
      </c>
      <c r="AK1611" t="s">
        <v>119</v>
      </c>
      <c r="AM1611" t="s">
        <v>54</v>
      </c>
      <c r="AN1611" t="s">
        <v>65</v>
      </c>
      <c r="AQ1611" t="s">
        <v>292</v>
      </c>
      <c r="AR1611" t="s">
        <v>873</v>
      </c>
    </row>
    <row r="1612" ht="15.75" customHeight="1">
      <c r="A1612" t="s">
        <v>44</v>
      </c>
      <c r="B1612" s="20" t="s">
        <v>104</v>
      </c>
      <c r="C1612" s="11" t="s">
        <v>121</v>
      </c>
      <c r="D1612" s="11" t="s">
        <v>122</v>
      </c>
      <c r="E1612" s="11" t="s">
        <v>123</v>
      </c>
      <c r="F1612" s="12" t="str">
        <f t="shared" si="1"/>
        <v>2017</v>
      </c>
      <c r="G1612" s="13">
        <v>43001.0</v>
      </c>
      <c r="H1612" s="14">
        <v>0.3090277777777778</v>
      </c>
      <c r="I1612" t="s">
        <v>48</v>
      </c>
      <c r="J1612" s="15"/>
      <c r="L1612" t="s">
        <v>49</v>
      </c>
      <c r="M1612" s="15">
        <v>16.2</v>
      </c>
      <c r="N1612" s="16">
        <v>8.51</v>
      </c>
      <c r="O1612" s="16">
        <v>86.0</v>
      </c>
      <c r="P1612" s="17">
        <v>310.0</v>
      </c>
      <c r="Q1612" s="18"/>
      <c r="S1612" s="17"/>
      <c r="V1612" s="19"/>
      <c r="W1612" s="19">
        <v>85.7</v>
      </c>
      <c r="AF1612" t="s">
        <v>856</v>
      </c>
      <c r="AG1612" t="s">
        <v>51</v>
      </c>
      <c r="AH1612" t="s">
        <v>51</v>
      </c>
      <c r="AJ1612" t="s">
        <v>61</v>
      </c>
      <c r="AK1612" t="s">
        <v>119</v>
      </c>
      <c r="AN1612" t="s">
        <v>65</v>
      </c>
      <c r="AQ1612" t="s">
        <v>51</v>
      </c>
      <c r="AR1612" t="s">
        <v>226</v>
      </c>
    </row>
    <row r="1613" ht="15.75" customHeight="1">
      <c r="A1613" t="s">
        <v>44</v>
      </c>
      <c r="B1613" s="20" t="s">
        <v>104</v>
      </c>
      <c r="C1613" s="11" t="s">
        <v>134</v>
      </c>
      <c r="D1613" s="11" t="s">
        <v>135</v>
      </c>
      <c r="E1613" s="11" t="s">
        <v>136</v>
      </c>
      <c r="F1613" s="12" t="str">
        <f t="shared" si="1"/>
        <v>2017</v>
      </c>
      <c r="G1613" s="13">
        <v>42875.0</v>
      </c>
      <c r="H1613" s="14">
        <v>0.2604166666666667</v>
      </c>
      <c r="I1613" t="s">
        <v>48</v>
      </c>
      <c r="J1613" s="15"/>
      <c r="L1613" t="s">
        <v>49</v>
      </c>
      <c r="M1613" s="15">
        <v>16.3</v>
      </c>
      <c r="N1613" s="16"/>
      <c r="O1613" s="16">
        <v>83.3</v>
      </c>
      <c r="P1613" s="17">
        <v>210.0</v>
      </c>
      <c r="Q1613" s="18"/>
      <c r="S1613" s="17"/>
      <c r="V1613" s="19"/>
      <c r="W1613" s="19">
        <v>83.3</v>
      </c>
      <c r="AF1613" t="s">
        <v>856</v>
      </c>
      <c r="AG1613" t="s">
        <v>51</v>
      </c>
      <c r="AH1613" t="s">
        <v>51</v>
      </c>
      <c r="AI1613">
        <v>12.78</v>
      </c>
      <c r="AJ1613" t="s">
        <v>61</v>
      </c>
      <c r="AK1613" t="s">
        <v>119</v>
      </c>
      <c r="AM1613" t="s">
        <v>54</v>
      </c>
      <c r="AN1613" t="s">
        <v>65</v>
      </c>
      <c r="AQ1613" t="s">
        <v>51</v>
      </c>
      <c r="AR1613" t="s">
        <v>482</v>
      </c>
    </row>
    <row r="1614" ht="15.75" customHeight="1">
      <c r="A1614" t="s">
        <v>44</v>
      </c>
      <c r="B1614" s="20" t="s">
        <v>104</v>
      </c>
      <c r="C1614" s="11" t="s">
        <v>134</v>
      </c>
      <c r="D1614" s="11" t="s">
        <v>135</v>
      </c>
      <c r="E1614" s="11" t="s">
        <v>136</v>
      </c>
      <c r="F1614" s="12" t="str">
        <f t="shared" si="1"/>
        <v>2017</v>
      </c>
      <c r="G1614" s="13">
        <v>42889.0</v>
      </c>
      <c r="H1614" s="14">
        <v>0.3611111111111111</v>
      </c>
      <c r="I1614" t="s">
        <v>48</v>
      </c>
      <c r="J1614" s="15"/>
      <c r="L1614" t="s">
        <v>49</v>
      </c>
      <c r="M1614" s="15">
        <v>15.3</v>
      </c>
      <c r="N1614" s="16"/>
      <c r="O1614" s="16">
        <v>93.1</v>
      </c>
      <c r="P1614" s="17"/>
      <c r="Q1614" s="18"/>
      <c r="S1614" s="17"/>
      <c r="V1614" s="19"/>
      <c r="W1614" s="19">
        <v>76.6</v>
      </c>
      <c r="AF1614" t="s">
        <v>858</v>
      </c>
      <c r="AG1614" t="s">
        <v>86</v>
      </c>
      <c r="AH1614" t="s">
        <v>439</v>
      </c>
      <c r="AJ1614" t="s">
        <v>61</v>
      </c>
      <c r="AK1614" t="s">
        <v>119</v>
      </c>
      <c r="AM1614" t="s">
        <v>54</v>
      </c>
      <c r="AN1614" t="s">
        <v>55</v>
      </c>
      <c r="AQ1614" t="s">
        <v>51</v>
      </c>
      <c r="AR1614" t="s">
        <v>425</v>
      </c>
    </row>
    <row r="1615" ht="15.75" customHeight="1">
      <c r="A1615" t="s">
        <v>44</v>
      </c>
      <c r="B1615" s="20" t="s">
        <v>104</v>
      </c>
      <c r="C1615" s="11" t="s">
        <v>134</v>
      </c>
      <c r="D1615" s="11" t="s">
        <v>135</v>
      </c>
      <c r="E1615" s="11" t="s">
        <v>136</v>
      </c>
      <c r="F1615" s="12" t="str">
        <f t="shared" si="1"/>
        <v>2017</v>
      </c>
      <c r="G1615" s="13">
        <v>42903.0</v>
      </c>
      <c r="H1615" s="14">
        <v>0.2743055555555556</v>
      </c>
      <c r="I1615" t="s">
        <v>48</v>
      </c>
      <c r="J1615" s="15"/>
      <c r="L1615" t="s">
        <v>49</v>
      </c>
      <c r="M1615" s="15">
        <v>15.9</v>
      </c>
      <c r="N1615" s="16"/>
      <c r="O1615" s="16">
        <v>88.5</v>
      </c>
      <c r="P1615" s="17">
        <v>220.0</v>
      </c>
      <c r="Q1615" s="18"/>
      <c r="S1615" s="17"/>
      <c r="V1615" s="19"/>
      <c r="W1615" s="19">
        <v>193.5</v>
      </c>
      <c r="AF1615" t="s">
        <v>856</v>
      </c>
      <c r="AG1615" t="s">
        <v>59</v>
      </c>
      <c r="AH1615" t="s">
        <v>364</v>
      </c>
      <c r="AJ1615" t="s">
        <v>61</v>
      </c>
      <c r="AK1615" t="s">
        <v>53</v>
      </c>
      <c r="AM1615" t="s">
        <v>54</v>
      </c>
      <c r="AN1615" t="s">
        <v>55</v>
      </c>
      <c r="AQ1615" t="s">
        <v>51</v>
      </c>
      <c r="AR1615" t="s">
        <v>317</v>
      </c>
    </row>
    <row r="1616" ht="15.75" customHeight="1">
      <c r="A1616" t="s">
        <v>44</v>
      </c>
      <c r="B1616" s="20" t="s">
        <v>104</v>
      </c>
      <c r="C1616" s="11" t="s">
        <v>134</v>
      </c>
      <c r="D1616" s="11" t="s">
        <v>135</v>
      </c>
      <c r="E1616" s="11" t="s">
        <v>136</v>
      </c>
      <c r="F1616" s="12" t="str">
        <f t="shared" si="1"/>
        <v>2017</v>
      </c>
      <c r="G1616" s="13">
        <v>42917.0</v>
      </c>
      <c r="H1616" s="14">
        <v>0.34375</v>
      </c>
      <c r="I1616" t="s">
        <v>48</v>
      </c>
      <c r="J1616" s="15"/>
      <c r="L1616" t="s">
        <v>49</v>
      </c>
      <c r="M1616" s="15">
        <v>19.5</v>
      </c>
      <c r="N1616" s="16">
        <v>8.48</v>
      </c>
      <c r="O1616" s="16">
        <v>93.1</v>
      </c>
      <c r="P1616" s="17">
        <v>195.0</v>
      </c>
      <c r="Q1616" s="18"/>
      <c r="S1616" s="17"/>
      <c r="V1616" s="19"/>
      <c r="W1616" s="19"/>
      <c r="AF1616" t="s">
        <v>858</v>
      </c>
      <c r="AG1616" t="s">
        <v>284</v>
      </c>
      <c r="AH1616" t="s">
        <v>72</v>
      </c>
      <c r="AI1616">
        <v>20.0</v>
      </c>
      <c r="AJ1616" t="s">
        <v>61</v>
      </c>
      <c r="AK1616" t="s">
        <v>53</v>
      </c>
      <c r="AM1616" t="s">
        <v>54</v>
      </c>
      <c r="AN1616" t="s">
        <v>65</v>
      </c>
      <c r="AQ1616" t="s">
        <v>56</v>
      </c>
      <c r="AR1616" t="s">
        <v>218</v>
      </c>
    </row>
    <row r="1617" ht="15.75" customHeight="1">
      <c r="A1617" t="s">
        <v>44</v>
      </c>
      <c r="B1617" s="20" t="s">
        <v>104</v>
      </c>
      <c r="C1617" s="11" t="s">
        <v>134</v>
      </c>
      <c r="D1617" s="11" t="s">
        <v>135</v>
      </c>
      <c r="E1617" s="11" t="s">
        <v>136</v>
      </c>
      <c r="F1617" s="12" t="str">
        <f t="shared" si="1"/>
        <v>2017</v>
      </c>
      <c r="G1617" s="13">
        <v>42931.0</v>
      </c>
      <c r="H1617" s="14">
        <v>0.28125</v>
      </c>
      <c r="I1617" t="s">
        <v>48</v>
      </c>
      <c r="J1617" s="15"/>
      <c r="L1617" t="s">
        <v>49</v>
      </c>
      <c r="M1617" s="15">
        <v>17.7</v>
      </c>
      <c r="N1617" s="16">
        <v>8.68</v>
      </c>
      <c r="O1617" s="16">
        <v>90.6</v>
      </c>
      <c r="P1617" s="17">
        <v>230.0</v>
      </c>
      <c r="Q1617" s="18"/>
      <c r="S1617" s="17"/>
      <c r="V1617" s="19"/>
      <c r="W1617" s="19">
        <v>179.3</v>
      </c>
      <c r="AF1617" t="s">
        <v>861</v>
      </c>
      <c r="AG1617" t="s">
        <v>59</v>
      </c>
      <c r="AH1617" t="s">
        <v>59</v>
      </c>
      <c r="AI1617">
        <v>15.56</v>
      </c>
      <c r="AJ1617" t="s">
        <v>61</v>
      </c>
      <c r="AK1617" t="s">
        <v>53</v>
      </c>
      <c r="AM1617" t="s">
        <v>88</v>
      </c>
      <c r="AN1617" t="s">
        <v>65</v>
      </c>
      <c r="AQ1617" t="s">
        <v>51</v>
      </c>
      <c r="AR1617" t="s">
        <v>874</v>
      </c>
    </row>
    <row r="1618" ht="15.75" customHeight="1">
      <c r="A1618" t="s">
        <v>44</v>
      </c>
      <c r="B1618" s="20" t="s">
        <v>104</v>
      </c>
      <c r="C1618" s="11" t="s">
        <v>134</v>
      </c>
      <c r="D1618" s="11" t="s">
        <v>135</v>
      </c>
      <c r="E1618" s="11" t="s">
        <v>136</v>
      </c>
      <c r="F1618" s="12" t="str">
        <f t="shared" si="1"/>
        <v>2017</v>
      </c>
      <c r="G1618" s="13">
        <v>42945.0</v>
      </c>
      <c r="H1618" s="14">
        <v>0.2708333333333333</v>
      </c>
      <c r="I1618" t="s">
        <v>48</v>
      </c>
      <c r="J1618" s="15"/>
      <c r="L1618" t="s">
        <v>49</v>
      </c>
      <c r="M1618" s="15">
        <v>18.9</v>
      </c>
      <c r="N1618" s="16">
        <v>8.22</v>
      </c>
      <c r="O1618" s="16">
        <v>88.4</v>
      </c>
      <c r="P1618" s="17">
        <v>230.0</v>
      </c>
      <c r="Q1618" s="18"/>
      <c r="S1618" s="17"/>
      <c r="V1618" s="19"/>
      <c r="W1618" s="19">
        <v>139.6</v>
      </c>
      <c r="AF1618" t="s">
        <v>861</v>
      </c>
      <c r="AG1618" t="s">
        <v>115</v>
      </c>
      <c r="AH1618" t="s">
        <v>51</v>
      </c>
      <c r="AI1618">
        <v>15.56</v>
      </c>
      <c r="AJ1618" t="s">
        <v>52</v>
      </c>
      <c r="AK1618" t="s">
        <v>53</v>
      </c>
      <c r="AM1618" t="s">
        <v>88</v>
      </c>
      <c r="AN1618" t="s">
        <v>65</v>
      </c>
      <c r="AQ1618" t="s">
        <v>51</v>
      </c>
      <c r="AR1618" t="s">
        <v>218</v>
      </c>
    </row>
    <row r="1619" ht="15.75" customHeight="1">
      <c r="A1619" t="s">
        <v>44</v>
      </c>
      <c r="B1619" s="20" t="s">
        <v>104</v>
      </c>
      <c r="C1619" s="11" t="s">
        <v>134</v>
      </c>
      <c r="D1619" s="11" t="s">
        <v>135</v>
      </c>
      <c r="E1619" s="11" t="s">
        <v>136</v>
      </c>
      <c r="F1619" s="12" t="str">
        <f t="shared" si="1"/>
        <v>2017</v>
      </c>
      <c r="G1619" s="13">
        <v>42959.0</v>
      </c>
      <c r="H1619" s="14">
        <v>0.2708333333333333</v>
      </c>
      <c r="I1619" t="s">
        <v>48</v>
      </c>
      <c r="J1619" s="15"/>
      <c r="L1619" t="s">
        <v>49</v>
      </c>
      <c r="M1619" s="15">
        <v>20.1</v>
      </c>
      <c r="N1619" s="16">
        <v>7.99</v>
      </c>
      <c r="O1619" s="16">
        <v>87.9</v>
      </c>
      <c r="P1619" s="17">
        <v>260.0</v>
      </c>
      <c r="Q1619" s="18"/>
      <c r="S1619" s="17"/>
      <c r="V1619" s="19"/>
      <c r="W1619" s="19"/>
      <c r="AF1619" t="s">
        <v>862</v>
      </c>
      <c r="AG1619" t="s">
        <v>72</v>
      </c>
      <c r="AH1619" t="s">
        <v>72</v>
      </c>
      <c r="AI1619">
        <v>20.0</v>
      </c>
      <c r="AJ1619" t="s">
        <v>61</v>
      </c>
      <c r="AK1619" t="s">
        <v>119</v>
      </c>
      <c r="AM1619" t="s">
        <v>88</v>
      </c>
      <c r="AN1619" t="s">
        <v>65</v>
      </c>
      <c r="AQ1619" t="s">
        <v>51</v>
      </c>
      <c r="AR1619" t="s">
        <v>229</v>
      </c>
    </row>
    <row r="1620" ht="15.75" customHeight="1">
      <c r="A1620" t="s">
        <v>44</v>
      </c>
      <c r="B1620" s="20" t="s">
        <v>104</v>
      </c>
      <c r="C1620" s="11" t="s">
        <v>134</v>
      </c>
      <c r="D1620" s="11" t="s">
        <v>135</v>
      </c>
      <c r="E1620" s="11" t="s">
        <v>136</v>
      </c>
      <c r="F1620" s="12" t="str">
        <f t="shared" si="1"/>
        <v>2017</v>
      </c>
      <c r="G1620" s="13">
        <v>42973.0</v>
      </c>
      <c r="H1620" s="14">
        <v>0.28125</v>
      </c>
      <c r="I1620" t="s">
        <v>48</v>
      </c>
      <c r="J1620" s="15"/>
      <c r="L1620" t="s">
        <v>49</v>
      </c>
      <c r="M1620" s="15">
        <v>16.8</v>
      </c>
      <c r="N1620" s="16">
        <v>8.4</v>
      </c>
      <c r="O1620" s="16">
        <v>88.8</v>
      </c>
      <c r="P1620" s="17">
        <v>260.0</v>
      </c>
      <c r="Q1620" s="18"/>
      <c r="S1620" s="17"/>
      <c r="V1620" s="19"/>
      <c r="W1620" s="19">
        <v>140.1</v>
      </c>
      <c r="AF1620" t="s">
        <v>856</v>
      </c>
      <c r="AG1620" t="s">
        <v>51</v>
      </c>
      <c r="AH1620" t="s">
        <v>51</v>
      </c>
      <c r="AJ1620" t="s">
        <v>61</v>
      </c>
      <c r="AK1620" t="s">
        <v>119</v>
      </c>
      <c r="AM1620" t="s">
        <v>88</v>
      </c>
      <c r="AN1620" t="s">
        <v>65</v>
      </c>
      <c r="AQ1620" t="s">
        <v>51</v>
      </c>
      <c r="AR1620" t="s">
        <v>226</v>
      </c>
    </row>
    <row r="1621" ht="15.75" customHeight="1">
      <c r="A1621" t="s">
        <v>44</v>
      </c>
      <c r="B1621" s="20" t="s">
        <v>104</v>
      </c>
      <c r="C1621" s="11" t="s">
        <v>134</v>
      </c>
      <c r="D1621" s="11" t="s">
        <v>135</v>
      </c>
      <c r="E1621" s="11" t="s">
        <v>136</v>
      </c>
      <c r="F1621" s="12" t="str">
        <f t="shared" si="1"/>
        <v>2017</v>
      </c>
      <c r="G1621" s="13">
        <v>42987.0</v>
      </c>
      <c r="H1621" s="14">
        <v>0.2986111111111111</v>
      </c>
      <c r="I1621" t="s">
        <v>48</v>
      </c>
      <c r="J1621" s="15"/>
      <c r="L1621" t="s">
        <v>49</v>
      </c>
      <c r="M1621" s="15">
        <v>15.6</v>
      </c>
      <c r="N1621" s="16">
        <v>8.96</v>
      </c>
      <c r="O1621" s="16">
        <v>90.7</v>
      </c>
      <c r="P1621" s="17">
        <v>270.0</v>
      </c>
      <c r="Q1621" s="18"/>
      <c r="S1621" s="17"/>
      <c r="V1621" s="19"/>
      <c r="W1621" s="19">
        <v>261.3</v>
      </c>
      <c r="AF1621" t="s">
        <v>862</v>
      </c>
      <c r="AG1621" t="s">
        <v>86</v>
      </c>
      <c r="AH1621" t="s">
        <v>315</v>
      </c>
      <c r="AJ1621" t="s">
        <v>61</v>
      </c>
      <c r="AK1621" t="s">
        <v>119</v>
      </c>
      <c r="AM1621" t="s">
        <v>54</v>
      </c>
      <c r="AN1621" t="s">
        <v>65</v>
      </c>
      <c r="AQ1621" t="s">
        <v>292</v>
      </c>
      <c r="AR1621" t="s">
        <v>875</v>
      </c>
    </row>
    <row r="1622" ht="15.75" customHeight="1">
      <c r="A1622" t="s">
        <v>44</v>
      </c>
      <c r="B1622" s="20" t="s">
        <v>104</v>
      </c>
      <c r="C1622" s="11" t="s">
        <v>134</v>
      </c>
      <c r="D1622" s="11" t="s">
        <v>135</v>
      </c>
      <c r="E1622" s="11" t="s">
        <v>136</v>
      </c>
      <c r="F1622" s="12" t="str">
        <f t="shared" si="1"/>
        <v>2017</v>
      </c>
      <c r="G1622" s="13">
        <v>43001.0</v>
      </c>
      <c r="H1622" s="14">
        <v>0.2986111111111111</v>
      </c>
      <c r="I1622" t="s">
        <v>48</v>
      </c>
      <c r="J1622" s="15"/>
      <c r="L1622" t="s">
        <v>49</v>
      </c>
      <c r="M1622" s="15">
        <v>16.2</v>
      </c>
      <c r="N1622" s="16">
        <v>8.43</v>
      </c>
      <c r="O1622" s="16">
        <v>85.2</v>
      </c>
      <c r="P1622" s="17">
        <v>290.0</v>
      </c>
      <c r="Q1622" s="18"/>
      <c r="S1622" s="17"/>
      <c r="V1622" s="19"/>
      <c r="W1622" s="19">
        <v>101.4</v>
      </c>
      <c r="AF1622" t="s">
        <v>856</v>
      </c>
      <c r="AG1622" t="s">
        <v>51</v>
      </c>
      <c r="AH1622" t="s">
        <v>51</v>
      </c>
      <c r="AJ1622" t="s">
        <v>61</v>
      </c>
      <c r="AK1622" t="s">
        <v>119</v>
      </c>
      <c r="AN1622" t="s">
        <v>65</v>
      </c>
      <c r="AQ1622" t="s">
        <v>51</v>
      </c>
      <c r="AR1622" t="s">
        <v>876</v>
      </c>
    </row>
    <row r="1623" ht="15.75" customHeight="1">
      <c r="A1623" t="s">
        <v>44</v>
      </c>
      <c r="B1623" s="20" t="s">
        <v>104</v>
      </c>
      <c r="C1623" s="11" t="s">
        <v>145</v>
      </c>
      <c r="D1623" s="11" t="s">
        <v>146</v>
      </c>
      <c r="E1623" s="11" t="s">
        <v>147</v>
      </c>
      <c r="F1623" s="12" t="str">
        <f t="shared" si="1"/>
        <v>2017</v>
      </c>
      <c r="G1623" s="13">
        <v>42875.0</v>
      </c>
      <c r="H1623" s="14">
        <v>0.22916666666666666</v>
      </c>
      <c r="I1623" t="s">
        <v>48</v>
      </c>
      <c r="J1623" s="15"/>
      <c r="L1623" t="s">
        <v>49</v>
      </c>
      <c r="M1623" s="15">
        <v>17.0</v>
      </c>
      <c r="N1623" s="16"/>
      <c r="O1623" s="16">
        <v>77.5</v>
      </c>
      <c r="P1623" s="17">
        <v>155.4</v>
      </c>
      <c r="Q1623" s="18"/>
      <c r="S1623" s="17"/>
      <c r="V1623" s="19"/>
      <c r="W1623" s="19">
        <v>99.0</v>
      </c>
      <c r="AF1623" t="s">
        <v>646</v>
      </c>
      <c r="AG1623" t="s">
        <v>59</v>
      </c>
      <c r="AH1623" t="s">
        <v>86</v>
      </c>
      <c r="AI1623">
        <v>10.56</v>
      </c>
      <c r="AJ1623" t="s">
        <v>52</v>
      </c>
      <c r="AK1623" t="s">
        <v>53</v>
      </c>
      <c r="AM1623" t="s">
        <v>62</v>
      </c>
      <c r="AN1623" t="s">
        <v>55</v>
      </c>
      <c r="AQ1623" t="s">
        <v>51</v>
      </c>
      <c r="AR1623" t="s">
        <v>317</v>
      </c>
    </row>
    <row r="1624" ht="15.75" customHeight="1">
      <c r="A1624" t="s">
        <v>44</v>
      </c>
      <c r="B1624" s="20" t="s">
        <v>104</v>
      </c>
      <c r="C1624" s="11" t="s">
        <v>145</v>
      </c>
      <c r="D1624" s="11" t="s">
        <v>146</v>
      </c>
      <c r="E1624" s="11" t="s">
        <v>147</v>
      </c>
      <c r="F1624" s="12" t="str">
        <f t="shared" si="1"/>
        <v>2017</v>
      </c>
      <c r="G1624" s="13">
        <v>42889.0</v>
      </c>
      <c r="H1624" s="14">
        <v>0.2423611111111111</v>
      </c>
      <c r="I1624" t="s">
        <v>48</v>
      </c>
      <c r="J1624" s="15"/>
      <c r="L1624" t="s">
        <v>58</v>
      </c>
      <c r="M1624" s="15"/>
      <c r="N1624" s="16"/>
      <c r="O1624" s="16"/>
      <c r="P1624" s="17"/>
      <c r="Q1624" s="18"/>
      <c r="S1624" s="17"/>
      <c r="V1624" s="19"/>
      <c r="W1624" s="19">
        <v>260.2</v>
      </c>
      <c r="AF1624" t="s">
        <v>647</v>
      </c>
      <c r="AG1624" t="s">
        <v>86</v>
      </c>
      <c r="AH1624" t="s">
        <v>254</v>
      </c>
      <c r="AJ1624" t="s">
        <v>61</v>
      </c>
      <c r="AK1624" t="s">
        <v>119</v>
      </c>
      <c r="AM1624" t="s">
        <v>62</v>
      </c>
      <c r="AN1624" t="s">
        <v>65</v>
      </c>
      <c r="AQ1624" t="s">
        <v>70</v>
      </c>
      <c r="AR1624" t="s">
        <v>877</v>
      </c>
    </row>
    <row r="1625" ht="15.75" customHeight="1">
      <c r="A1625" t="s">
        <v>44</v>
      </c>
      <c r="B1625" s="20" t="s">
        <v>104</v>
      </c>
      <c r="C1625" s="11" t="s">
        <v>145</v>
      </c>
      <c r="D1625" s="11" t="s">
        <v>146</v>
      </c>
      <c r="E1625" s="11" t="s">
        <v>147</v>
      </c>
      <c r="F1625" s="12" t="str">
        <f t="shared" si="1"/>
        <v>2017</v>
      </c>
      <c r="G1625" s="13">
        <v>42903.0</v>
      </c>
      <c r="H1625" s="14">
        <v>0.2361111111111111</v>
      </c>
      <c r="I1625" t="s">
        <v>48</v>
      </c>
      <c r="J1625" s="15"/>
      <c r="L1625" t="s">
        <v>49</v>
      </c>
      <c r="M1625" s="15">
        <v>16.0</v>
      </c>
      <c r="N1625" s="16"/>
      <c r="O1625" s="16">
        <v>78.8</v>
      </c>
      <c r="P1625" s="17">
        <v>183.7</v>
      </c>
      <c r="Q1625" s="18"/>
      <c r="S1625" s="17"/>
      <c r="V1625" s="19"/>
      <c r="W1625" s="19">
        <v>365.4</v>
      </c>
      <c r="AF1625" t="s">
        <v>649</v>
      </c>
      <c r="AG1625" t="s">
        <v>59</v>
      </c>
      <c r="AH1625" t="s">
        <v>189</v>
      </c>
      <c r="AJ1625" t="s">
        <v>61</v>
      </c>
      <c r="AK1625" t="s">
        <v>119</v>
      </c>
      <c r="AM1625" t="s">
        <v>54</v>
      </c>
      <c r="AN1625" t="s">
        <v>55</v>
      </c>
      <c r="AQ1625" t="s">
        <v>171</v>
      </c>
      <c r="AR1625" t="s">
        <v>878</v>
      </c>
    </row>
    <row r="1626" ht="15.75" customHeight="1">
      <c r="A1626" t="s">
        <v>44</v>
      </c>
      <c r="B1626" s="20" t="s">
        <v>104</v>
      </c>
      <c r="C1626" s="11" t="s">
        <v>145</v>
      </c>
      <c r="D1626" s="11" t="s">
        <v>146</v>
      </c>
      <c r="E1626" s="11" t="s">
        <v>147</v>
      </c>
      <c r="F1626" s="12" t="str">
        <f t="shared" si="1"/>
        <v>2017</v>
      </c>
      <c r="G1626" s="13">
        <v>42917.0</v>
      </c>
      <c r="H1626" s="14">
        <v>0.25</v>
      </c>
      <c r="I1626" t="s">
        <v>48</v>
      </c>
      <c r="J1626" s="15"/>
      <c r="L1626" t="s">
        <v>58</v>
      </c>
      <c r="M1626" s="15">
        <v>18.4</v>
      </c>
      <c r="N1626" s="16">
        <v>8.52</v>
      </c>
      <c r="O1626" s="16">
        <v>91.0</v>
      </c>
      <c r="P1626" s="17">
        <v>130.6</v>
      </c>
      <c r="Q1626" s="18"/>
      <c r="S1626" s="17"/>
      <c r="V1626" s="19"/>
      <c r="W1626" s="19" t="s">
        <v>149</v>
      </c>
      <c r="AF1626" t="s">
        <v>651</v>
      </c>
      <c r="AG1626" t="s">
        <v>259</v>
      </c>
      <c r="AH1626" t="s">
        <v>611</v>
      </c>
      <c r="AJ1626" t="s">
        <v>61</v>
      </c>
      <c r="AK1626" t="s">
        <v>53</v>
      </c>
      <c r="AM1626" t="s">
        <v>62</v>
      </c>
      <c r="AN1626" t="s">
        <v>55</v>
      </c>
      <c r="AQ1626" t="s">
        <v>70</v>
      </c>
      <c r="AR1626" t="s">
        <v>879</v>
      </c>
    </row>
    <row r="1627" ht="15.75" customHeight="1">
      <c r="A1627" t="s">
        <v>44</v>
      </c>
      <c r="B1627" s="20" t="s">
        <v>104</v>
      </c>
      <c r="C1627" s="11" t="s">
        <v>145</v>
      </c>
      <c r="D1627" s="11" t="s">
        <v>146</v>
      </c>
      <c r="E1627" s="11" t="s">
        <v>147</v>
      </c>
      <c r="F1627" s="12" t="str">
        <f t="shared" si="1"/>
        <v>2017</v>
      </c>
      <c r="G1627" s="13">
        <v>42931.0</v>
      </c>
      <c r="H1627" s="14">
        <v>0.2465277777777778</v>
      </c>
      <c r="I1627" t="s">
        <v>48</v>
      </c>
      <c r="J1627" s="15"/>
      <c r="L1627" t="s">
        <v>49</v>
      </c>
      <c r="M1627" s="15">
        <v>17.5</v>
      </c>
      <c r="N1627" s="16"/>
      <c r="O1627" s="16">
        <v>99.3</v>
      </c>
      <c r="P1627" s="17">
        <v>180.4</v>
      </c>
      <c r="Q1627" s="18"/>
      <c r="S1627" s="17"/>
      <c r="V1627" s="19"/>
      <c r="W1627" s="19">
        <v>435.2</v>
      </c>
      <c r="AF1627" t="s">
        <v>652</v>
      </c>
      <c r="AG1627" t="s">
        <v>59</v>
      </c>
      <c r="AH1627" t="s">
        <v>254</v>
      </c>
      <c r="AJ1627" t="s">
        <v>61</v>
      </c>
      <c r="AK1627" t="s">
        <v>119</v>
      </c>
      <c r="AM1627" t="s">
        <v>88</v>
      </c>
      <c r="AN1627" t="s">
        <v>55</v>
      </c>
      <c r="AQ1627" t="s">
        <v>171</v>
      </c>
      <c r="AR1627" t="s">
        <v>653</v>
      </c>
    </row>
    <row r="1628" ht="15.75" customHeight="1">
      <c r="A1628" t="s">
        <v>44</v>
      </c>
      <c r="B1628" s="20" t="s">
        <v>104</v>
      </c>
      <c r="C1628" s="11" t="s">
        <v>145</v>
      </c>
      <c r="D1628" s="11" t="s">
        <v>146</v>
      </c>
      <c r="E1628" s="11" t="s">
        <v>147</v>
      </c>
      <c r="F1628" s="12" t="str">
        <f t="shared" si="1"/>
        <v>2017</v>
      </c>
      <c r="G1628" s="13">
        <v>42945.0</v>
      </c>
      <c r="H1628" s="14">
        <v>0.24513888888888888</v>
      </c>
      <c r="I1628" t="s">
        <v>48</v>
      </c>
      <c r="J1628" s="15"/>
      <c r="L1628" t="s">
        <v>49</v>
      </c>
      <c r="M1628" s="15">
        <v>20.0</v>
      </c>
      <c r="N1628" s="16">
        <v>6.7</v>
      </c>
      <c r="O1628" s="16">
        <v>73.7</v>
      </c>
      <c r="P1628" s="17">
        <v>222.5</v>
      </c>
      <c r="Q1628" s="18"/>
      <c r="S1628" s="17"/>
      <c r="V1628" s="19"/>
      <c r="W1628" s="19">
        <v>365.4</v>
      </c>
      <c r="AF1628" t="s">
        <v>652</v>
      </c>
      <c r="AG1628" t="s">
        <v>51</v>
      </c>
      <c r="AH1628" t="s">
        <v>51</v>
      </c>
      <c r="AJ1628" t="s">
        <v>61</v>
      </c>
      <c r="AK1628" t="s">
        <v>119</v>
      </c>
      <c r="AM1628" t="s">
        <v>54</v>
      </c>
      <c r="AN1628" t="s">
        <v>55</v>
      </c>
      <c r="AQ1628" t="s">
        <v>171</v>
      </c>
      <c r="AR1628" t="s">
        <v>218</v>
      </c>
    </row>
    <row r="1629" ht="15.75" customHeight="1">
      <c r="A1629" t="s">
        <v>44</v>
      </c>
      <c r="B1629" s="20" t="s">
        <v>104</v>
      </c>
      <c r="C1629" s="11" t="s">
        <v>145</v>
      </c>
      <c r="D1629" s="11" t="s">
        <v>146</v>
      </c>
      <c r="E1629" s="11" t="s">
        <v>147</v>
      </c>
      <c r="F1629" s="12" t="str">
        <f t="shared" si="1"/>
        <v>2017</v>
      </c>
      <c r="G1629" s="13">
        <v>42959.0</v>
      </c>
      <c r="H1629" s="14">
        <v>0.2569444444444444</v>
      </c>
      <c r="I1629" t="s">
        <v>48</v>
      </c>
      <c r="J1629" s="15"/>
      <c r="L1629" t="s">
        <v>49</v>
      </c>
      <c r="M1629" s="15">
        <v>20.6</v>
      </c>
      <c r="N1629" s="16">
        <v>6.19</v>
      </c>
      <c r="O1629" s="16">
        <v>76.8</v>
      </c>
      <c r="P1629" s="17">
        <v>272.4</v>
      </c>
      <c r="Q1629" s="18"/>
      <c r="S1629" s="17"/>
      <c r="V1629" s="19"/>
      <c r="W1629" s="19">
        <v>547.5</v>
      </c>
      <c r="AF1629" t="s">
        <v>654</v>
      </c>
      <c r="AG1629" t="s">
        <v>254</v>
      </c>
      <c r="AH1629" t="s">
        <v>655</v>
      </c>
      <c r="AJ1629" t="s">
        <v>52</v>
      </c>
      <c r="AK1629" t="s">
        <v>119</v>
      </c>
      <c r="AM1629" t="s">
        <v>54</v>
      </c>
      <c r="AN1629" t="s">
        <v>55</v>
      </c>
      <c r="AQ1629" t="s">
        <v>171</v>
      </c>
      <c r="AR1629" t="s">
        <v>656</v>
      </c>
    </row>
    <row r="1630" ht="15.75" customHeight="1">
      <c r="A1630" t="s">
        <v>44</v>
      </c>
      <c r="B1630" s="20" t="s">
        <v>104</v>
      </c>
      <c r="C1630" s="11" t="s">
        <v>145</v>
      </c>
      <c r="D1630" s="11" t="s">
        <v>146</v>
      </c>
      <c r="E1630" s="11" t="s">
        <v>147</v>
      </c>
      <c r="F1630" s="12" t="str">
        <f t="shared" si="1"/>
        <v>2017</v>
      </c>
      <c r="G1630" s="13">
        <v>42973.0</v>
      </c>
      <c r="H1630" s="14">
        <v>0.2611111111111111</v>
      </c>
      <c r="I1630" t="s">
        <v>48</v>
      </c>
      <c r="J1630" s="15"/>
      <c r="L1630" t="s">
        <v>49</v>
      </c>
      <c r="M1630" s="15"/>
      <c r="N1630" s="16"/>
      <c r="O1630" s="16"/>
      <c r="P1630" s="17"/>
      <c r="Q1630" s="18"/>
      <c r="S1630" s="17"/>
      <c r="V1630" s="19"/>
      <c r="W1630" s="19">
        <v>461.1</v>
      </c>
      <c r="AF1630" t="s">
        <v>657</v>
      </c>
      <c r="AG1630" t="s">
        <v>435</v>
      </c>
      <c r="AH1630" t="s">
        <v>435</v>
      </c>
      <c r="AK1630" t="s">
        <v>119</v>
      </c>
      <c r="AM1630" t="s">
        <v>88</v>
      </c>
      <c r="AN1630" t="s">
        <v>55</v>
      </c>
      <c r="AQ1630" t="s">
        <v>70</v>
      </c>
      <c r="AR1630" t="s">
        <v>827</v>
      </c>
    </row>
    <row r="1631" ht="15.75" customHeight="1">
      <c r="A1631" t="s">
        <v>44</v>
      </c>
      <c r="B1631" s="20" t="s">
        <v>104</v>
      </c>
      <c r="C1631" s="11" t="s">
        <v>145</v>
      </c>
      <c r="D1631" s="11" t="s">
        <v>146</v>
      </c>
      <c r="E1631" s="11" t="s">
        <v>147</v>
      </c>
      <c r="F1631" s="12" t="str">
        <f t="shared" si="1"/>
        <v>2017</v>
      </c>
      <c r="G1631" s="13">
        <v>42987.0</v>
      </c>
      <c r="H1631" s="14">
        <v>0.26458333333333334</v>
      </c>
      <c r="I1631" t="s">
        <v>48</v>
      </c>
      <c r="J1631" s="15"/>
      <c r="L1631" t="s">
        <v>49</v>
      </c>
      <c r="M1631" s="15">
        <v>15.8</v>
      </c>
      <c r="N1631" s="16"/>
      <c r="O1631" s="16">
        <v>84.1</v>
      </c>
      <c r="P1631" s="17">
        <v>213.2</v>
      </c>
      <c r="Q1631" s="18"/>
      <c r="S1631" s="17"/>
      <c r="V1631" s="19"/>
      <c r="W1631" s="19">
        <v>648.8</v>
      </c>
      <c r="AF1631" t="s">
        <v>654</v>
      </c>
      <c r="AG1631" t="s">
        <v>51</v>
      </c>
      <c r="AH1631" t="s">
        <v>112</v>
      </c>
      <c r="AJ1631" t="s">
        <v>61</v>
      </c>
      <c r="AK1631" t="s">
        <v>53</v>
      </c>
      <c r="AM1631" t="s">
        <v>54</v>
      </c>
      <c r="AN1631" t="s">
        <v>55</v>
      </c>
      <c r="AQ1631" t="s">
        <v>56</v>
      </c>
      <c r="AR1631" t="s">
        <v>880</v>
      </c>
    </row>
    <row r="1632" ht="15.75" customHeight="1">
      <c r="A1632" t="s">
        <v>44</v>
      </c>
      <c r="B1632" s="20" t="s">
        <v>104</v>
      </c>
      <c r="C1632" s="11" t="s">
        <v>145</v>
      </c>
      <c r="D1632" s="11" t="s">
        <v>146</v>
      </c>
      <c r="E1632" s="11" t="s">
        <v>147</v>
      </c>
      <c r="F1632" s="12" t="str">
        <f t="shared" si="1"/>
        <v>2017</v>
      </c>
      <c r="G1632" s="13">
        <v>43001.0</v>
      </c>
      <c r="H1632" s="14">
        <v>0.2708333333333333</v>
      </c>
      <c r="I1632" t="s">
        <v>48</v>
      </c>
      <c r="J1632" s="15"/>
      <c r="L1632" t="s">
        <v>49</v>
      </c>
      <c r="M1632" s="15">
        <v>17.0</v>
      </c>
      <c r="N1632" s="16"/>
      <c r="O1632" s="16">
        <v>55.5</v>
      </c>
      <c r="P1632" s="17">
        <v>281.4</v>
      </c>
      <c r="Q1632" s="18"/>
      <c r="S1632" s="17"/>
      <c r="V1632" s="19"/>
      <c r="W1632" s="19">
        <v>187.2</v>
      </c>
      <c r="AF1632" t="s">
        <v>652</v>
      </c>
      <c r="AG1632" t="s">
        <v>51</v>
      </c>
      <c r="AH1632" t="s">
        <v>443</v>
      </c>
      <c r="AK1632" t="s">
        <v>119</v>
      </c>
      <c r="AM1632" t="s">
        <v>88</v>
      </c>
      <c r="AN1632" t="s">
        <v>55</v>
      </c>
      <c r="AQ1632" t="s">
        <v>171</v>
      </c>
      <c r="AR1632" t="s">
        <v>425</v>
      </c>
    </row>
    <row r="1633" ht="15.75" customHeight="1">
      <c r="A1633" t="s">
        <v>380</v>
      </c>
      <c r="B1633" s="20" t="s">
        <v>154</v>
      </c>
      <c r="C1633" s="11" t="s">
        <v>755</v>
      </c>
      <c r="D1633" s="11" t="s">
        <v>756</v>
      </c>
      <c r="E1633" s="11" t="s">
        <v>757</v>
      </c>
      <c r="F1633" s="12" t="str">
        <f t="shared" si="1"/>
        <v>2015</v>
      </c>
      <c r="G1633" s="13">
        <v>42168.0</v>
      </c>
      <c r="H1633" s="14">
        <v>0.28125</v>
      </c>
      <c r="I1633" t="s">
        <v>48</v>
      </c>
      <c r="J1633" s="15"/>
      <c r="L1633" t="s">
        <v>49</v>
      </c>
      <c r="M1633" s="15">
        <v>20.2</v>
      </c>
      <c r="N1633" s="16">
        <v>7.75</v>
      </c>
      <c r="O1633" s="16">
        <v>86.5</v>
      </c>
      <c r="P1633" s="17">
        <v>145.0</v>
      </c>
      <c r="Q1633" s="18"/>
      <c r="S1633" s="17"/>
      <c r="V1633" s="19"/>
      <c r="W1633" s="19">
        <v>187.2</v>
      </c>
      <c r="AF1633" t="s">
        <v>279</v>
      </c>
      <c r="AG1633" t="s">
        <v>115</v>
      </c>
      <c r="AH1633" t="s">
        <v>85</v>
      </c>
      <c r="AI1633">
        <v>15.56</v>
      </c>
      <c r="AJ1633" t="s">
        <v>61</v>
      </c>
      <c r="AK1633" t="s">
        <v>119</v>
      </c>
      <c r="AM1633" t="s">
        <v>54</v>
      </c>
      <c r="AN1633" t="s">
        <v>55</v>
      </c>
      <c r="AQ1633" t="s">
        <v>51</v>
      </c>
      <c r="AR1633" t="s">
        <v>229</v>
      </c>
    </row>
    <row r="1634" ht="15.75" customHeight="1">
      <c r="A1634" t="s">
        <v>380</v>
      </c>
      <c r="B1634" s="20" t="s">
        <v>154</v>
      </c>
      <c r="C1634" s="11" t="s">
        <v>755</v>
      </c>
      <c r="D1634" s="11" t="s">
        <v>756</v>
      </c>
      <c r="E1634" s="11" t="s">
        <v>757</v>
      </c>
      <c r="F1634" s="12" t="str">
        <f t="shared" si="1"/>
        <v>2015</v>
      </c>
      <c r="G1634" s="13">
        <v>42182.0</v>
      </c>
      <c r="H1634" s="14">
        <v>0.3090277777777778</v>
      </c>
      <c r="I1634" t="s">
        <v>48</v>
      </c>
      <c r="J1634" s="15"/>
      <c r="L1634" t="s">
        <v>49</v>
      </c>
      <c r="M1634" s="15">
        <v>20.8</v>
      </c>
      <c r="N1634" s="16">
        <v>7.93</v>
      </c>
      <c r="O1634" s="16">
        <v>88.7</v>
      </c>
      <c r="P1634" s="17">
        <v>72.6</v>
      </c>
      <c r="Q1634" s="18"/>
      <c r="S1634" s="17"/>
      <c r="V1634" s="19"/>
      <c r="W1634" s="19">
        <v>104.6</v>
      </c>
      <c r="AF1634" t="s">
        <v>545</v>
      </c>
      <c r="AG1634" t="s">
        <v>51</v>
      </c>
      <c r="AH1634" t="s">
        <v>115</v>
      </c>
      <c r="AI1634">
        <v>10.0</v>
      </c>
      <c r="AJ1634" t="s">
        <v>61</v>
      </c>
      <c r="AK1634" t="s">
        <v>53</v>
      </c>
      <c r="AM1634" t="s">
        <v>54</v>
      </c>
      <c r="AN1634" t="s">
        <v>55</v>
      </c>
      <c r="AQ1634" t="s">
        <v>171</v>
      </c>
      <c r="AR1634" t="s">
        <v>218</v>
      </c>
    </row>
    <row r="1635" ht="15.75" customHeight="1">
      <c r="A1635" t="s">
        <v>380</v>
      </c>
      <c r="B1635" s="20" t="s">
        <v>154</v>
      </c>
      <c r="C1635" s="11" t="s">
        <v>755</v>
      </c>
      <c r="D1635" s="11" t="s">
        <v>756</v>
      </c>
      <c r="E1635" s="11" t="s">
        <v>757</v>
      </c>
      <c r="F1635" s="12" t="str">
        <f t="shared" si="1"/>
        <v>2015</v>
      </c>
      <c r="G1635" s="13">
        <v>42196.0</v>
      </c>
      <c r="H1635" s="14">
        <v>0.2708333333333333</v>
      </c>
      <c r="I1635" t="s">
        <v>48</v>
      </c>
      <c r="J1635" s="15"/>
      <c r="L1635" t="s">
        <v>49</v>
      </c>
      <c r="M1635" s="15">
        <v>23.3</v>
      </c>
      <c r="N1635" s="16">
        <v>7.2</v>
      </c>
      <c r="O1635" s="16">
        <v>84.5</v>
      </c>
      <c r="P1635" s="17"/>
      <c r="Q1635" s="18"/>
      <c r="S1635" s="17"/>
      <c r="V1635" s="19"/>
      <c r="W1635" s="19">
        <v>142.1</v>
      </c>
      <c r="AF1635" t="s">
        <v>279</v>
      </c>
      <c r="AG1635" t="s">
        <v>51</v>
      </c>
      <c r="AH1635" t="s">
        <v>51</v>
      </c>
      <c r="AI1635">
        <v>18.33</v>
      </c>
      <c r="AJ1635" t="s">
        <v>61</v>
      </c>
      <c r="AK1635" t="s">
        <v>119</v>
      </c>
      <c r="AM1635" t="s">
        <v>88</v>
      </c>
      <c r="AN1635" t="s">
        <v>55</v>
      </c>
      <c r="AQ1635" t="s">
        <v>51</v>
      </c>
      <c r="AR1635" t="s">
        <v>881</v>
      </c>
    </row>
    <row r="1636" ht="15.75" customHeight="1">
      <c r="A1636" t="s">
        <v>380</v>
      </c>
      <c r="B1636" s="20" t="s">
        <v>154</v>
      </c>
      <c r="C1636" s="11" t="s">
        <v>755</v>
      </c>
      <c r="D1636" s="11" t="s">
        <v>756</v>
      </c>
      <c r="E1636" s="11" t="s">
        <v>757</v>
      </c>
      <c r="F1636" s="12" t="str">
        <f t="shared" si="1"/>
        <v>2015</v>
      </c>
      <c r="G1636" s="13">
        <v>42196.0</v>
      </c>
      <c r="H1636" s="14">
        <v>0.2708333333333333</v>
      </c>
      <c r="I1636" t="s">
        <v>95</v>
      </c>
      <c r="J1636" s="15"/>
      <c r="M1636" s="15">
        <v>23.3</v>
      </c>
      <c r="N1636" s="16">
        <v>7.2</v>
      </c>
      <c r="O1636" s="16">
        <v>84.5</v>
      </c>
      <c r="P1636" s="17"/>
      <c r="Q1636" s="18"/>
      <c r="S1636" s="17"/>
      <c r="V1636" s="19"/>
      <c r="W1636" s="19"/>
      <c r="AF1636" t="s">
        <v>279</v>
      </c>
      <c r="AK1636" t="s">
        <v>119</v>
      </c>
      <c r="AR1636" t="s">
        <v>881</v>
      </c>
    </row>
    <row r="1637" ht="15.75" customHeight="1">
      <c r="A1637" t="s">
        <v>380</v>
      </c>
      <c r="B1637" s="20" t="s">
        <v>154</v>
      </c>
      <c r="C1637" s="11" t="s">
        <v>755</v>
      </c>
      <c r="D1637" s="11" t="s">
        <v>756</v>
      </c>
      <c r="E1637" s="11" t="s">
        <v>757</v>
      </c>
      <c r="F1637" s="12" t="str">
        <f t="shared" si="1"/>
        <v>2015</v>
      </c>
      <c r="G1637" s="13">
        <v>42210.0</v>
      </c>
      <c r="H1637" s="14">
        <v>0.2708333333333333</v>
      </c>
      <c r="I1637" t="s">
        <v>48</v>
      </c>
      <c r="J1637" s="15"/>
      <c r="L1637" t="s">
        <v>49</v>
      </c>
      <c r="M1637" s="15">
        <v>23.2</v>
      </c>
      <c r="N1637" s="16">
        <v>7.72</v>
      </c>
      <c r="O1637" s="16">
        <v>89.3</v>
      </c>
      <c r="P1637" s="17">
        <v>53.6</v>
      </c>
      <c r="Q1637" s="18"/>
      <c r="S1637" s="17"/>
      <c r="V1637" s="19"/>
      <c r="W1637" s="19">
        <v>155.3</v>
      </c>
      <c r="AF1637" t="s">
        <v>545</v>
      </c>
      <c r="AG1637" t="s">
        <v>404</v>
      </c>
      <c r="AH1637" t="s">
        <v>439</v>
      </c>
      <c r="AI1637">
        <v>15.0</v>
      </c>
      <c r="AJ1637" t="s">
        <v>61</v>
      </c>
      <c r="AK1637" t="s">
        <v>53</v>
      </c>
      <c r="AM1637" t="s">
        <v>54</v>
      </c>
      <c r="AN1637" t="s">
        <v>55</v>
      </c>
      <c r="AQ1637" t="s">
        <v>292</v>
      </c>
      <c r="AR1637" t="s">
        <v>218</v>
      </c>
    </row>
    <row r="1638" ht="15.75" customHeight="1">
      <c r="A1638" t="s">
        <v>380</v>
      </c>
      <c r="B1638" s="20" t="s">
        <v>154</v>
      </c>
      <c r="C1638" s="11" t="s">
        <v>755</v>
      </c>
      <c r="D1638" s="11" t="s">
        <v>756</v>
      </c>
      <c r="E1638" s="11" t="s">
        <v>757</v>
      </c>
      <c r="F1638" s="12" t="str">
        <f t="shared" si="1"/>
        <v>2015</v>
      </c>
      <c r="G1638" s="13">
        <v>42224.0</v>
      </c>
      <c r="H1638" s="14">
        <v>0.2986111111111111</v>
      </c>
      <c r="I1638" t="s">
        <v>48</v>
      </c>
      <c r="J1638" s="15"/>
      <c r="L1638" t="s">
        <v>49</v>
      </c>
      <c r="M1638" s="15">
        <v>23.6</v>
      </c>
      <c r="N1638" s="16">
        <v>7.74</v>
      </c>
      <c r="O1638" s="16">
        <v>91.6</v>
      </c>
      <c r="P1638" s="17">
        <v>49.4</v>
      </c>
      <c r="Q1638" s="18"/>
      <c r="S1638" s="17"/>
      <c r="V1638" s="19"/>
      <c r="W1638" s="19">
        <v>48.8</v>
      </c>
      <c r="AF1638" t="s">
        <v>545</v>
      </c>
      <c r="AG1638" t="s">
        <v>51</v>
      </c>
      <c r="AH1638" t="s">
        <v>553</v>
      </c>
      <c r="AI1638">
        <v>13.33</v>
      </c>
      <c r="AJ1638" t="s">
        <v>61</v>
      </c>
      <c r="AK1638" t="s">
        <v>53</v>
      </c>
      <c r="AM1638" t="s">
        <v>54</v>
      </c>
      <c r="AN1638" t="s">
        <v>55</v>
      </c>
      <c r="AQ1638" t="s">
        <v>292</v>
      </c>
      <c r="AR1638" t="s">
        <v>218</v>
      </c>
    </row>
    <row r="1639" ht="15.75" customHeight="1">
      <c r="A1639" t="s">
        <v>380</v>
      </c>
      <c r="B1639" s="20" t="s">
        <v>154</v>
      </c>
      <c r="C1639" s="11" t="s">
        <v>755</v>
      </c>
      <c r="D1639" s="11" t="s">
        <v>756</v>
      </c>
      <c r="E1639" s="11" t="s">
        <v>757</v>
      </c>
      <c r="F1639" s="12" t="str">
        <f t="shared" si="1"/>
        <v>2015</v>
      </c>
      <c r="G1639" s="13">
        <v>42238.0</v>
      </c>
      <c r="H1639" s="14">
        <v>0.3090277777777778</v>
      </c>
      <c r="I1639" t="s">
        <v>48</v>
      </c>
      <c r="J1639" s="15"/>
      <c r="L1639" t="s">
        <v>58</v>
      </c>
      <c r="M1639" s="15">
        <v>24.9</v>
      </c>
      <c r="N1639" s="16">
        <v>7.4</v>
      </c>
      <c r="O1639" s="16">
        <v>89.2</v>
      </c>
      <c r="P1639" s="17">
        <v>52.0</v>
      </c>
      <c r="Q1639" s="18"/>
      <c r="S1639" s="17"/>
      <c r="V1639" s="19"/>
      <c r="W1639" s="19">
        <v>648.8</v>
      </c>
      <c r="AF1639" t="s">
        <v>545</v>
      </c>
      <c r="AG1639" t="s">
        <v>59</v>
      </c>
      <c r="AH1639" t="s">
        <v>554</v>
      </c>
      <c r="AI1639">
        <v>20.0</v>
      </c>
      <c r="AJ1639" t="s">
        <v>61</v>
      </c>
      <c r="AK1639" t="s">
        <v>53</v>
      </c>
      <c r="AM1639" t="s">
        <v>62</v>
      </c>
      <c r="AN1639" t="s">
        <v>55</v>
      </c>
      <c r="AQ1639" t="s">
        <v>292</v>
      </c>
      <c r="AR1639" t="s">
        <v>218</v>
      </c>
    </row>
    <row r="1640" ht="15.75" customHeight="1">
      <c r="A1640" t="s">
        <v>380</v>
      </c>
      <c r="B1640" s="20" t="s">
        <v>154</v>
      </c>
      <c r="C1640" s="11" t="s">
        <v>759</v>
      </c>
      <c r="D1640" s="11" t="s">
        <v>760</v>
      </c>
      <c r="E1640" s="11" t="s">
        <v>761</v>
      </c>
      <c r="F1640" s="12" t="str">
        <f t="shared" si="1"/>
        <v>2015</v>
      </c>
      <c r="G1640" s="13">
        <v>42168.0</v>
      </c>
      <c r="H1640" s="14">
        <v>0.3055555555555556</v>
      </c>
      <c r="I1640" t="s">
        <v>48</v>
      </c>
      <c r="J1640" s="15"/>
      <c r="L1640" t="s">
        <v>49</v>
      </c>
      <c r="M1640" s="15">
        <v>20.4</v>
      </c>
      <c r="N1640" s="16">
        <v>8.1</v>
      </c>
      <c r="O1640" s="16">
        <v>89.0</v>
      </c>
      <c r="P1640" s="17">
        <v>120.0</v>
      </c>
      <c r="Q1640" s="18"/>
      <c r="S1640" s="17"/>
      <c r="V1640" s="19"/>
      <c r="W1640" s="19">
        <v>129.6</v>
      </c>
      <c r="AF1640" t="s">
        <v>279</v>
      </c>
      <c r="AG1640" t="s">
        <v>115</v>
      </c>
      <c r="AH1640" t="s">
        <v>85</v>
      </c>
      <c r="AI1640">
        <v>15.56</v>
      </c>
      <c r="AJ1640" t="s">
        <v>61</v>
      </c>
      <c r="AK1640" t="s">
        <v>119</v>
      </c>
      <c r="AM1640" t="s">
        <v>54</v>
      </c>
      <c r="AN1640" t="s">
        <v>55</v>
      </c>
      <c r="AQ1640" t="s">
        <v>51</v>
      </c>
      <c r="AR1640" t="s">
        <v>229</v>
      </c>
    </row>
    <row r="1641" ht="15.75" customHeight="1">
      <c r="A1641" t="s">
        <v>380</v>
      </c>
      <c r="B1641" s="20" t="s">
        <v>154</v>
      </c>
      <c r="C1641" s="11" t="s">
        <v>759</v>
      </c>
      <c r="D1641" s="11" t="s">
        <v>760</v>
      </c>
      <c r="E1641" s="11" t="s">
        <v>761</v>
      </c>
      <c r="F1641" s="12" t="str">
        <f t="shared" si="1"/>
        <v>2015</v>
      </c>
      <c r="G1641" s="13">
        <v>42182.0</v>
      </c>
      <c r="H1641" s="14">
        <v>0.3333333333333333</v>
      </c>
      <c r="I1641" t="s">
        <v>48</v>
      </c>
      <c r="J1641" s="15"/>
      <c r="L1641" t="s">
        <v>49</v>
      </c>
      <c r="M1641" s="15">
        <v>21.0</v>
      </c>
      <c r="N1641" s="16">
        <v>8.08</v>
      </c>
      <c r="O1641" s="16">
        <v>91.2</v>
      </c>
      <c r="P1641" s="17">
        <v>69.3</v>
      </c>
      <c r="Q1641" s="18"/>
      <c r="S1641" s="17"/>
      <c r="V1641" s="19"/>
      <c r="W1641" s="19">
        <v>135.4</v>
      </c>
      <c r="AF1641" t="s">
        <v>545</v>
      </c>
      <c r="AG1641" t="s">
        <v>51</v>
      </c>
      <c r="AH1641" t="s">
        <v>86</v>
      </c>
      <c r="AI1641">
        <v>10.0</v>
      </c>
      <c r="AJ1641" t="s">
        <v>61</v>
      </c>
      <c r="AK1641" t="s">
        <v>53</v>
      </c>
      <c r="AM1641" t="s">
        <v>62</v>
      </c>
      <c r="AN1641" t="s">
        <v>55</v>
      </c>
      <c r="AQ1641" t="s">
        <v>51</v>
      </c>
      <c r="AR1641" t="s">
        <v>218</v>
      </c>
    </row>
    <row r="1642" ht="15.75" customHeight="1">
      <c r="A1642" t="s">
        <v>380</v>
      </c>
      <c r="B1642" s="20" t="s">
        <v>154</v>
      </c>
      <c r="C1642" s="11" t="s">
        <v>759</v>
      </c>
      <c r="D1642" s="11" t="s">
        <v>760</v>
      </c>
      <c r="E1642" s="11" t="s">
        <v>761</v>
      </c>
      <c r="F1642" s="12" t="str">
        <f t="shared" si="1"/>
        <v>2015</v>
      </c>
      <c r="G1642" s="13">
        <v>42196.0</v>
      </c>
      <c r="H1642" s="14"/>
      <c r="I1642" t="s">
        <v>48</v>
      </c>
      <c r="J1642" s="15"/>
      <c r="L1642" t="s">
        <v>49</v>
      </c>
      <c r="M1642" s="15">
        <v>23.3</v>
      </c>
      <c r="N1642" s="16">
        <v>7.4</v>
      </c>
      <c r="O1642" s="16">
        <v>87.6</v>
      </c>
      <c r="P1642" s="17"/>
      <c r="Q1642" s="18"/>
      <c r="S1642" s="17"/>
      <c r="V1642" s="19"/>
      <c r="W1642" s="19">
        <v>129.6</v>
      </c>
      <c r="AF1642" t="s">
        <v>279</v>
      </c>
      <c r="AG1642" t="s">
        <v>51</v>
      </c>
      <c r="AH1642" t="s">
        <v>51</v>
      </c>
      <c r="AI1642">
        <v>18.33</v>
      </c>
      <c r="AJ1642" t="s">
        <v>61</v>
      </c>
      <c r="AK1642" t="s">
        <v>119</v>
      </c>
      <c r="AM1642" t="s">
        <v>88</v>
      </c>
      <c r="AN1642" t="s">
        <v>55</v>
      </c>
      <c r="AQ1642" t="s">
        <v>51</v>
      </c>
      <c r="AR1642" t="s">
        <v>226</v>
      </c>
    </row>
    <row r="1643" ht="15.75" customHeight="1">
      <c r="A1643" t="s">
        <v>380</v>
      </c>
      <c r="B1643" s="20" t="s">
        <v>154</v>
      </c>
      <c r="C1643" s="11" t="s">
        <v>759</v>
      </c>
      <c r="D1643" s="11" t="s">
        <v>760</v>
      </c>
      <c r="E1643" s="11" t="s">
        <v>761</v>
      </c>
      <c r="F1643" s="12" t="str">
        <f t="shared" si="1"/>
        <v>2015</v>
      </c>
      <c r="G1643" s="13">
        <v>42210.0</v>
      </c>
      <c r="H1643" s="14">
        <v>0.2847222222222222</v>
      </c>
      <c r="I1643" t="s">
        <v>48</v>
      </c>
      <c r="J1643" s="15"/>
      <c r="L1643" t="s">
        <v>49</v>
      </c>
      <c r="M1643" s="15">
        <v>23.2</v>
      </c>
      <c r="N1643" s="16">
        <v>7.94</v>
      </c>
      <c r="O1643" s="16">
        <v>93.3</v>
      </c>
      <c r="P1643" s="17">
        <v>49.8</v>
      </c>
      <c r="Q1643" s="18"/>
      <c r="S1643" s="17"/>
      <c r="V1643" s="19"/>
      <c r="W1643" s="19">
        <v>119.8</v>
      </c>
      <c r="AF1643" t="s">
        <v>545</v>
      </c>
      <c r="AG1643" t="s">
        <v>404</v>
      </c>
      <c r="AH1643" t="s">
        <v>439</v>
      </c>
      <c r="AI1643">
        <v>15.0</v>
      </c>
      <c r="AJ1643" t="s">
        <v>61</v>
      </c>
      <c r="AK1643" t="s">
        <v>53</v>
      </c>
      <c r="AM1643" t="s">
        <v>54</v>
      </c>
      <c r="AN1643" t="s">
        <v>55</v>
      </c>
      <c r="AQ1643" t="s">
        <v>51</v>
      </c>
      <c r="AR1643" t="s">
        <v>218</v>
      </c>
    </row>
    <row r="1644" ht="15.75" customHeight="1">
      <c r="A1644" t="s">
        <v>380</v>
      </c>
      <c r="B1644" s="20" t="s">
        <v>154</v>
      </c>
      <c r="C1644" s="11" t="s">
        <v>759</v>
      </c>
      <c r="D1644" s="11" t="s">
        <v>760</v>
      </c>
      <c r="E1644" s="11" t="s">
        <v>761</v>
      </c>
      <c r="F1644" s="12" t="str">
        <f t="shared" si="1"/>
        <v>2015</v>
      </c>
      <c r="G1644" s="13">
        <v>42224.0</v>
      </c>
      <c r="H1644" s="14">
        <v>0.3125</v>
      </c>
      <c r="I1644" t="s">
        <v>48</v>
      </c>
      <c r="J1644" s="15"/>
      <c r="L1644" t="s">
        <v>49</v>
      </c>
      <c r="M1644" s="15">
        <v>23.8</v>
      </c>
      <c r="N1644" s="16">
        <v>7.89</v>
      </c>
      <c r="O1644" s="16">
        <v>93.8</v>
      </c>
      <c r="P1644" s="17">
        <v>45.5</v>
      </c>
      <c r="Q1644" s="18"/>
      <c r="S1644" s="17"/>
      <c r="V1644" s="19"/>
      <c r="W1644" s="19">
        <v>38.4</v>
      </c>
      <c r="AF1644" t="s">
        <v>545</v>
      </c>
      <c r="AG1644" t="s">
        <v>51</v>
      </c>
      <c r="AH1644" t="s">
        <v>553</v>
      </c>
      <c r="AI1644">
        <v>13.33</v>
      </c>
      <c r="AJ1644" t="s">
        <v>61</v>
      </c>
      <c r="AK1644" t="s">
        <v>53</v>
      </c>
      <c r="AM1644" t="s">
        <v>54</v>
      </c>
      <c r="AN1644" t="s">
        <v>55</v>
      </c>
      <c r="AQ1644" t="s">
        <v>292</v>
      </c>
      <c r="AR1644" t="s">
        <v>218</v>
      </c>
    </row>
    <row r="1645" ht="15.75" customHeight="1">
      <c r="A1645" t="s">
        <v>380</v>
      </c>
      <c r="B1645" s="20" t="s">
        <v>154</v>
      </c>
      <c r="C1645" s="11" t="s">
        <v>759</v>
      </c>
      <c r="D1645" s="11" t="s">
        <v>760</v>
      </c>
      <c r="E1645" s="11" t="s">
        <v>761</v>
      </c>
      <c r="F1645" s="12" t="str">
        <f t="shared" si="1"/>
        <v>2015</v>
      </c>
      <c r="G1645" s="13">
        <v>42238.0</v>
      </c>
      <c r="H1645" s="14">
        <v>0.3194444444444444</v>
      </c>
      <c r="I1645" t="s">
        <v>48</v>
      </c>
      <c r="J1645" s="15"/>
      <c r="L1645" t="s">
        <v>58</v>
      </c>
      <c r="M1645" s="15">
        <v>25.2</v>
      </c>
      <c r="N1645" s="16">
        <v>7.55</v>
      </c>
      <c r="O1645" s="16">
        <v>91.6</v>
      </c>
      <c r="P1645" s="17">
        <v>48.3</v>
      </c>
      <c r="Q1645" s="18"/>
      <c r="S1645" s="17"/>
      <c r="V1645" s="19"/>
      <c r="W1645" s="19">
        <v>920.8</v>
      </c>
      <c r="AF1645" t="s">
        <v>545</v>
      </c>
      <c r="AG1645" t="s">
        <v>59</v>
      </c>
      <c r="AH1645" t="s">
        <v>554</v>
      </c>
      <c r="AI1645">
        <v>20.0</v>
      </c>
      <c r="AJ1645" t="s">
        <v>61</v>
      </c>
      <c r="AK1645" t="s">
        <v>53</v>
      </c>
      <c r="AM1645" t="s">
        <v>62</v>
      </c>
      <c r="AN1645" t="s">
        <v>55</v>
      </c>
      <c r="AQ1645" t="s">
        <v>51</v>
      </c>
      <c r="AR1645" t="s">
        <v>218</v>
      </c>
    </row>
    <row r="1646" ht="15.75" customHeight="1">
      <c r="A1646" t="s">
        <v>380</v>
      </c>
      <c r="B1646" s="20" t="s">
        <v>154</v>
      </c>
      <c r="C1646" s="11" t="s">
        <v>755</v>
      </c>
      <c r="D1646" s="11" t="s">
        <v>756</v>
      </c>
      <c r="E1646" s="11" t="s">
        <v>757</v>
      </c>
      <c r="F1646" s="12" t="str">
        <f t="shared" si="1"/>
        <v>2016</v>
      </c>
      <c r="G1646" s="13">
        <v>42511.0</v>
      </c>
      <c r="H1646" s="14">
        <v>0.2638888888888889</v>
      </c>
      <c r="I1646" t="s">
        <v>48</v>
      </c>
      <c r="J1646" s="15"/>
      <c r="L1646" t="s">
        <v>49</v>
      </c>
      <c r="M1646" s="15">
        <v>15.0</v>
      </c>
      <c r="N1646" s="16">
        <v>9.42</v>
      </c>
      <c r="O1646" s="16">
        <v>93.6</v>
      </c>
      <c r="P1646" s="17">
        <v>84.1</v>
      </c>
      <c r="Q1646" s="18"/>
      <c r="S1646" s="17"/>
      <c r="V1646" s="19"/>
      <c r="W1646" s="19">
        <v>18.7</v>
      </c>
      <c r="AF1646" t="s">
        <v>536</v>
      </c>
      <c r="AG1646" t="s">
        <v>51</v>
      </c>
      <c r="AH1646" t="s">
        <v>51</v>
      </c>
      <c r="AI1646">
        <v>11.11</v>
      </c>
      <c r="AJ1646" t="s">
        <v>61</v>
      </c>
      <c r="AK1646" t="s">
        <v>53</v>
      </c>
      <c r="AM1646" t="s">
        <v>88</v>
      </c>
      <c r="AN1646" t="s">
        <v>55</v>
      </c>
      <c r="AQ1646" t="s">
        <v>51</v>
      </c>
      <c r="AR1646" t="s">
        <v>226</v>
      </c>
    </row>
    <row r="1647" ht="15.75" customHeight="1">
      <c r="A1647" t="s">
        <v>380</v>
      </c>
      <c r="B1647" s="20" t="s">
        <v>154</v>
      </c>
      <c r="C1647" s="11" t="s">
        <v>755</v>
      </c>
      <c r="D1647" s="11" t="s">
        <v>756</v>
      </c>
      <c r="E1647" s="11" t="s">
        <v>757</v>
      </c>
      <c r="F1647" s="12" t="str">
        <f t="shared" si="1"/>
        <v>2016</v>
      </c>
      <c r="G1647" s="13">
        <v>42525.0</v>
      </c>
      <c r="H1647" s="14">
        <v>0.2743055555555556</v>
      </c>
      <c r="I1647" t="s">
        <v>48</v>
      </c>
      <c r="J1647" s="15"/>
      <c r="L1647" t="s">
        <v>49</v>
      </c>
      <c r="M1647" s="15">
        <v>18.6</v>
      </c>
      <c r="N1647" s="16">
        <v>8.45</v>
      </c>
      <c r="O1647" s="16">
        <v>89.9</v>
      </c>
      <c r="P1647" s="17"/>
      <c r="Q1647" s="18"/>
      <c r="S1647" s="17"/>
      <c r="V1647" s="19"/>
      <c r="W1647" s="19">
        <v>133.4</v>
      </c>
      <c r="AF1647" t="s">
        <v>536</v>
      </c>
      <c r="AG1647" t="s">
        <v>259</v>
      </c>
      <c r="AH1647" t="s">
        <v>260</v>
      </c>
      <c r="AI1647">
        <v>13.33</v>
      </c>
      <c r="AJ1647" t="s">
        <v>61</v>
      </c>
      <c r="AK1647" t="s">
        <v>53</v>
      </c>
      <c r="AM1647" t="s">
        <v>88</v>
      </c>
      <c r="AN1647" t="s">
        <v>55</v>
      </c>
      <c r="AQ1647" t="s">
        <v>51</v>
      </c>
      <c r="AR1647" t="s">
        <v>882</v>
      </c>
    </row>
    <row r="1648" ht="15.75" customHeight="1">
      <c r="A1648" t="s">
        <v>380</v>
      </c>
      <c r="B1648" s="20" t="s">
        <v>154</v>
      </c>
      <c r="C1648" s="11" t="s">
        <v>755</v>
      </c>
      <c r="D1648" s="11" t="s">
        <v>756</v>
      </c>
      <c r="E1648" s="11" t="s">
        <v>757</v>
      </c>
      <c r="F1648" s="12" t="str">
        <f t="shared" si="1"/>
        <v>2016</v>
      </c>
      <c r="G1648" s="13">
        <v>42539.0</v>
      </c>
      <c r="H1648" s="14">
        <v>0.28125</v>
      </c>
      <c r="I1648" t="s">
        <v>48</v>
      </c>
      <c r="J1648" s="15"/>
      <c r="L1648" t="s">
        <v>49</v>
      </c>
      <c r="M1648" s="15">
        <v>19.4</v>
      </c>
      <c r="N1648" s="16">
        <v>8.1</v>
      </c>
      <c r="O1648" s="16">
        <v>88.1</v>
      </c>
      <c r="P1648" s="17">
        <v>75.2</v>
      </c>
      <c r="Q1648" s="18"/>
      <c r="S1648" s="17"/>
      <c r="V1648" s="19"/>
      <c r="W1648" s="19">
        <v>56.1</v>
      </c>
      <c r="AF1648" t="s">
        <v>536</v>
      </c>
      <c r="AG1648" t="s">
        <v>51</v>
      </c>
      <c r="AH1648" t="s">
        <v>444</v>
      </c>
      <c r="AI1648">
        <v>14.44</v>
      </c>
      <c r="AJ1648" t="s">
        <v>61</v>
      </c>
      <c r="AK1648" t="s">
        <v>53</v>
      </c>
      <c r="AM1648" t="s">
        <v>54</v>
      </c>
      <c r="AN1648" t="s">
        <v>55</v>
      </c>
      <c r="AQ1648" t="s">
        <v>51</v>
      </c>
      <c r="AR1648" t="s">
        <v>226</v>
      </c>
    </row>
    <row r="1649" ht="15.75" customHeight="1">
      <c r="A1649" t="s">
        <v>380</v>
      </c>
      <c r="B1649" s="20" t="s">
        <v>154</v>
      </c>
      <c r="C1649" s="11" t="s">
        <v>755</v>
      </c>
      <c r="D1649" s="11" t="s">
        <v>756</v>
      </c>
      <c r="E1649" s="11" t="s">
        <v>757</v>
      </c>
      <c r="F1649" s="12" t="str">
        <f t="shared" si="1"/>
        <v>2016</v>
      </c>
      <c r="G1649" s="13">
        <v>42553.0</v>
      </c>
      <c r="H1649" s="14">
        <v>0.2916666666666667</v>
      </c>
      <c r="I1649" t="s">
        <v>48</v>
      </c>
      <c r="J1649" s="15"/>
      <c r="L1649" t="s">
        <v>49</v>
      </c>
      <c r="M1649" s="15">
        <v>23.0</v>
      </c>
      <c r="N1649" s="16">
        <v>7.46</v>
      </c>
      <c r="O1649" s="16">
        <v>87.0</v>
      </c>
      <c r="P1649" s="17">
        <v>79.9</v>
      </c>
      <c r="Q1649" s="18"/>
      <c r="S1649" s="17"/>
      <c r="V1649" s="19"/>
      <c r="W1649" s="19">
        <v>79.4</v>
      </c>
      <c r="AF1649" t="s">
        <v>536</v>
      </c>
      <c r="AG1649" t="s">
        <v>51</v>
      </c>
      <c r="AH1649" t="s">
        <v>444</v>
      </c>
      <c r="AI1649">
        <v>15.56</v>
      </c>
      <c r="AJ1649" t="s">
        <v>61</v>
      </c>
      <c r="AK1649" t="s">
        <v>53</v>
      </c>
      <c r="AM1649" t="s">
        <v>88</v>
      </c>
      <c r="AN1649" t="s">
        <v>55</v>
      </c>
      <c r="AQ1649" t="s">
        <v>51</v>
      </c>
      <c r="AR1649" t="s">
        <v>226</v>
      </c>
    </row>
    <row r="1650" ht="15.75" customHeight="1">
      <c r="A1650" t="s">
        <v>380</v>
      </c>
      <c r="B1650" s="20" t="s">
        <v>154</v>
      </c>
      <c r="C1650" s="11" t="s">
        <v>755</v>
      </c>
      <c r="D1650" s="11" t="s">
        <v>756</v>
      </c>
      <c r="E1650" s="11" t="s">
        <v>757</v>
      </c>
      <c r="F1650" s="12" t="str">
        <f t="shared" si="1"/>
        <v>2016</v>
      </c>
      <c r="G1650" s="13">
        <v>42567.0</v>
      </c>
      <c r="H1650" s="14">
        <v>0.24305555555555555</v>
      </c>
      <c r="I1650" t="s">
        <v>48</v>
      </c>
      <c r="J1650" s="15"/>
      <c r="L1650" t="s">
        <v>49</v>
      </c>
      <c r="M1650" s="15">
        <v>24.9</v>
      </c>
      <c r="N1650" s="16">
        <v>7.2</v>
      </c>
      <c r="O1650" s="16">
        <v>86.7</v>
      </c>
      <c r="P1650" s="17"/>
      <c r="Q1650" s="18"/>
      <c r="S1650" s="17"/>
      <c r="V1650" s="19"/>
      <c r="W1650" s="19">
        <v>139.1</v>
      </c>
      <c r="AF1650" t="s">
        <v>279</v>
      </c>
      <c r="AG1650" t="s">
        <v>51</v>
      </c>
      <c r="AH1650" t="s">
        <v>51</v>
      </c>
      <c r="AI1650">
        <v>15.56</v>
      </c>
      <c r="AJ1650" t="s">
        <v>61</v>
      </c>
      <c r="AK1650" t="s">
        <v>119</v>
      </c>
      <c r="AM1650" t="s">
        <v>88</v>
      </c>
      <c r="AN1650" t="s">
        <v>55</v>
      </c>
      <c r="AQ1650" t="s">
        <v>51</v>
      </c>
      <c r="AR1650" t="s">
        <v>233</v>
      </c>
    </row>
    <row r="1651" ht="15.75" customHeight="1">
      <c r="A1651" t="s">
        <v>380</v>
      </c>
      <c r="B1651" s="20" t="s">
        <v>154</v>
      </c>
      <c r="C1651" s="11" t="s">
        <v>755</v>
      </c>
      <c r="D1651" s="11" t="s">
        <v>756</v>
      </c>
      <c r="E1651" s="11" t="s">
        <v>757</v>
      </c>
      <c r="F1651" s="12" t="str">
        <f t="shared" si="1"/>
        <v>2016</v>
      </c>
      <c r="G1651" s="13">
        <v>42595.0</v>
      </c>
      <c r="H1651" s="14">
        <v>0.25</v>
      </c>
      <c r="I1651" t="s">
        <v>48</v>
      </c>
      <c r="J1651" s="15"/>
      <c r="L1651" t="s">
        <v>49</v>
      </c>
      <c r="M1651" s="15"/>
      <c r="N1651" s="16"/>
      <c r="O1651" s="16"/>
      <c r="P1651" s="17"/>
      <c r="Q1651" s="18"/>
      <c r="S1651" s="17"/>
      <c r="V1651" s="19"/>
      <c r="W1651" s="19">
        <v>980.4</v>
      </c>
      <c r="AF1651" t="s">
        <v>478</v>
      </c>
      <c r="AG1651" t="s">
        <v>260</v>
      </c>
      <c r="AH1651" t="s">
        <v>260</v>
      </c>
      <c r="AI1651">
        <v>18.33</v>
      </c>
      <c r="AJ1651" t="s">
        <v>61</v>
      </c>
      <c r="AK1651" t="s">
        <v>119</v>
      </c>
      <c r="AM1651" t="s">
        <v>88</v>
      </c>
      <c r="AN1651" t="s">
        <v>55</v>
      </c>
      <c r="AQ1651" t="s">
        <v>292</v>
      </c>
      <c r="AR1651" t="s">
        <v>883</v>
      </c>
    </row>
    <row r="1652" ht="15.75" customHeight="1">
      <c r="A1652" t="s">
        <v>380</v>
      </c>
      <c r="B1652" s="20" t="s">
        <v>154</v>
      </c>
      <c r="C1652" s="11" t="s">
        <v>759</v>
      </c>
      <c r="D1652" s="11" t="s">
        <v>760</v>
      </c>
      <c r="E1652" s="11" t="s">
        <v>761</v>
      </c>
      <c r="F1652" s="12" t="str">
        <f t="shared" si="1"/>
        <v>2016</v>
      </c>
      <c r="G1652" s="13">
        <v>42511.0</v>
      </c>
      <c r="H1652" s="14">
        <v>0.2743055555555556</v>
      </c>
      <c r="I1652" t="s">
        <v>48</v>
      </c>
      <c r="J1652" s="15"/>
      <c r="L1652" t="s">
        <v>49</v>
      </c>
      <c r="M1652" s="15">
        <v>14.8</v>
      </c>
      <c r="N1652" s="16">
        <v>9.65</v>
      </c>
      <c r="O1652" s="16">
        <v>95.2</v>
      </c>
      <c r="P1652" s="17">
        <v>81.1</v>
      </c>
      <c r="Q1652" s="18"/>
      <c r="S1652" s="17"/>
      <c r="V1652" s="19"/>
      <c r="W1652" s="19">
        <v>17.3</v>
      </c>
      <c r="AF1652" t="s">
        <v>536</v>
      </c>
      <c r="AG1652" t="s">
        <v>51</v>
      </c>
      <c r="AH1652" t="s">
        <v>51</v>
      </c>
      <c r="AI1652">
        <v>11.11</v>
      </c>
      <c r="AJ1652" t="s">
        <v>61</v>
      </c>
      <c r="AK1652" t="s">
        <v>53</v>
      </c>
      <c r="AM1652" t="s">
        <v>54</v>
      </c>
      <c r="AN1652" t="s">
        <v>55</v>
      </c>
      <c r="AQ1652" t="s">
        <v>51</v>
      </c>
      <c r="AR1652" t="s">
        <v>226</v>
      </c>
    </row>
    <row r="1653" ht="15.75" customHeight="1">
      <c r="A1653" t="s">
        <v>380</v>
      </c>
      <c r="B1653" s="20" t="s">
        <v>154</v>
      </c>
      <c r="C1653" s="11" t="s">
        <v>759</v>
      </c>
      <c r="D1653" s="11" t="s">
        <v>760</v>
      </c>
      <c r="E1653" s="11" t="s">
        <v>761</v>
      </c>
      <c r="F1653" s="12" t="str">
        <f t="shared" si="1"/>
        <v>2016</v>
      </c>
      <c r="G1653" s="13">
        <v>42525.0</v>
      </c>
      <c r="H1653" s="14">
        <v>0.2847222222222222</v>
      </c>
      <c r="I1653" t="s">
        <v>48</v>
      </c>
      <c r="J1653" s="15"/>
      <c r="L1653" t="s">
        <v>49</v>
      </c>
      <c r="M1653" s="15">
        <v>18.8</v>
      </c>
      <c r="N1653" s="16">
        <v>8.55</v>
      </c>
      <c r="O1653" s="16">
        <v>93.3</v>
      </c>
      <c r="P1653" s="17"/>
      <c r="Q1653" s="18"/>
      <c r="S1653" s="17"/>
      <c r="V1653" s="19"/>
      <c r="W1653" s="19">
        <v>77.1</v>
      </c>
      <c r="AF1653" t="s">
        <v>536</v>
      </c>
      <c r="AG1653" t="s">
        <v>259</v>
      </c>
      <c r="AH1653" t="s">
        <v>260</v>
      </c>
      <c r="AI1653">
        <v>13.33</v>
      </c>
      <c r="AJ1653" t="s">
        <v>61</v>
      </c>
      <c r="AK1653" t="s">
        <v>53</v>
      </c>
      <c r="AM1653" t="s">
        <v>88</v>
      </c>
      <c r="AN1653" t="s">
        <v>55</v>
      </c>
      <c r="AQ1653" t="s">
        <v>51</v>
      </c>
      <c r="AR1653" t="s">
        <v>226</v>
      </c>
    </row>
    <row r="1654" ht="15.75" customHeight="1">
      <c r="A1654" t="s">
        <v>380</v>
      </c>
      <c r="B1654" s="20" t="s">
        <v>154</v>
      </c>
      <c r="C1654" s="11" t="s">
        <v>759</v>
      </c>
      <c r="D1654" s="11" t="s">
        <v>760</v>
      </c>
      <c r="E1654" s="11" t="s">
        <v>761</v>
      </c>
      <c r="F1654" s="12" t="str">
        <f t="shared" si="1"/>
        <v>2016</v>
      </c>
      <c r="G1654" s="13">
        <v>42539.0</v>
      </c>
      <c r="H1654" s="14">
        <v>0.2916666666666667</v>
      </c>
      <c r="I1654" t="s">
        <v>48</v>
      </c>
      <c r="J1654" s="15"/>
      <c r="L1654" t="s">
        <v>49</v>
      </c>
      <c r="M1654" s="15">
        <v>19.2</v>
      </c>
      <c r="N1654" s="16">
        <v>8.4</v>
      </c>
      <c r="O1654" s="16">
        <v>90.7</v>
      </c>
      <c r="P1654" s="17">
        <v>72.4</v>
      </c>
      <c r="Q1654" s="18"/>
      <c r="S1654" s="17"/>
      <c r="V1654" s="19"/>
      <c r="W1654" s="19">
        <v>60.9</v>
      </c>
      <c r="AF1654" t="s">
        <v>536</v>
      </c>
      <c r="AG1654" t="s">
        <v>51</v>
      </c>
      <c r="AH1654" t="s">
        <v>444</v>
      </c>
      <c r="AI1654">
        <v>14.44</v>
      </c>
      <c r="AJ1654" t="s">
        <v>61</v>
      </c>
      <c r="AK1654" t="s">
        <v>53</v>
      </c>
      <c r="AM1654" t="s">
        <v>54</v>
      </c>
      <c r="AN1654" t="s">
        <v>55</v>
      </c>
      <c r="AQ1654" t="s">
        <v>51</v>
      </c>
      <c r="AR1654" t="s">
        <v>884</v>
      </c>
    </row>
    <row r="1655" ht="15.75" customHeight="1">
      <c r="A1655" t="s">
        <v>380</v>
      </c>
      <c r="B1655" s="20" t="s">
        <v>154</v>
      </c>
      <c r="C1655" s="11" t="s">
        <v>759</v>
      </c>
      <c r="D1655" s="11" t="s">
        <v>760</v>
      </c>
      <c r="E1655" s="11" t="s">
        <v>761</v>
      </c>
      <c r="F1655" s="12" t="str">
        <f t="shared" si="1"/>
        <v>2016</v>
      </c>
      <c r="G1655" s="13">
        <v>42553.0</v>
      </c>
      <c r="H1655" s="14">
        <v>0.3055555555555556</v>
      </c>
      <c r="I1655" t="s">
        <v>48</v>
      </c>
      <c r="J1655" s="15"/>
      <c r="L1655" t="s">
        <v>49</v>
      </c>
      <c r="M1655" s="15">
        <v>22.9</v>
      </c>
      <c r="N1655" s="16">
        <v>7.61</v>
      </c>
      <c r="O1655" s="16">
        <v>88.0</v>
      </c>
      <c r="P1655" s="17">
        <v>78.1</v>
      </c>
      <c r="Q1655" s="18"/>
      <c r="S1655" s="17"/>
      <c r="V1655" s="19"/>
      <c r="W1655" s="19">
        <v>111.9</v>
      </c>
      <c r="AF1655" t="s">
        <v>536</v>
      </c>
      <c r="AG1655" t="s">
        <v>51</v>
      </c>
      <c r="AH1655" t="s">
        <v>444</v>
      </c>
      <c r="AI1655">
        <v>15.56</v>
      </c>
      <c r="AJ1655" t="s">
        <v>61</v>
      </c>
      <c r="AK1655" t="s">
        <v>53</v>
      </c>
      <c r="AM1655" t="s">
        <v>88</v>
      </c>
      <c r="AN1655" t="s">
        <v>55</v>
      </c>
      <c r="AQ1655" t="s">
        <v>51</v>
      </c>
      <c r="AR1655" t="s">
        <v>226</v>
      </c>
    </row>
    <row r="1656" ht="15.75" customHeight="1">
      <c r="A1656" t="s">
        <v>380</v>
      </c>
      <c r="B1656" s="20" t="s">
        <v>154</v>
      </c>
      <c r="C1656" s="11" t="s">
        <v>759</v>
      </c>
      <c r="D1656" s="11" t="s">
        <v>760</v>
      </c>
      <c r="E1656" s="11" t="s">
        <v>761</v>
      </c>
      <c r="F1656" s="12" t="str">
        <f t="shared" si="1"/>
        <v>2016</v>
      </c>
      <c r="G1656" s="13">
        <v>42567.0</v>
      </c>
      <c r="H1656" s="14">
        <v>0.2326388888888889</v>
      </c>
      <c r="I1656" t="s">
        <v>48</v>
      </c>
      <c r="J1656" s="15"/>
      <c r="L1656" t="s">
        <v>49</v>
      </c>
      <c r="M1656" s="15">
        <v>25.0</v>
      </c>
      <c r="N1656" s="16">
        <v>7.43</v>
      </c>
      <c r="O1656" s="16">
        <v>89.5</v>
      </c>
      <c r="P1656" s="17"/>
      <c r="Q1656" s="18"/>
      <c r="S1656" s="17"/>
      <c r="V1656" s="19"/>
      <c r="W1656" s="19">
        <v>98.8</v>
      </c>
      <c r="AF1656" t="s">
        <v>279</v>
      </c>
      <c r="AG1656" t="s">
        <v>51</v>
      </c>
      <c r="AH1656" t="s">
        <v>51</v>
      </c>
      <c r="AI1656">
        <v>15.56</v>
      </c>
      <c r="AJ1656" t="s">
        <v>61</v>
      </c>
      <c r="AK1656" t="s">
        <v>119</v>
      </c>
      <c r="AM1656" t="s">
        <v>88</v>
      </c>
      <c r="AN1656" t="s">
        <v>55</v>
      </c>
      <c r="AQ1656" t="s">
        <v>51</v>
      </c>
      <c r="AR1656" t="s">
        <v>233</v>
      </c>
    </row>
    <row r="1657" ht="15.75" customHeight="1">
      <c r="A1657" t="s">
        <v>380</v>
      </c>
      <c r="B1657" s="20" t="s">
        <v>154</v>
      </c>
      <c r="C1657" s="11" t="s">
        <v>759</v>
      </c>
      <c r="D1657" s="11" t="s">
        <v>760</v>
      </c>
      <c r="E1657" s="11" t="s">
        <v>761</v>
      </c>
      <c r="F1657" s="12" t="str">
        <f t="shared" si="1"/>
        <v>2016</v>
      </c>
      <c r="G1657" s="13">
        <v>42567.0</v>
      </c>
      <c r="H1657" s="14">
        <v>0.2326388888888889</v>
      </c>
      <c r="I1657" t="s">
        <v>95</v>
      </c>
      <c r="J1657" s="15"/>
      <c r="M1657" s="15"/>
      <c r="N1657" s="16"/>
      <c r="O1657" s="16"/>
      <c r="P1657" s="17"/>
      <c r="Q1657" s="18"/>
      <c r="S1657" s="17"/>
      <c r="V1657" s="19"/>
      <c r="W1657" s="19">
        <v>117.8</v>
      </c>
      <c r="AF1657" t="s">
        <v>279</v>
      </c>
      <c r="AK1657" t="s">
        <v>119</v>
      </c>
      <c r="AR1657" t="s">
        <v>233</v>
      </c>
    </row>
    <row r="1658" ht="15.75" customHeight="1">
      <c r="A1658" t="s">
        <v>380</v>
      </c>
      <c r="B1658" s="20" t="s">
        <v>154</v>
      </c>
      <c r="C1658" s="11" t="s">
        <v>759</v>
      </c>
      <c r="D1658" s="11" t="s">
        <v>760</v>
      </c>
      <c r="E1658" s="11" t="s">
        <v>761</v>
      </c>
      <c r="F1658" s="12" t="str">
        <f t="shared" si="1"/>
        <v>2016</v>
      </c>
      <c r="G1658" s="13">
        <v>42581.0</v>
      </c>
      <c r="H1658" s="14">
        <v>0.2743055555555556</v>
      </c>
      <c r="I1658" t="s">
        <v>48</v>
      </c>
      <c r="J1658" s="15"/>
      <c r="L1658" t="s">
        <v>49</v>
      </c>
      <c r="M1658" s="15">
        <v>26.2</v>
      </c>
      <c r="N1658" s="16">
        <v>6.59</v>
      </c>
      <c r="O1658" s="16">
        <v>81.2</v>
      </c>
      <c r="P1658" s="17">
        <v>87.7</v>
      </c>
      <c r="Q1658" s="18"/>
      <c r="S1658" s="17"/>
      <c r="V1658" s="19"/>
      <c r="W1658" s="19">
        <v>39.3</v>
      </c>
      <c r="AF1658" t="s">
        <v>279</v>
      </c>
      <c r="AG1658" t="s">
        <v>51</v>
      </c>
      <c r="AH1658" t="s">
        <v>51</v>
      </c>
      <c r="AI1658">
        <v>18.33</v>
      </c>
      <c r="AJ1658" t="s">
        <v>61</v>
      </c>
      <c r="AK1658" t="s">
        <v>119</v>
      </c>
      <c r="AM1658" t="s">
        <v>88</v>
      </c>
      <c r="AN1658" t="s">
        <v>55</v>
      </c>
      <c r="AQ1658" t="s">
        <v>51</v>
      </c>
      <c r="AR1658" t="s">
        <v>229</v>
      </c>
    </row>
    <row r="1659" ht="15.75" customHeight="1">
      <c r="A1659" t="s">
        <v>380</v>
      </c>
      <c r="B1659" s="20" t="s">
        <v>154</v>
      </c>
      <c r="C1659" s="11" t="s">
        <v>759</v>
      </c>
      <c r="D1659" s="11" t="s">
        <v>760</v>
      </c>
      <c r="E1659" s="11" t="s">
        <v>761</v>
      </c>
      <c r="F1659" s="12" t="str">
        <f t="shared" si="1"/>
        <v>2016</v>
      </c>
      <c r="G1659" s="13">
        <v>42595.0</v>
      </c>
      <c r="H1659" s="14">
        <v>0.2659722222222222</v>
      </c>
      <c r="I1659" t="s">
        <v>48</v>
      </c>
      <c r="J1659" s="15"/>
      <c r="L1659" t="s">
        <v>49</v>
      </c>
      <c r="M1659" s="15"/>
      <c r="N1659" s="16"/>
      <c r="O1659" s="16"/>
      <c r="P1659" s="17"/>
      <c r="Q1659" s="18"/>
      <c r="S1659" s="17"/>
      <c r="V1659" s="19"/>
      <c r="W1659" s="19">
        <v>1986.28</v>
      </c>
      <c r="AF1659" t="s">
        <v>478</v>
      </c>
      <c r="AG1659" t="s">
        <v>260</v>
      </c>
      <c r="AH1659" t="s">
        <v>260</v>
      </c>
      <c r="AI1659">
        <v>18.33</v>
      </c>
      <c r="AJ1659" t="s">
        <v>61</v>
      </c>
      <c r="AK1659" t="s">
        <v>119</v>
      </c>
      <c r="AM1659" t="s">
        <v>54</v>
      </c>
      <c r="AN1659" t="s">
        <v>55</v>
      </c>
      <c r="AQ1659" t="s">
        <v>171</v>
      </c>
      <c r="AR1659" t="s">
        <v>885</v>
      </c>
    </row>
    <row r="1660" ht="15.75" customHeight="1">
      <c r="A1660" t="s">
        <v>44</v>
      </c>
      <c r="B1660" s="20" t="s">
        <v>154</v>
      </c>
      <c r="C1660" s="11" t="s">
        <v>163</v>
      </c>
      <c r="D1660" s="11" t="s">
        <v>164</v>
      </c>
      <c r="E1660" s="11" t="s">
        <v>165</v>
      </c>
      <c r="F1660" s="12" t="str">
        <f t="shared" si="1"/>
        <v>2017</v>
      </c>
      <c r="G1660" s="13">
        <v>42889.0</v>
      </c>
      <c r="H1660" s="14">
        <v>0.3902777777777778</v>
      </c>
      <c r="I1660" t="s">
        <v>48</v>
      </c>
      <c r="J1660" s="15"/>
      <c r="L1660" t="s">
        <v>49</v>
      </c>
      <c r="M1660" s="15">
        <v>14.1</v>
      </c>
      <c r="N1660" s="16">
        <v>10.0</v>
      </c>
      <c r="O1660" s="16">
        <v>98.2</v>
      </c>
      <c r="P1660" s="17">
        <v>64.0</v>
      </c>
      <c r="Q1660" s="18"/>
      <c r="S1660" s="17"/>
      <c r="V1660" s="19"/>
      <c r="W1660" s="19">
        <v>17.1</v>
      </c>
      <c r="AF1660" t="s">
        <v>886</v>
      </c>
      <c r="AG1660" t="s">
        <v>86</v>
      </c>
      <c r="AH1660" t="s">
        <v>315</v>
      </c>
      <c r="AI1660">
        <v>14.0</v>
      </c>
      <c r="AJ1660" t="s">
        <v>52</v>
      </c>
      <c r="AK1660" t="s">
        <v>53</v>
      </c>
      <c r="AM1660" t="s">
        <v>54</v>
      </c>
      <c r="AN1660" t="s">
        <v>65</v>
      </c>
      <c r="AQ1660" t="s">
        <v>51</v>
      </c>
      <c r="AR1660" t="s">
        <v>226</v>
      </c>
    </row>
    <row r="1661" ht="15.75" customHeight="1">
      <c r="A1661" t="s">
        <v>44</v>
      </c>
      <c r="B1661" s="20" t="s">
        <v>154</v>
      </c>
      <c r="C1661" s="11" t="s">
        <v>163</v>
      </c>
      <c r="D1661" s="11" t="s">
        <v>164</v>
      </c>
      <c r="E1661" s="11" t="s">
        <v>165</v>
      </c>
      <c r="F1661" s="12" t="str">
        <f t="shared" si="1"/>
        <v>2017</v>
      </c>
      <c r="G1661" s="13">
        <v>42903.0</v>
      </c>
      <c r="H1661" s="14">
        <v>0.3451388888888889</v>
      </c>
      <c r="I1661" t="s">
        <v>48</v>
      </c>
      <c r="J1661" s="15"/>
      <c r="M1661" s="15">
        <v>19.0</v>
      </c>
      <c r="N1661" s="16">
        <v>9.18</v>
      </c>
      <c r="O1661" s="16">
        <v>96.8</v>
      </c>
      <c r="P1661" s="17">
        <v>57.0</v>
      </c>
      <c r="Q1661" s="18"/>
      <c r="S1661" s="17"/>
      <c r="V1661" s="19"/>
      <c r="W1661" s="19">
        <v>33.1</v>
      </c>
      <c r="AF1661" t="s">
        <v>887</v>
      </c>
      <c r="AG1661" t="s">
        <v>59</v>
      </c>
      <c r="AH1661" t="s">
        <v>316</v>
      </c>
      <c r="AI1661">
        <v>20.8</v>
      </c>
      <c r="AJ1661" t="s">
        <v>61</v>
      </c>
      <c r="AK1661" t="s">
        <v>119</v>
      </c>
      <c r="AR1661" t="s">
        <v>226</v>
      </c>
    </row>
    <row r="1662" ht="15.75" customHeight="1">
      <c r="A1662" t="s">
        <v>44</v>
      </c>
      <c r="B1662" s="20" t="s">
        <v>154</v>
      </c>
      <c r="C1662" s="11" t="s">
        <v>163</v>
      </c>
      <c r="D1662" s="11" t="s">
        <v>164</v>
      </c>
      <c r="E1662" s="11" t="s">
        <v>165</v>
      </c>
      <c r="F1662" s="12" t="str">
        <f t="shared" si="1"/>
        <v>2017</v>
      </c>
      <c r="G1662" s="13">
        <v>42917.0</v>
      </c>
      <c r="H1662" s="14">
        <v>0.34375</v>
      </c>
      <c r="I1662" t="s">
        <v>48</v>
      </c>
      <c r="J1662" s="15"/>
      <c r="M1662" s="15">
        <v>22.2</v>
      </c>
      <c r="N1662" s="16">
        <v>7.8</v>
      </c>
      <c r="O1662" s="16">
        <v>96.7</v>
      </c>
      <c r="P1662" s="17">
        <v>7.9</v>
      </c>
      <c r="Q1662" s="18"/>
      <c r="S1662" s="17"/>
      <c r="V1662" s="19"/>
      <c r="W1662" s="19">
        <v>69.1</v>
      </c>
      <c r="AF1662" t="s">
        <v>888</v>
      </c>
      <c r="AG1662" t="s">
        <v>86</v>
      </c>
      <c r="AH1662" t="s">
        <v>273</v>
      </c>
      <c r="AJ1662" t="s">
        <v>61</v>
      </c>
      <c r="AK1662" t="s">
        <v>53</v>
      </c>
      <c r="AR1662" t="s">
        <v>218</v>
      </c>
    </row>
    <row r="1663" ht="15.75" customHeight="1">
      <c r="A1663" t="s">
        <v>44</v>
      </c>
      <c r="B1663" s="20" t="s">
        <v>154</v>
      </c>
      <c r="C1663" s="11" t="s">
        <v>163</v>
      </c>
      <c r="D1663" s="11" t="s">
        <v>164</v>
      </c>
      <c r="E1663" s="11" t="s">
        <v>165</v>
      </c>
      <c r="F1663" s="12" t="str">
        <f t="shared" si="1"/>
        <v>2017</v>
      </c>
      <c r="G1663" s="13">
        <v>42931.0</v>
      </c>
      <c r="H1663" s="14">
        <v>0.3541666666666667</v>
      </c>
      <c r="I1663" t="s">
        <v>48</v>
      </c>
      <c r="J1663" s="15"/>
      <c r="M1663" s="15">
        <v>21.9</v>
      </c>
      <c r="N1663" s="16">
        <v>7.46</v>
      </c>
      <c r="O1663" s="16">
        <v>93.0</v>
      </c>
      <c r="P1663" s="17">
        <v>60.0</v>
      </c>
      <c r="Q1663" s="18"/>
      <c r="S1663" s="17"/>
      <c r="V1663" s="19"/>
      <c r="W1663" s="19">
        <v>27.5</v>
      </c>
      <c r="AF1663" t="s">
        <v>886</v>
      </c>
      <c r="AH1663" t="s">
        <v>59</v>
      </c>
      <c r="AI1663">
        <v>16.0</v>
      </c>
      <c r="AJ1663" t="s">
        <v>61</v>
      </c>
      <c r="AK1663" t="s">
        <v>53</v>
      </c>
      <c r="AM1663" t="s">
        <v>54</v>
      </c>
      <c r="AN1663" t="s">
        <v>65</v>
      </c>
      <c r="AQ1663" t="s">
        <v>51</v>
      </c>
      <c r="AR1663" t="s">
        <v>226</v>
      </c>
    </row>
    <row r="1664" ht="15.75" customHeight="1">
      <c r="A1664" t="s">
        <v>44</v>
      </c>
      <c r="B1664" s="20" t="s">
        <v>154</v>
      </c>
      <c r="C1664" s="11" t="s">
        <v>163</v>
      </c>
      <c r="D1664" s="11" t="s">
        <v>164</v>
      </c>
      <c r="E1664" s="11" t="s">
        <v>165</v>
      </c>
      <c r="F1664" s="12" t="str">
        <f t="shared" si="1"/>
        <v>2017</v>
      </c>
      <c r="G1664" s="13">
        <v>42945.0</v>
      </c>
      <c r="H1664" s="14">
        <v>0.3541666666666667</v>
      </c>
      <c r="I1664" t="s">
        <v>48</v>
      </c>
      <c r="J1664" s="15"/>
      <c r="L1664" t="s">
        <v>49</v>
      </c>
      <c r="M1664" s="15">
        <v>23.0</v>
      </c>
      <c r="N1664" s="16"/>
      <c r="O1664" s="16">
        <v>95.2</v>
      </c>
      <c r="P1664" s="17">
        <v>59.0</v>
      </c>
      <c r="Q1664" s="18"/>
      <c r="S1664" s="17"/>
      <c r="V1664" s="19"/>
      <c r="W1664" s="19">
        <v>7.4</v>
      </c>
      <c r="AF1664" t="s">
        <v>889</v>
      </c>
      <c r="AG1664" t="s">
        <v>231</v>
      </c>
      <c r="AH1664" t="s">
        <v>51</v>
      </c>
      <c r="AI1664">
        <v>16.0</v>
      </c>
      <c r="AJ1664" t="s">
        <v>52</v>
      </c>
      <c r="AK1664" t="s">
        <v>53</v>
      </c>
      <c r="AM1664" t="s">
        <v>54</v>
      </c>
      <c r="AN1664" t="s">
        <v>55</v>
      </c>
      <c r="AQ1664" t="s">
        <v>51</v>
      </c>
      <c r="AR1664" t="s">
        <v>890</v>
      </c>
    </row>
    <row r="1665" ht="15.75" customHeight="1">
      <c r="A1665" t="s">
        <v>44</v>
      </c>
      <c r="B1665" s="20" t="s">
        <v>154</v>
      </c>
      <c r="C1665" s="11" t="s">
        <v>163</v>
      </c>
      <c r="D1665" s="11" t="s">
        <v>164</v>
      </c>
      <c r="E1665" s="11" t="s">
        <v>165</v>
      </c>
      <c r="F1665" s="12" t="str">
        <f t="shared" si="1"/>
        <v>2017</v>
      </c>
      <c r="G1665" s="13">
        <v>42945.0</v>
      </c>
      <c r="H1665" s="14">
        <v>0.3541666666666667</v>
      </c>
      <c r="I1665" t="s">
        <v>95</v>
      </c>
      <c r="J1665" s="15"/>
      <c r="M1665" s="15"/>
      <c r="N1665" s="16"/>
      <c r="O1665" s="16"/>
      <c r="P1665" s="17"/>
      <c r="Q1665" s="18"/>
      <c r="S1665" s="17"/>
      <c r="V1665" s="19"/>
      <c r="W1665" s="19">
        <v>8.5</v>
      </c>
      <c r="AF1665" t="s">
        <v>889</v>
      </c>
      <c r="AK1665" t="s">
        <v>53</v>
      </c>
      <c r="AR1665" t="s">
        <v>890</v>
      </c>
    </row>
    <row r="1666" ht="15.75" customHeight="1">
      <c r="A1666" t="s">
        <v>44</v>
      </c>
      <c r="B1666" s="20" t="s">
        <v>154</v>
      </c>
      <c r="C1666" s="11" t="s">
        <v>163</v>
      </c>
      <c r="D1666" s="11" t="s">
        <v>164</v>
      </c>
      <c r="E1666" s="11" t="s">
        <v>165</v>
      </c>
      <c r="F1666" s="12" t="str">
        <f t="shared" si="1"/>
        <v>2017</v>
      </c>
      <c r="G1666" s="13">
        <v>42959.0</v>
      </c>
      <c r="H1666" s="14">
        <v>0.34375</v>
      </c>
      <c r="I1666" t="s">
        <v>48</v>
      </c>
      <c r="J1666" s="15"/>
      <c r="L1666" t="s">
        <v>49</v>
      </c>
      <c r="M1666" s="15">
        <v>24.0</v>
      </c>
      <c r="N1666" s="16">
        <v>7.3</v>
      </c>
      <c r="O1666" s="16">
        <v>94.8</v>
      </c>
      <c r="P1666" s="17"/>
      <c r="Q1666" s="18"/>
      <c r="S1666" s="17"/>
      <c r="V1666" s="19"/>
      <c r="W1666" s="19">
        <v>25.6</v>
      </c>
      <c r="AF1666" t="s">
        <v>889</v>
      </c>
      <c r="AG1666" t="s">
        <v>72</v>
      </c>
      <c r="AH1666" t="s">
        <v>231</v>
      </c>
      <c r="AI1666">
        <v>19.0</v>
      </c>
      <c r="AJ1666" t="s">
        <v>61</v>
      </c>
      <c r="AK1666" t="s">
        <v>53</v>
      </c>
      <c r="AM1666" t="s">
        <v>54</v>
      </c>
      <c r="AN1666" t="s">
        <v>55</v>
      </c>
      <c r="AQ1666" t="s">
        <v>51</v>
      </c>
      <c r="AR1666" t="s">
        <v>218</v>
      </c>
    </row>
    <row r="1667" ht="15.75" customHeight="1">
      <c r="A1667" t="s">
        <v>44</v>
      </c>
      <c r="B1667" s="20" t="s">
        <v>154</v>
      </c>
      <c r="C1667" s="11" t="s">
        <v>163</v>
      </c>
      <c r="D1667" s="11" t="s">
        <v>164</v>
      </c>
      <c r="E1667" s="11" t="s">
        <v>165</v>
      </c>
      <c r="F1667" s="12" t="str">
        <f t="shared" si="1"/>
        <v>2017</v>
      </c>
      <c r="G1667" s="13">
        <v>42973.0</v>
      </c>
      <c r="H1667" s="14">
        <v>0.34375</v>
      </c>
      <c r="I1667" t="s">
        <v>48</v>
      </c>
      <c r="J1667" s="15"/>
      <c r="L1667" t="s">
        <v>49</v>
      </c>
      <c r="M1667" s="15">
        <v>20.9</v>
      </c>
      <c r="N1667" s="16">
        <v>7.19</v>
      </c>
      <c r="O1667" s="16">
        <v>90.2</v>
      </c>
      <c r="P1667" s="17">
        <v>66.0</v>
      </c>
      <c r="Q1667" s="18"/>
      <c r="S1667" s="17"/>
      <c r="V1667" s="19"/>
      <c r="W1667" s="19">
        <v>10.9</v>
      </c>
      <c r="AF1667" t="s">
        <v>886</v>
      </c>
      <c r="AG1667" t="s">
        <v>51</v>
      </c>
      <c r="AH1667" t="s">
        <v>86</v>
      </c>
      <c r="AI1667">
        <v>16.0</v>
      </c>
      <c r="AJ1667" t="s">
        <v>61</v>
      </c>
      <c r="AK1667" t="s">
        <v>53</v>
      </c>
      <c r="AM1667" t="s">
        <v>54</v>
      </c>
      <c r="AN1667" t="s">
        <v>65</v>
      </c>
      <c r="AQ1667" t="s">
        <v>51</v>
      </c>
      <c r="AR1667" t="s">
        <v>226</v>
      </c>
    </row>
    <row r="1668" ht="15.75" customHeight="1">
      <c r="A1668" t="s">
        <v>44</v>
      </c>
      <c r="B1668" s="20" t="s">
        <v>154</v>
      </c>
      <c r="C1668" s="11" t="s">
        <v>163</v>
      </c>
      <c r="D1668" s="11" t="s">
        <v>164</v>
      </c>
      <c r="E1668" s="11" t="s">
        <v>165</v>
      </c>
      <c r="F1668" s="12" t="str">
        <f t="shared" si="1"/>
        <v>2017</v>
      </c>
      <c r="G1668" s="13">
        <v>42987.0</v>
      </c>
      <c r="H1668" s="14">
        <v>0.3194444444444444</v>
      </c>
      <c r="I1668" t="s">
        <v>48</v>
      </c>
      <c r="J1668" s="15"/>
      <c r="L1668" t="s">
        <v>49</v>
      </c>
      <c r="M1668" s="15">
        <v>19.4</v>
      </c>
      <c r="N1668" s="16">
        <v>8.8</v>
      </c>
      <c r="O1668" s="16">
        <v>103.8</v>
      </c>
      <c r="P1668" s="17">
        <v>68.0</v>
      </c>
      <c r="Q1668" s="18"/>
      <c r="S1668" s="17"/>
      <c r="V1668" s="19"/>
      <c r="W1668" s="19">
        <v>35.0</v>
      </c>
      <c r="AF1668" t="s">
        <v>889</v>
      </c>
      <c r="AG1668" t="s">
        <v>86</v>
      </c>
      <c r="AH1668" t="s">
        <v>315</v>
      </c>
      <c r="AI1668">
        <v>11.0</v>
      </c>
      <c r="AJ1668" t="s">
        <v>61</v>
      </c>
      <c r="AK1668" t="s">
        <v>53</v>
      </c>
      <c r="AM1668" t="s">
        <v>54</v>
      </c>
      <c r="AN1668" t="s">
        <v>65</v>
      </c>
      <c r="AQ1668" t="s">
        <v>51</v>
      </c>
      <c r="AR1668" t="s">
        <v>226</v>
      </c>
    </row>
    <row r="1669" ht="15.75" customHeight="1">
      <c r="A1669" t="s">
        <v>44</v>
      </c>
      <c r="B1669" s="20" t="s">
        <v>154</v>
      </c>
      <c r="C1669" s="11" t="s">
        <v>163</v>
      </c>
      <c r="D1669" s="11" t="s">
        <v>164</v>
      </c>
      <c r="E1669" s="11" t="s">
        <v>165</v>
      </c>
      <c r="F1669" s="12" t="str">
        <f t="shared" si="1"/>
        <v>2017</v>
      </c>
      <c r="G1669" s="13">
        <v>43001.0</v>
      </c>
      <c r="H1669" s="14">
        <v>0.34375</v>
      </c>
      <c r="I1669" t="s">
        <v>48</v>
      </c>
      <c r="J1669" s="15"/>
      <c r="L1669" t="s">
        <v>49</v>
      </c>
      <c r="M1669" s="15">
        <v>19.8</v>
      </c>
      <c r="N1669" s="16">
        <v>9.39</v>
      </c>
      <c r="O1669" s="16">
        <v>111.6</v>
      </c>
      <c r="P1669" s="17">
        <v>62.0</v>
      </c>
      <c r="Q1669" s="18"/>
      <c r="S1669" s="17"/>
      <c r="V1669" s="19"/>
      <c r="W1669" s="19">
        <v>70.3</v>
      </c>
      <c r="AF1669" t="s">
        <v>889</v>
      </c>
      <c r="AG1669" t="s">
        <v>51</v>
      </c>
      <c r="AH1669" t="s">
        <v>51</v>
      </c>
      <c r="AI1669">
        <v>14.0</v>
      </c>
      <c r="AJ1669" t="s">
        <v>61</v>
      </c>
      <c r="AK1669" t="s">
        <v>53</v>
      </c>
      <c r="AM1669" t="s">
        <v>54</v>
      </c>
      <c r="AN1669" t="s">
        <v>65</v>
      </c>
      <c r="AQ1669" t="s">
        <v>51</v>
      </c>
      <c r="AR1669" t="s">
        <v>218</v>
      </c>
    </row>
    <row r="1670" ht="15.75" customHeight="1">
      <c r="A1670" t="s">
        <v>44</v>
      </c>
      <c r="B1670" s="20" t="s">
        <v>154</v>
      </c>
      <c r="C1670" s="11" t="s">
        <v>175</v>
      </c>
      <c r="D1670" s="11" t="s">
        <v>176</v>
      </c>
      <c r="E1670" s="11" t="s">
        <v>177</v>
      </c>
      <c r="F1670" s="12" t="str">
        <f t="shared" si="1"/>
        <v>2017</v>
      </c>
      <c r="G1670" s="13">
        <v>42875.0</v>
      </c>
      <c r="H1670" s="14">
        <v>0.3298611111111111</v>
      </c>
      <c r="I1670" t="s">
        <v>48</v>
      </c>
      <c r="J1670" s="15"/>
      <c r="L1670" t="s">
        <v>49</v>
      </c>
      <c r="M1670" s="15">
        <v>13.5</v>
      </c>
      <c r="N1670" s="16">
        <v>10.6</v>
      </c>
      <c r="O1670" s="16">
        <v>102.7</v>
      </c>
      <c r="P1670" s="17">
        <v>59.0</v>
      </c>
      <c r="Q1670" s="18"/>
      <c r="S1670" s="17"/>
      <c r="V1670" s="19"/>
      <c r="W1670" s="19">
        <v>7.4</v>
      </c>
      <c r="AF1670" t="s">
        <v>891</v>
      </c>
      <c r="AG1670" t="s">
        <v>51</v>
      </c>
      <c r="AH1670" t="s">
        <v>51</v>
      </c>
      <c r="AI1670">
        <v>11.0</v>
      </c>
      <c r="AJ1670" t="s">
        <v>52</v>
      </c>
      <c r="AK1670" t="s">
        <v>119</v>
      </c>
      <c r="AM1670" t="s">
        <v>54</v>
      </c>
      <c r="AN1670" t="s">
        <v>55</v>
      </c>
      <c r="AQ1670" t="s">
        <v>51</v>
      </c>
      <c r="AR1670" t="s">
        <v>892</v>
      </c>
    </row>
    <row r="1671" ht="15.75" customHeight="1">
      <c r="A1671" t="s">
        <v>44</v>
      </c>
      <c r="B1671" s="20" t="s">
        <v>154</v>
      </c>
      <c r="C1671" s="11" t="s">
        <v>175</v>
      </c>
      <c r="D1671" s="11" t="s">
        <v>176</v>
      </c>
      <c r="E1671" s="11" t="s">
        <v>177</v>
      </c>
      <c r="F1671" s="12" t="str">
        <f t="shared" si="1"/>
        <v>2017</v>
      </c>
      <c r="G1671" s="13">
        <v>42889.0</v>
      </c>
      <c r="H1671" s="14">
        <v>0.37916666666666665</v>
      </c>
      <c r="I1671" t="s">
        <v>48</v>
      </c>
      <c r="J1671" s="15"/>
      <c r="L1671" t="s">
        <v>49</v>
      </c>
      <c r="M1671" s="15">
        <v>14.3</v>
      </c>
      <c r="N1671" s="16">
        <v>9.36</v>
      </c>
      <c r="O1671" s="16">
        <v>90.2</v>
      </c>
      <c r="P1671" s="17">
        <v>65.0</v>
      </c>
      <c r="Q1671" s="18"/>
      <c r="S1671" s="17"/>
      <c r="V1671" s="19"/>
      <c r="W1671" s="19">
        <v>45.7</v>
      </c>
      <c r="AF1671" t="s">
        <v>886</v>
      </c>
      <c r="AG1671" t="s">
        <v>86</v>
      </c>
      <c r="AH1671" t="s">
        <v>315</v>
      </c>
      <c r="AI1671">
        <v>14.0</v>
      </c>
      <c r="AJ1671" t="s">
        <v>52</v>
      </c>
      <c r="AK1671" t="s">
        <v>53</v>
      </c>
      <c r="AM1671" t="s">
        <v>54</v>
      </c>
      <c r="AN1671" t="s">
        <v>65</v>
      </c>
      <c r="AQ1671" t="s">
        <v>171</v>
      </c>
      <c r="AR1671" t="s">
        <v>226</v>
      </c>
    </row>
    <row r="1672" ht="15.75" customHeight="1">
      <c r="A1672" t="s">
        <v>44</v>
      </c>
      <c r="B1672" s="20" t="s">
        <v>154</v>
      </c>
      <c r="C1672" s="11" t="s">
        <v>175</v>
      </c>
      <c r="D1672" s="11" t="s">
        <v>176</v>
      </c>
      <c r="E1672" s="11" t="s">
        <v>177</v>
      </c>
      <c r="F1672" s="12" t="str">
        <f t="shared" si="1"/>
        <v>2017</v>
      </c>
      <c r="G1672" s="13">
        <v>42903.0</v>
      </c>
      <c r="H1672" s="14">
        <v>0.3625</v>
      </c>
      <c r="I1672" t="s">
        <v>48</v>
      </c>
      <c r="J1672" s="15"/>
      <c r="M1672" s="15">
        <v>19.0</v>
      </c>
      <c r="N1672" s="16">
        <v>8.66</v>
      </c>
      <c r="O1672" s="16">
        <v>93.4</v>
      </c>
      <c r="P1672" s="17">
        <v>59.0</v>
      </c>
      <c r="Q1672" s="18"/>
      <c r="S1672" s="17"/>
      <c r="V1672" s="19"/>
      <c r="W1672" s="19">
        <v>25.6</v>
      </c>
      <c r="AF1672" t="s">
        <v>887</v>
      </c>
      <c r="AG1672" t="s">
        <v>59</v>
      </c>
      <c r="AH1672" t="s">
        <v>316</v>
      </c>
      <c r="AI1672">
        <v>20.8</v>
      </c>
      <c r="AJ1672" t="s">
        <v>61</v>
      </c>
      <c r="AK1672" t="s">
        <v>119</v>
      </c>
      <c r="AR1672" t="s">
        <v>226</v>
      </c>
    </row>
    <row r="1673" ht="15.75" customHeight="1">
      <c r="A1673" t="s">
        <v>44</v>
      </c>
      <c r="B1673" s="20" t="s">
        <v>154</v>
      </c>
      <c r="C1673" s="11" t="s">
        <v>175</v>
      </c>
      <c r="D1673" s="11" t="s">
        <v>176</v>
      </c>
      <c r="E1673" s="11" t="s">
        <v>177</v>
      </c>
      <c r="F1673" s="12" t="str">
        <f t="shared" si="1"/>
        <v>2017</v>
      </c>
      <c r="G1673" s="13">
        <v>42917.0</v>
      </c>
      <c r="H1673" s="14">
        <v>0.3645833333333333</v>
      </c>
      <c r="I1673" t="s">
        <v>48</v>
      </c>
      <c r="J1673" s="15"/>
      <c r="M1673" s="15">
        <v>22.4</v>
      </c>
      <c r="N1673" s="16">
        <v>7.95</v>
      </c>
      <c r="O1673" s="16">
        <v>97.3</v>
      </c>
      <c r="P1673" s="17">
        <v>7.8</v>
      </c>
      <c r="Q1673" s="18"/>
      <c r="S1673" s="17"/>
      <c r="V1673" s="19"/>
      <c r="W1673" s="19"/>
      <c r="AF1673" t="s">
        <v>888</v>
      </c>
      <c r="AG1673" t="s">
        <v>86</v>
      </c>
      <c r="AH1673" t="s">
        <v>273</v>
      </c>
      <c r="AJ1673" t="s">
        <v>61</v>
      </c>
      <c r="AK1673" t="s">
        <v>53</v>
      </c>
      <c r="AR1673" t="s">
        <v>218</v>
      </c>
    </row>
    <row r="1674" ht="15.75" customHeight="1">
      <c r="A1674" t="s">
        <v>44</v>
      </c>
      <c r="B1674" s="20" t="s">
        <v>154</v>
      </c>
      <c r="C1674" s="11" t="s">
        <v>175</v>
      </c>
      <c r="D1674" s="11" t="s">
        <v>176</v>
      </c>
      <c r="E1674" s="11" t="s">
        <v>177</v>
      </c>
      <c r="F1674" s="12" t="str">
        <f t="shared" si="1"/>
        <v>2017</v>
      </c>
      <c r="G1674" s="13">
        <v>42931.0</v>
      </c>
      <c r="H1674" s="14">
        <v>0.3402777777777778</v>
      </c>
      <c r="I1674" t="s">
        <v>48</v>
      </c>
      <c r="J1674" s="15"/>
      <c r="M1674" s="15">
        <v>21.2</v>
      </c>
      <c r="N1674" s="16">
        <v>6.9</v>
      </c>
      <c r="O1674" s="16">
        <v>86.7</v>
      </c>
      <c r="P1674" s="17">
        <v>62.0</v>
      </c>
      <c r="Q1674" s="18"/>
      <c r="S1674" s="17"/>
      <c r="V1674" s="19"/>
      <c r="W1674" s="19">
        <v>33.6</v>
      </c>
      <c r="AF1674" t="s">
        <v>886</v>
      </c>
      <c r="AH1674" t="s">
        <v>59</v>
      </c>
      <c r="AI1674">
        <v>16.0</v>
      </c>
      <c r="AJ1674" t="s">
        <v>61</v>
      </c>
      <c r="AK1674" t="s">
        <v>53</v>
      </c>
      <c r="AM1674" t="s">
        <v>54</v>
      </c>
      <c r="AN1674" t="s">
        <v>65</v>
      </c>
      <c r="AQ1674" t="s">
        <v>51</v>
      </c>
      <c r="AR1674" t="s">
        <v>226</v>
      </c>
    </row>
    <row r="1675" ht="15.75" customHeight="1">
      <c r="A1675" t="s">
        <v>44</v>
      </c>
      <c r="B1675" s="20" t="s">
        <v>154</v>
      </c>
      <c r="C1675" s="11" t="s">
        <v>175</v>
      </c>
      <c r="D1675" s="11" t="s">
        <v>176</v>
      </c>
      <c r="E1675" s="11" t="s">
        <v>177</v>
      </c>
      <c r="F1675" s="12" t="str">
        <f t="shared" si="1"/>
        <v>2017</v>
      </c>
      <c r="G1675" s="13">
        <v>42945.0</v>
      </c>
      <c r="H1675" s="14">
        <v>0.3298611111111111</v>
      </c>
      <c r="I1675" t="s">
        <v>48</v>
      </c>
      <c r="J1675" s="15"/>
      <c r="L1675" t="s">
        <v>49</v>
      </c>
      <c r="M1675" s="15">
        <v>21.7</v>
      </c>
      <c r="N1675" s="16"/>
      <c r="O1675" s="16">
        <v>91.6</v>
      </c>
      <c r="P1675" s="17">
        <v>61.0</v>
      </c>
      <c r="Q1675" s="18"/>
      <c r="S1675" s="17"/>
      <c r="V1675" s="19"/>
      <c r="W1675" s="19">
        <v>14.5</v>
      </c>
      <c r="AF1675" t="s">
        <v>889</v>
      </c>
      <c r="AG1675" t="s">
        <v>231</v>
      </c>
      <c r="AH1675" t="s">
        <v>51</v>
      </c>
      <c r="AI1675">
        <v>16.0</v>
      </c>
      <c r="AJ1675" t="s">
        <v>52</v>
      </c>
      <c r="AK1675" t="s">
        <v>53</v>
      </c>
      <c r="AM1675" t="s">
        <v>54</v>
      </c>
      <c r="AN1675" t="s">
        <v>65</v>
      </c>
      <c r="AQ1675" t="s">
        <v>51</v>
      </c>
      <c r="AR1675" t="s">
        <v>893</v>
      </c>
    </row>
    <row r="1676" ht="15.75" customHeight="1">
      <c r="A1676" t="s">
        <v>44</v>
      </c>
      <c r="B1676" s="20" t="s">
        <v>154</v>
      </c>
      <c r="C1676" s="11" t="s">
        <v>175</v>
      </c>
      <c r="D1676" s="11" t="s">
        <v>176</v>
      </c>
      <c r="E1676" s="11" t="s">
        <v>177</v>
      </c>
      <c r="F1676" s="12" t="str">
        <f t="shared" si="1"/>
        <v>2017</v>
      </c>
      <c r="G1676" s="13">
        <v>42959.0</v>
      </c>
      <c r="H1676" s="14">
        <v>0.3194444444444444</v>
      </c>
      <c r="I1676" t="s">
        <v>48</v>
      </c>
      <c r="J1676" s="15"/>
      <c r="L1676" t="s">
        <v>49</v>
      </c>
      <c r="M1676" s="15">
        <v>24.0</v>
      </c>
      <c r="N1676" s="16">
        <v>7.3</v>
      </c>
      <c r="O1676" s="16">
        <v>91.3</v>
      </c>
      <c r="P1676" s="17"/>
      <c r="Q1676" s="18"/>
      <c r="S1676" s="17"/>
      <c r="V1676" s="19"/>
      <c r="W1676" s="19">
        <v>13.5</v>
      </c>
      <c r="AF1676" t="s">
        <v>889</v>
      </c>
      <c r="AG1676" t="s">
        <v>72</v>
      </c>
      <c r="AH1676" t="s">
        <v>231</v>
      </c>
      <c r="AI1676">
        <v>19.0</v>
      </c>
      <c r="AJ1676" t="s">
        <v>61</v>
      </c>
      <c r="AK1676" t="s">
        <v>53</v>
      </c>
      <c r="AM1676" t="s">
        <v>54</v>
      </c>
      <c r="AN1676" t="s">
        <v>55</v>
      </c>
      <c r="AQ1676" t="s">
        <v>51</v>
      </c>
      <c r="AR1676" t="s">
        <v>218</v>
      </c>
    </row>
    <row r="1677" ht="15.75" customHeight="1">
      <c r="A1677" t="s">
        <v>44</v>
      </c>
      <c r="B1677" s="20" t="s">
        <v>154</v>
      </c>
      <c r="C1677" s="11" t="s">
        <v>175</v>
      </c>
      <c r="D1677" s="11" t="s">
        <v>176</v>
      </c>
      <c r="E1677" s="11" t="s">
        <v>177</v>
      </c>
      <c r="F1677" s="12" t="str">
        <f t="shared" si="1"/>
        <v>2017</v>
      </c>
      <c r="G1677" s="13">
        <v>42973.0</v>
      </c>
      <c r="H1677" s="14">
        <v>0.3298611111111111</v>
      </c>
      <c r="I1677" t="s">
        <v>48</v>
      </c>
      <c r="J1677" s="15"/>
      <c r="L1677" t="s">
        <v>49</v>
      </c>
      <c r="M1677" s="15">
        <v>20.6</v>
      </c>
      <c r="N1677" s="16">
        <v>7.26</v>
      </c>
      <c r="O1677" s="16">
        <v>96.4</v>
      </c>
      <c r="P1677" s="17">
        <v>64.0</v>
      </c>
      <c r="Q1677" s="18"/>
      <c r="S1677" s="17"/>
      <c r="V1677" s="19"/>
      <c r="W1677" s="19">
        <v>26.9</v>
      </c>
      <c r="AF1677" t="s">
        <v>886</v>
      </c>
      <c r="AG1677" t="s">
        <v>51</v>
      </c>
      <c r="AH1677" t="s">
        <v>86</v>
      </c>
      <c r="AI1677">
        <v>16.0</v>
      </c>
      <c r="AJ1677" t="s">
        <v>61</v>
      </c>
      <c r="AK1677" t="s">
        <v>53</v>
      </c>
      <c r="AM1677" t="s">
        <v>54</v>
      </c>
      <c r="AN1677" t="s">
        <v>65</v>
      </c>
      <c r="AQ1677" t="s">
        <v>51</v>
      </c>
      <c r="AR1677" t="s">
        <v>226</v>
      </c>
    </row>
    <row r="1678" ht="15.75" customHeight="1">
      <c r="A1678" t="s">
        <v>44</v>
      </c>
      <c r="B1678" s="20" t="s">
        <v>154</v>
      </c>
      <c r="C1678" s="11" t="s">
        <v>175</v>
      </c>
      <c r="D1678" s="11" t="s">
        <v>176</v>
      </c>
      <c r="E1678" s="11" t="s">
        <v>177</v>
      </c>
      <c r="F1678" s="12" t="str">
        <f t="shared" si="1"/>
        <v>2017</v>
      </c>
      <c r="G1678" s="13">
        <v>42987.0</v>
      </c>
      <c r="H1678" s="14">
        <v>0.2986111111111111</v>
      </c>
      <c r="I1678" t="s">
        <v>48</v>
      </c>
      <c r="J1678" s="15"/>
      <c r="L1678" t="s">
        <v>49</v>
      </c>
      <c r="M1678" s="15">
        <v>19.1</v>
      </c>
      <c r="N1678" s="16">
        <v>8.06</v>
      </c>
      <c r="O1678" s="16">
        <v>95.5</v>
      </c>
      <c r="P1678" s="17">
        <v>63.8</v>
      </c>
      <c r="Q1678" s="18"/>
      <c r="S1678" s="17"/>
      <c r="V1678" s="19"/>
      <c r="W1678" s="19">
        <v>21.6</v>
      </c>
      <c r="AF1678" t="s">
        <v>889</v>
      </c>
      <c r="AG1678" t="s">
        <v>86</v>
      </c>
      <c r="AH1678" t="s">
        <v>315</v>
      </c>
      <c r="AI1678">
        <v>11.0</v>
      </c>
      <c r="AJ1678" t="s">
        <v>61</v>
      </c>
      <c r="AK1678" t="s">
        <v>53</v>
      </c>
      <c r="AM1678" t="s">
        <v>54</v>
      </c>
      <c r="AN1678" t="s">
        <v>65</v>
      </c>
      <c r="AQ1678" t="s">
        <v>51</v>
      </c>
      <c r="AR1678" t="s">
        <v>226</v>
      </c>
    </row>
    <row r="1679" ht="15.75" customHeight="1">
      <c r="A1679" t="s">
        <v>44</v>
      </c>
      <c r="B1679" s="20" t="s">
        <v>154</v>
      </c>
      <c r="C1679" s="11" t="s">
        <v>175</v>
      </c>
      <c r="D1679" s="11" t="s">
        <v>176</v>
      </c>
      <c r="E1679" s="11" t="s">
        <v>177</v>
      </c>
      <c r="F1679" s="12" t="str">
        <f t="shared" si="1"/>
        <v>2017</v>
      </c>
      <c r="G1679" s="13">
        <v>43001.0</v>
      </c>
      <c r="H1679" s="14">
        <v>0.3194444444444444</v>
      </c>
      <c r="I1679" t="s">
        <v>48</v>
      </c>
      <c r="J1679" s="15"/>
      <c r="L1679" t="s">
        <v>49</v>
      </c>
      <c r="M1679" s="15">
        <v>19.7</v>
      </c>
      <c r="N1679" s="16">
        <v>8.99</v>
      </c>
      <c r="O1679" s="16">
        <v>106.6</v>
      </c>
      <c r="P1679" s="17">
        <v>60.0</v>
      </c>
      <c r="Q1679" s="18"/>
      <c r="S1679" s="17"/>
      <c r="V1679" s="19"/>
      <c r="W1679" s="19">
        <v>26.5</v>
      </c>
      <c r="AF1679" t="s">
        <v>889</v>
      </c>
      <c r="AG1679" t="s">
        <v>51</v>
      </c>
      <c r="AH1679" t="s">
        <v>51</v>
      </c>
      <c r="AI1679">
        <v>14.0</v>
      </c>
      <c r="AJ1679" t="s">
        <v>61</v>
      </c>
      <c r="AK1679" t="s">
        <v>53</v>
      </c>
      <c r="AM1679" t="s">
        <v>54</v>
      </c>
      <c r="AN1679" t="s">
        <v>65</v>
      </c>
      <c r="AQ1679" t="s">
        <v>51</v>
      </c>
      <c r="AR1679" t="s">
        <v>218</v>
      </c>
    </row>
    <row r="1680" ht="15.75" customHeight="1">
      <c r="A1680" t="s">
        <v>323</v>
      </c>
      <c r="B1680" s="20" t="s">
        <v>154</v>
      </c>
      <c r="C1680" s="11" t="s">
        <v>731</v>
      </c>
      <c r="D1680" s="11" t="s">
        <v>732</v>
      </c>
      <c r="E1680" s="11" t="s">
        <v>733</v>
      </c>
      <c r="F1680" s="12" t="str">
        <f t="shared" si="1"/>
        <v>2017</v>
      </c>
      <c r="G1680" s="13">
        <v>42875.0</v>
      </c>
      <c r="H1680" s="14">
        <v>0.3229166666666667</v>
      </c>
      <c r="I1680" t="s">
        <v>48</v>
      </c>
      <c r="J1680" s="15"/>
      <c r="L1680" t="s">
        <v>49</v>
      </c>
      <c r="M1680" s="15">
        <v>13.3</v>
      </c>
      <c r="N1680" s="16">
        <v>9.75</v>
      </c>
      <c r="O1680" s="16">
        <v>93.4</v>
      </c>
      <c r="P1680" s="17">
        <v>58.7</v>
      </c>
      <c r="Q1680" s="18"/>
      <c r="S1680" s="17"/>
      <c r="V1680" s="19"/>
      <c r="W1680" s="19">
        <v>7.4</v>
      </c>
      <c r="AF1680" t="s">
        <v>785</v>
      </c>
      <c r="AG1680" t="s">
        <v>51</v>
      </c>
      <c r="AH1680" t="s">
        <v>51</v>
      </c>
      <c r="AI1680">
        <v>9.44</v>
      </c>
      <c r="AJ1680" t="s">
        <v>61</v>
      </c>
      <c r="AK1680" t="s">
        <v>97</v>
      </c>
      <c r="AM1680" t="s">
        <v>54</v>
      </c>
      <c r="AN1680" t="s">
        <v>55</v>
      </c>
      <c r="AQ1680" t="s">
        <v>51</v>
      </c>
      <c r="AR1680" t="s">
        <v>229</v>
      </c>
    </row>
    <row r="1681" ht="15.75" customHeight="1">
      <c r="A1681" t="s">
        <v>323</v>
      </c>
      <c r="B1681" s="20" t="s">
        <v>154</v>
      </c>
      <c r="C1681" s="11" t="s">
        <v>731</v>
      </c>
      <c r="D1681" s="11" t="s">
        <v>732</v>
      </c>
      <c r="E1681" s="11" t="s">
        <v>733</v>
      </c>
      <c r="F1681" s="12" t="str">
        <f t="shared" si="1"/>
        <v>2017</v>
      </c>
      <c r="G1681" s="13">
        <v>42889.0</v>
      </c>
      <c r="H1681" s="14">
        <v>0.3076388888888889</v>
      </c>
      <c r="I1681" t="s">
        <v>48</v>
      </c>
      <c r="J1681" s="15"/>
      <c r="L1681" t="s">
        <v>49</v>
      </c>
      <c r="M1681" s="15">
        <v>13.7</v>
      </c>
      <c r="N1681" s="16">
        <v>9.6</v>
      </c>
      <c r="O1681" s="16">
        <v>92.1</v>
      </c>
      <c r="P1681" s="17">
        <v>66.8</v>
      </c>
      <c r="Q1681" s="18"/>
      <c r="S1681" s="17"/>
      <c r="V1681" s="19"/>
      <c r="W1681" s="19">
        <v>20.3</v>
      </c>
      <c r="AF1681" t="s">
        <v>785</v>
      </c>
      <c r="AG1681" t="s">
        <v>231</v>
      </c>
      <c r="AH1681" t="s">
        <v>786</v>
      </c>
      <c r="AJ1681" t="s">
        <v>61</v>
      </c>
      <c r="AK1681" t="s">
        <v>97</v>
      </c>
      <c r="AM1681" t="s">
        <v>54</v>
      </c>
      <c r="AN1681" t="s">
        <v>55</v>
      </c>
      <c r="AQ1681" t="s">
        <v>51</v>
      </c>
      <c r="AR1681" t="s">
        <v>233</v>
      </c>
    </row>
    <row r="1682" ht="15.75" customHeight="1">
      <c r="A1682" t="s">
        <v>323</v>
      </c>
      <c r="B1682" s="20" t="s">
        <v>154</v>
      </c>
      <c r="C1682" s="11" t="s">
        <v>731</v>
      </c>
      <c r="D1682" s="11" t="s">
        <v>732</v>
      </c>
      <c r="E1682" s="11" t="s">
        <v>733</v>
      </c>
      <c r="F1682" s="12" t="str">
        <f t="shared" si="1"/>
        <v>2017</v>
      </c>
      <c r="G1682" s="13">
        <v>42903.0</v>
      </c>
      <c r="H1682" s="14">
        <v>0.3125</v>
      </c>
      <c r="I1682" t="s">
        <v>48</v>
      </c>
      <c r="J1682" s="15"/>
      <c r="M1682" s="15">
        <v>18.9</v>
      </c>
      <c r="N1682" s="16">
        <v>8.06</v>
      </c>
      <c r="O1682" s="16">
        <v>88.2</v>
      </c>
      <c r="P1682" s="17">
        <v>57.3</v>
      </c>
      <c r="Q1682" s="18"/>
      <c r="S1682" s="17"/>
      <c r="V1682" s="19"/>
      <c r="W1682" s="19">
        <v>41.9</v>
      </c>
      <c r="AF1682" t="s">
        <v>787</v>
      </c>
      <c r="AG1682" t="s">
        <v>404</v>
      </c>
      <c r="AH1682" t="s">
        <v>364</v>
      </c>
      <c r="AI1682">
        <v>13.89</v>
      </c>
      <c r="AJ1682" t="s">
        <v>61</v>
      </c>
      <c r="AK1682" t="s">
        <v>97</v>
      </c>
      <c r="AR1682" t="s">
        <v>233</v>
      </c>
    </row>
    <row r="1683" ht="15.75" customHeight="1">
      <c r="A1683" t="s">
        <v>323</v>
      </c>
      <c r="B1683" s="20" t="s">
        <v>154</v>
      </c>
      <c r="C1683" s="11" t="s">
        <v>731</v>
      </c>
      <c r="D1683" s="11" t="s">
        <v>732</v>
      </c>
      <c r="E1683" s="11" t="s">
        <v>733</v>
      </c>
      <c r="F1683" s="12" t="str">
        <f t="shared" si="1"/>
        <v>2017</v>
      </c>
      <c r="G1683" s="13">
        <v>42917.0</v>
      </c>
      <c r="H1683" s="14">
        <v>0.30277777777777776</v>
      </c>
      <c r="I1683" t="s">
        <v>48</v>
      </c>
      <c r="J1683" s="15"/>
      <c r="L1683" t="s">
        <v>49</v>
      </c>
      <c r="M1683" s="15">
        <v>21.9</v>
      </c>
      <c r="N1683" s="16">
        <v>8.3</v>
      </c>
      <c r="O1683" s="16">
        <v>94.8</v>
      </c>
      <c r="P1683" s="17">
        <v>76.6</v>
      </c>
      <c r="Q1683" s="18"/>
      <c r="S1683" s="17"/>
      <c r="V1683" s="19"/>
      <c r="W1683" s="19">
        <v>63.1</v>
      </c>
      <c r="AF1683" t="s">
        <v>788</v>
      </c>
      <c r="AG1683" t="s">
        <v>280</v>
      </c>
      <c r="AH1683" t="s">
        <v>366</v>
      </c>
      <c r="AI1683">
        <v>18.33</v>
      </c>
      <c r="AJ1683" t="s">
        <v>61</v>
      </c>
      <c r="AK1683" t="s">
        <v>97</v>
      </c>
      <c r="AM1683" t="s">
        <v>62</v>
      </c>
      <c r="AN1683" t="s">
        <v>55</v>
      </c>
      <c r="AQ1683" t="s">
        <v>51</v>
      </c>
      <c r="AR1683" t="s">
        <v>233</v>
      </c>
    </row>
    <row r="1684" ht="15.75" customHeight="1">
      <c r="A1684" t="s">
        <v>323</v>
      </c>
      <c r="B1684" s="20" t="s">
        <v>154</v>
      </c>
      <c r="C1684" s="11" t="s">
        <v>731</v>
      </c>
      <c r="D1684" s="11" t="s">
        <v>732</v>
      </c>
      <c r="E1684" s="11" t="s">
        <v>733</v>
      </c>
      <c r="F1684" s="12" t="str">
        <f t="shared" si="1"/>
        <v>2017</v>
      </c>
      <c r="G1684" s="13">
        <v>42931.0</v>
      </c>
      <c r="H1684" s="14">
        <v>0.31805555555555554</v>
      </c>
      <c r="I1684" t="s">
        <v>48</v>
      </c>
      <c r="J1684" s="15"/>
      <c r="M1684" s="15">
        <v>22.2</v>
      </c>
      <c r="N1684" s="16">
        <v>7.56</v>
      </c>
      <c r="O1684" s="16">
        <v>86.1</v>
      </c>
      <c r="P1684" s="17">
        <v>58.1</v>
      </c>
      <c r="Q1684" s="18"/>
      <c r="S1684" s="17"/>
      <c r="V1684" s="19"/>
      <c r="W1684" s="19">
        <v>21.8</v>
      </c>
      <c r="AF1684" t="s">
        <v>789</v>
      </c>
      <c r="AG1684" t="s">
        <v>231</v>
      </c>
      <c r="AH1684" t="s">
        <v>86</v>
      </c>
      <c r="AI1684">
        <v>17.78</v>
      </c>
      <c r="AJ1684" t="s">
        <v>61</v>
      </c>
      <c r="AK1684" t="s">
        <v>97</v>
      </c>
      <c r="AR1684" t="s">
        <v>233</v>
      </c>
    </row>
    <row r="1685" ht="15.75" customHeight="1">
      <c r="A1685" t="s">
        <v>323</v>
      </c>
      <c r="B1685" s="20" t="s">
        <v>154</v>
      </c>
      <c r="C1685" s="11" t="s">
        <v>731</v>
      </c>
      <c r="D1685" s="11" t="s">
        <v>732</v>
      </c>
      <c r="E1685" s="11" t="s">
        <v>733</v>
      </c>
      <c r="F1685" s="12" t="str">
        <f t="shared" si="1"/>
        <v>2017</v>
      </c>
      <c r="G1685" s="13">
        <v>42945.0</v>
      </c>
      <c r="H1685" s="14">
        <v>0.3090277777777778</v>
      </c>
      <c r="I1685" t="s">
        <v>48</v>
      </c>
      <c r="J1685" s="15"/>
      <c r="M1685" s="15">
        <v>22.6</v>
      </c>
      <c r="N1685" s="16">
        <v>8.13</v>
      </c>
      <c r="O1685" s="16">
        <v>95.0</v>
      </c>
      <c r="P1685" s="17">
        <v>57.0</v>
      </c>
      <c r="Q1685" s="18"/>
      <c r="S1685" s="17"/>
      <c r="V1685" s="19"/>
      <c r="W1685" s="19">
        <v>9.8</v>
      </c>
      <c r="AF1685" t="s">
        <v>789</v>
      </c>
      <c r="AG1685" t="s">
        <v>86</v>
      </c>
      <c r="AH1685" t="s">
        <v>435</v>
      </c>
      <c r="AI1685">
        <v>16.11</v>
      </c>
      <c r="AJ1685" t="s">
        <v>61</v>
      </c>
      <c r="AK1685" t="s">
        <v>97</v>
      </c>
      <c r="AR1685" t="s">
        <v>233</v>
      </c>
    </row>
    <row r="1686" ht="15.75" customHeight="1">
      <c r="A1686" t="s">
        <v>323</v>
      </c>
      <c r="B1686" s="20" t="s">
        <v>154</v>
      </c>
      <c r="C1686" s="11" t="s">
        <v>731</v>
      </c>
      <c r="D1686" s="11" t="s">
        <v>732</v>
      </c>
      <c r="E1686" s="11" t="s">
        <v>733</v>
      </c>
      <c r="F1686" s="12" t="str">
        <f t="shared" si="1"/>
        <v>2017</v>
      </c>
      <c r="G1686" s="13">
        <v>42959.0</v>
      </c>
      <c r="H1686" s="14">
        <v>0.3194444444444444</v>
      </c>
      <c r="I1686" t="s">
        <v>48</v>
      </c>
      <c r="J1686" s="15"/>
      <c r="L1686" t="s">
        <v>49</v>
      </c>
      <c r="M1686" s="15">
        <v>23.9</v>
      </c>
      <c r="N1686" s="16">
        <v>7.76</v>
      </c>
      <c r="O1686" s="16">
        <v>91.6</v>
      </c>
      <c r="P1686" s="17">
        <v>57.9</v>
      </c>
      <c r="Q1686" s="18"/>
      <c r="S1686" s="17"/>
      <c r="V1686" s="19"/>
      <c r="W1686" s="19">
        <v>17.1</v>
      </c>
      <c r="AF1686" t="s">
        <v>726</v>
      </c>
      <c r="AG1686" t="s">
        <v>273</v>
      </c>
      <c r="AH1686" t="s">
        <v>563</v>
      </c>
      <c r="AJ1686" t="s">
        <v>61</v>
      </c>
      <c r="AK1686" t="s">
        <v>97</v>
      </c>
      <c r="AM1686" t="s">
        <v>54</v>
      </c>
      <c r="AN1686" t="s">
        <v>55</v>
      </c>
      <c r="AQ1686" t="s">
        <v>51</v>
      </c>
      <c r="AR1686" t="s">
        <v>233</v>
      </c>
    </row>
    <row r="1687" ht="15.75" customHeight="1">
      <c r="A1687" t="s">
        <v>323</v>
      </c>
      <c r="B1687" s="20" t="s">
        <v>154</v>
      </c>
      <c r="C1687" s="11" t="s">
        <v>731</v>
      </c>
      <c r="D1687" s="11" t="s">
        <v>732</v>
      </c>
      <c r="E1687" s="11" t="s">
        <v>733</v>
      </c>
      <c r="F1687" s="12" t="str">
        <f t="shared" si="1"/>
        <v>2017</v>
      </c>
      <c r="G1687" s="13">
        <v>42973.0</v>
      </c>
      <c r="H1687" s="14">
        <v>0.29930555555555555</v>
      </c>
      <c r="I1687" t="s">
        <v>48</v>
      </c>
      <c r="J1687" s="15"/>
      <c r="L1687" t="s">
        <v>49</v>
      </c>
      <c r="M1687" s="15">
        <v>22.6</v>
      </c>
      <c r="N1687" s="16">
        <v>8.04</v>
      </c>
      <c r="O1687" s="16">
        <v>93.2</v>
      </c>
      <c r="P1687" s="17">
        <v>60.3</v>
      </c>
      <c r="Q1687" s="18"/>
      <c r="S1687" s="17"/>
      <c r="V1687" s="19"/>
      <c r="W1687" s="19">
        <v>25.6</v>
      </c>
      <c r="AF1687" t="s">
        <v>726</v>
      </c>
      <c r="AG1687" t="s">
        <v>51</v>
      </c>
      <c r="AH1687" t="s">
        <v>435</v>
      </c>
      <c r="AJ1687" t="s">
        <v>61</v>
      </c>
      <c r="AK1687" t="s">
        <v>97</v>
      </c>
      <c r="AM1687" t="s">
        <v>54</v>
      </c>
      <c r="AN1687" t="s">
        <v>55</v>
      </c>
      <c r="AQ1687" t="s">
        <v>51</v>
      </c>
      <c r="AR1687" t="s">
        <v>233</v>
      </c>
    </row>
    <row r="1688" ht="15.75" customHeight="1">
      <c r="A1688" t="s">
        <v>323</v>
      </c>
      <c r="B1688" s="20" t="s">
        <v>154</v>
      </c>
      <c r="C1688" s="11" t="s">
        <v>731</v>
      </c>
      <c r="D1688" s="11" t="s">
        <v>732</v>
      </c>
      <c r="E1688" s="11" t="s">
        <v>733</v>
      </c>
      <c r="F1688" s="12" t="str">
        <f t="shared" si="1"/>
        <v>2017</v>
      </c>
      <c r="G1688" s="13">
        <v>42987.0</v>
      </c>
      <c r="H1688" s="14">
        <v>0.3138888888888889</v>
      </c>
      <c r="I1688" t="s">
        <v>48</v>
      </c>
      <c r="J1688" s="15"/>
      <c r="L1688" t="s">
        <v>49</v>
      </c>
      <c r="M1688" s="15">
        <v>19.6</v>
      </c>
      <c r="N1688" s="16">
        <v>8.33</v>
      </c>
      <c r="O1688" s="16">
        <v>90.7</v>
      </c>
      <c r="P1688" s="17">
        <v>62.3</v>
      </c>
      <c r="Q1688" s="18"/>
      <c r="S1688" s="17"/>
      <c r="V1688" s="19"/>
      <c r="W1688" s="19">
        <v>17.3</v>
      </c>
      <c r="AF1688" t="s">
        <v>799</v>
      </c>
      <c r="AG1688" t="s">
        <v>115</v>
      </c>
      <c r="AH1688" t="s">
        <v>435</v>
      </c>
      <c r="AJ1688" t="s">
        <v>61</v>
      </c>
      <c r="AK1688" t="s">
        <v>97</v>
      </c>
      <c r="AM1688" t="s">
        <v>88</v>
      </c>
      <c r="AN1688" t="s">
        <v>55</v>
      </c>
      <c r="AQ1688" t="s">
        <v>51</v>
      </c>
      <c r="AR1688" t="s">
        <v>233</v>
      </c>
    </row>
    <row r="1689" ht="15.75" customHeight="1">
      <c r="A1689" t="s">
        <v>323</v>
      </c>
      <c r="B1689" s="20" t="s">
        <v>154</v>
      </c>
      <c r="C1689" s="11" t="s">
        <v>731</v>
      </c>
      <c r="D1689" s="11" t="s">
        <v>732</v>
      </c>
      <c r="E1689" s="11" t="s">
        <v>733</v>
      </c>
      <c r="F1689" s="12" t="str">
        <f t="shared" si="1"/>
        <v>2017</v>
      </c>
      <c r="G1689" s="13">
        <v>43001.0</v>
      </c>
      <c r="H1689" s="14">
        <v>0.3125</v>
      </c>
      <c r="I1689" t="s">
        <v>48</v>
      </c>
      <c r="J1689" s="15"/>
      <c r="M1689" s="15">
        <v>19.8</v>
      </c>
      <c r="N1689" s="16">
        <v>8.04</v>
      </c>
      <c r="O1689" s="16">
        <v>86.8</v>
      </c>
      <c r="P1689" s="17">
        <v>57.5</v>
      </c>
      <c r="Q1689" s="18"/>
      <c r="S1689" s="17"/>
      <c r="V1689" s="19"/>
      <c r="W1689" s="19">
        <v>17.1</v>
      </c>
      <c r="AF1689" t="s">
        <v>789</v>
      </c>
      <c r="AG1689" t="s">
        <v>51</v>
      </c>
      <c r="AH1689" t="s">
        <v>59</v>
      </c>
      <c r="AI1689">
        <v>17.78</v>
      </c>
      <c r="AJ1689" t="s">
        <v>61</v>
      </c>
      <c r="AK1689" t="s">
        <v>97</v>
      </c>
      <c r="AR1689" t="s">
        <v>233</v>
      </c>
    </row>
    <row r="1690" ht="15.75" customHeight="1">
      <c r="A1690" t="s">
        <v>323</v>
      </c>
      <c r="B1690" s="20" t="s">
        <v>154</v>
      </c>
      <c r="C1690" s="11" t="s">
        <v>736</v>
      </c>
      <c r="D1690" s="11" t="s">
        <v>737</v>
      </c>
      <c r="E1690" s="11" t="s">
        <v>738</v>
      </c>
      <c r="F1690" s="12" t="str">
        <f t="shared" si="1"/>
        <v>2017</v>
      </c>
      <c r="G1690" s="13">
        <v>42875.0</v>
      </c>
      <c r="H1690" s="14">
        <v>0.2986111111111111</v>
      </c>
      <c r="I1690" t="s">
        <v>48</v>
      </c>
      <c r="J1690" s="15"/>
      <c r="L1690" t="s">
        <v>49</v>
      </c>
      <c r="M1690" s="15">
        <v>13.3</v>
      </c>
      <c r="N1690" s="16">
        <v>10.76</v>
      </c>
      <c r="O1690" s="16">
        <v>102.5</v>
      </c>
      <c r="P1690" s="17">
        <v>54.0</v>
      </c>
      <c r="Q1690" s="18"/>
      <c r="S1690" s="17"/>
      <c r="V1690" s="19"/>
      <c r="W1690" s="19">
        <v>13.5</v>
      </c>
      <c r="AF1690" t="s">
        <v>368</v>
      </c>
      <c r="AG1690" t="s">
        <v>51</v>
      </c>
      <c r="AH1690" t="s">
        <v>115</v>
      </c>
      <c r="AJ1690" t="s">
        <v>61</v>
      </c>
      <c r="AK1690" t="s">
        <v>53</v>
      </c>
      <c r="AM1690" t="s">
        <v>54</v>
      </c>
      <c r="AN1690" t="s">
        <v>55</v>
      </c>
      <c r="AQ1690" t="s">
        <v>51</v>
      </c>
      <c r="AR1690" t="s">
        <v>218</v>
      </c>
    </row>
    <row r="1691" ht="15.75" customHeight="1">
      <c r="A1691" t="s">
        <v>323</v>
      </c>
      <c r="B1691" s="20" t="s">
        <v>154</v>
      </c>
      <c r="C1691" s="11" t="s">
        <v>736</v>
      </c>
      <c r="D1691" s="11" t="s">
        <v>737</v>
      </c>
      <c r="E1691" s="11" t="s">
        <v>738</v>
      </c>
      <c r="F1691" s="12" t="str">
        <f t="shared" si="1"/>
        <v>2017</v>
      </c>
      <c r="G1691" s="13">
        <v>42875.0</v>
      </c>
      <c r="H1691" s="14">
        <v>0.3368055555555556</v>
      </c>
      <c r="I1691" t="s">
        <v>48</v>
      </c>
      <c r="J1691" s="15"/>
      <c r="L1691" t="s">
        <v>49</v>
      </c>
      <c r="M1691" s="15">
        <v>13.3</v>
      </c>
      <c r="N1691" s="16">
        <v>9.77</v>
      </c>
      <c r="O1691" s="16">
        <v>93.0</v>
      </c>
      <c r="P1691" s="17">
        <v>57.4</v>
      </c>
      <c r="Q1691" s="18"/>
      <c r="S1691" s="17"/>
      <c r="V1691" s="19"/>
      <c r="W1691" s="19">
        <v>12.1</v>
      </c>
      <c r="AF1691" t="s">
        <v>785</v>
      </c>
      <c r="AG1691" t="s">
        <v>51</v>
      </c>
      <c r="AH1691" t="s">
        <v>51</v>
      </c>
      <c r="AI1691">
        <v>9.44</v>
      </c>
      <c r="AJ1691" t="s">
        <v>61</v>
      </c>
      <c r="AK1691" t="s">
        <v>53</v>
      </c>
      <c r="AM1691" t="s">
        <v>54</v>
      </c>
      <c r="AN1691" t="s">
        <v>55</v>
      </c>
      <c r="AQ1691" t="s">
        <v>51</v>
      </c>
      <c r="AR1691" t="s">
        <v>226</v>
      </c>
    </row>
    <row r="1692" ht="15.75" customHeight="1">
      <c r="A1692" t="s">
        <v>323</v>
      </c>
      <c r="B1692" s="20" t="s">
        <v>154</v>
      </c>
      <c r="C1692" s="11" t="s">
        <v>736</v>
      </c>
      <c r="D1692" s="11" t="s">
        <v>737</v>
      </c>
      <c r="E1692" s="11" t="s">
        <v>738</v>
      </c>
      <c r="F1692" s="12" t="str">
        <f t="shared" si="1"/>
        <v>2017</v>
      </c>
      <c r="G1692" s="13">
        <v>42889.0</v>
      </c>
      <c r="H1692" s="14">
        <v>0.30694444444444446</v>
      </c>
      <c r="I1692" t="s">
        <v>48</v>
      </c>
      <c r="J1692" s="15"/>
      <c r="L1692" t="s">
        <v>49</v>
      </c>
      <c r="M1692" s="15">
        <v>13.8</v>
      </c>
      <c r="N1692" s="16">
        <v>10.43</v>
      </c>
      <c r="O1692" s="16">
        <v>100.6</v>
      </c>
      <c r="P1692" s="17">
        <v>57.0</v>
      </c>
      <c r="Q1692" s="18"/>
      <c r="S1692" s="17"/>
      <c r="V1692" s="19"/>
      <c r="W1692" s="19">
        <v>17.5</v>
      </c>
      <c r="AF1692" t="s">
        <v>356</v>
      </c>
      <c r="AG1692" t="s">
        <v>86</v>
      </c>
      <c r="AH1692" t="s">
        <v>371</v>
      </c>
      <c r="AJ1692" t="s">
        <v>61</v>
      </c>
      <c r="AK1692" t="s">
        <v>53</v>
      </c>
      <c r="AM1692" t="s">
        <v>54</v>
      </c>
      <c r="AN1692" t="s">
        <v>55</v>
      </c>
      <c r="AQ1692" t="s">
        <v>51</v>
      </c>
      <c r="AR1692" t="s">
        <v>894</v>
      </c>
    </row>
    <row r="1693" ht="15.75" customHeight="1">
      <c r="A1693" t="s">
        <v>323</v>
      </c>
      <c r="B1693" s="20" t="s">
        <v>154</v>
      </c>
      <c r="C1693" s="11" t="s">
        <v>736</v>
      </c>
      <c r="D1693" s="11" t="s">
        <v>737</v>
      </c>
      <c r="E1693" s="11" t="s">
        <v>738</v>
      </c>
      <c r="F1693" s="12" t="str">
        <f t="shared" si="1"/>
        <v>2017</v>
      </c>
      <c r="G1693" s="13">
        <v>42889.0</v>
      </c>
      <c r="H1693" s="14">
        <v>0.3159722222222222</v>
      </c>
      <c r="I1693" t="s">
        <v>48</v>
      </c>
      <c r="J1693" s="15"/>
      <c r="L1693" t="s">
        <v>49</v>
      </c>
      <c r="M1693" s="15">
        <v>13.8</v>
      </c>
      <c r="N1693" s="16">
        <v>9.53</v>
      </c>
      <c r="O1693" s="16">
        <v>92.0</v>
      </c>
      <c r="P1693" s="17">
        <v>64.0</v>
      </c>
      <c r="Q1693" s="18"/>
      <c r="S1693" s="17"/>
      <c r="V1693" s="19"/>
      <c r="W1693" s="19">
        <v>19.9</v>
      </c>
      <c r="AF1693" t="s">
        <v>785</v>
      </c>
      <c r="AG1693" t="s">
        <v>231</v>
      </c>
      <c r="AH1693" t="s">
        <v>786</v>
      </c>
      <c r="AJ1693" t="s">
        <v>61</v>
      </c>
      <c r="AK1693" t="s">
        <v>97</v>
      </c>
      <c r="AM1693" t="s">
        <v>54</v>
      </c>
      <c r="AN1693" t="s">
        <v>55</v>
      </c>
      <c r="AQ1693" t="s">
        <v>51</v>
      </c>
      <c r="AR1693" t="s">
        <v>226</v>
      </c>
    </row>
    <row r="1694" ht="15.75" customHeight="1">
      <c r="A1694" t="s">
        <v>323</v>
      </c>
      <c r="B1694" s="20" t="s">
        <v>154</v>
      </c>
      <c r="C1694" s="11" t="s">
        <v>736</v>
      </c>
      <c r="D1694" s="11" t="s">
        <v>737</v>
      </c>
      <c r="E1694" s="11" t="s">
        <v>738</v>
      </c>
      <c r="F1694" s="12" t="str">
        <f t="shared" si="1"/>
        <v>2017</v>
      </c>
      <c r="G1694" s="13">
        <v>42903.0</v>
      </c>
      <c r="H1694" s="14">
        <v>0.3236111111111111</v>
      </c>
      <c r="I1694" t="s">
        <v>48</v>
      </c>
      <c r="J1694" s="15"/>
      <c r="L1694" t="s">
        <v>49</v>
      </c>
      <c r="M1694" s="15">
        <v>18.9</v>
      </c>
      <c r="N1694" s="16">
        <v>9.36</v>
      </c>
      <c r="O1694" s="16">
        <v>100.3</v>
      </c>
      <c r="P1694" s="17">
        <v>56.0</v>
      </c>
      <c r="Q1694" s="18"/>
      <c r="S1694" s="17"/>
      <c r="V1694" s="19"/>
      <c r="W1694" s="19">
        <v>103.9</v>
      </c>
      <c r="AF1694" t="s">
        <v>350</v>
      </c>
      <c r="AG1694" t="s">
        <v>280</v>
      </c>
      <c r="AH1694" t="s">
        <v>372</v>
      </c>
      <c r="AJ1694" t="s">
        <v>61</v>
      </c>
      <c r="AK1694" t="s">
        <v>53</v>
      </c>
      <c r="AM1694" t="s">
        <v>54</v>
      </c>
      <c r="AN1694" t="s">
        <v>55</v>
      </c>
      <c r="AQ1694" t="s">
        <v>51</v>
      </c>
      <c r="AR1694" t="s">
        <v>218</v>
      </c>
    </row>
    <row r="1695" ht="15.75" customHeight="1">
      <c r="A1695" t="s">
        <v>323</v>
      </c>
      <c r="B1695" s="20" t="s">
        <v>154</v>
      </c>
      <c r="C1695" s="11" t="s">
        <v>736</v>
      </c>
      <c r="D1695" s="11" t="s">
        <v>737</v>
      </c>
      <c r="E1695" s="11" t="s">
        <v>738</v>
      </c>
      <c r="F1695" s="12" t="str">
        <f t="shared" si="1"/>
        <v>2017</v>
      </c>
      <c r="G1695" s="13">
        <v>42917.0</v>
      </c>
      <c r="H1695" s="14">
        <v>0.3090277777777778</v>
      </c>
      <c r="I1695" t="s">
        <v>48</v>
      </c>
      <c r="J1695" s="15"/>
      <c r="L1695" t="s">
        <v>49</v>
      </c>
      <c r="M1695" s="15">
        <v>21.8</v>
      </c>
      <c r="N1695" s="16">
        <v>7.98</v>
      </c>
      <c r="O1695" s="16">
        <v>90.4</v>
      </c>
      <c r="P1695" s="17">
        <v>75.0</v>
      </c>
      <c r="Q1695" s="18"/>
      <c r="S1695" s="17"/>
      <c r="V1695" s="19"/>
      <c r="W1695" s="19">
        <v>517.2</v>
      </c>
      <c r="AF1695" t="s">
        <v>373</v>
      </c>
      <c r="AG1695" t="s">
        <v>224</v>
      </c>
      <c r="AH1695" t="s">
        <v>364</v>
      </c>
      <c r="AK1695" t="s">
        <v>53</v>
      </c>
      <c r="AM1695" t="s">
        <v>54</v>
      </c>
      <c r="AN1695" t="s">
        <v>55</v>
      </c>
      <c r="AQ1695" t="s">
        <v>51</v>
      </c>
      <c r="AR1695" t="s">
        <v>218</v>
      </c>
    </row>
    <row r="1696" ht="15.75" customHeight="1">
      <c r="A1696" t="s">
        <v>323</v>
      </c>
      <c r="B1696" s="20" t="s">
        <v>154</v>
      </c>
      <c r="C1696" s="11" t="s">
        <v>736</v>
      </c>
      <c r="D1696" s="11" t="s">
        <v>737</v>
      </c>
      <c r="E1696" s="11" t="s">
        <v>738</v>
      </c>
      <c r="F1696" s="12" t="str">
        <f t="shared" si="1"/>
        <v>2017</v>
      </c>
      <c r="G1696" s="13">
        <v>42931.0</v>
      </c>
      <c r="H1696" s="14">
        <v>0.3090277777777778</v>
      </c>
      <c r="I1696" t="s">
        <v>48</v>
      </c>
      <c r="J1696" s="15"/>
      <c r="L1696" t="s">
        <v>49</v>
      </c>
      <c r="M1696" s="15">
        <v>22.2</v>
      </c>
      <c r="N1696" s="16">
        <v>7.63</v>
      </c>
      <c r="O1696" s="16">
        <v>88.0</v>
      </c>
      <c r="P1696" s="17">
        <v>56.0</v>
      </c>
      <c r="Q1696" s="18"/>
      <c r="S1696" s="17"/>
      <c r="V1696" s="19"/>
      <c r="W1696" s="19">
        <v>17.1</v>
      </c>
      <c r="AF1696" t="s">
        <v>373</v>
      </c>
      <c r="AG1696" t="s">
        <v>59</v>
      </c>
      <c r="AH1696" t="s">
        <v>224</v>
      </c>
      <c r="AI1696">
        <v>16.67</v>
      </c>
      <c r="AJ1696" t="s">
        <v>61</v>
      </c>
      <c r="AK1696" t="s">
        <v>53</v>
      </c>
      <c r="AM1696" t="s">
        <v>54</v>
      </c>
      <c r="AN1696" t="s">
        <v>55</v>
      </c>
      <c r="AQ1696" t="s">
        <v>51</v>
      </c>
      <c r="AR1696" t="s">
        <v>218</v>
      </c>
    </row>
    <row r="1697" ht="15.75" customHeight="1">
      <c r="A1697" t="s">
        <v>323</v>
      </c>
      <c r="B1697" s="20" t="s">
        <v>154</v>
      </c>
      <c r="C1697" s="11" t="s">
        <v>736</v>
      </c>
      <c r="D1697" s="11" t="s">
        <v>737</v>
      </c>
      <c r="E1697" s="11" t="s">
        <v>738</v>
      </c>
      <c r="F1697" s="12" t="str">
        <f t="shared" si="1"/>
        <v>2017</v>
      </c>
      <c r="G1697" s="13">
        <v>42945.0</v>
      </c>
      <c r="H1697" s="14">
        <v>0.3333333333333333</v>
      </c>
      <c r="I1697" t="s">
        <v>48</v>
      </c>
      <c r="J1697" s="15"/>
      <c r="L1697" t="s">
        <v>49</v>
      </c>
      <c r="M1697" s="15">
        <v>22.7</v>
      </c>
      <c r="N1697" s="16">
        <v>8.43</v>
      </c>
      <c r="O1697" s="16">
        <v>97.6</v>
      </c>
      <c r="P1697" s="17">
        <v>55.0</v>
      </c>
      <c r="Q1697" s="18"/>
      <c r="S1697" s="17"/>
      <c r="V1697" s="19"/>
      <c r="W1697" s="19">
        <v>33.1</v>
      </c>
      <c r="AF1697" t="s">
        <v>356</v>
      </c>
      <c r="AG1697" t="s">
        <v>59</v>
      </c>
      <c r="AH1697" t="s">
        <v>352</v>
      </c>
      <c r="AJ1697" t="s">
        <v>61</v>
      </c>
      <c r="AK1697" t="s">
        <v>53</v>
      </c>
      <c r="AM1697" t="s">
        <v>54</v>
      </c>
      <c r="AN1697" t="s">
        <v>55</v>
      </c>
      <c r="AQ1697" t="s">
        <v>51</v>
      </c>
      <c r="AR1697" t="s">
        <v>218</v>
      </c>
    </row>
    <row r="1698" ht="15.75" customHeight="1">
      <c r="A1698" t="s">
        <v>323</v>
      </c>
      <c r="B1698" s="20" t="s">
        <v>154</v>
      </c>
      <c r="C1698" s="11" t="s">
        <v>736</v>
      </c>
      <c r="D1698" s="11" t="s">
        <v>737</v>
      </c>
      <c r="E1698" s="11" t="s">
        <v>738</v>
      </c>
      <c r="F1698" s="12" t="str">
        <f t="shared" si="1"/>
        <v>2017</v>
      </c>
      <c r="G1698" s="13">
        <v>42945.0</v>
      </c>
      <c r="H1698" s="14">
        <v>0.3333333333333333</v>
      </c>
      <c r="I1698" t="s">
        <v>95</v>
      </c>
      <c r="J1698" s="15"/>
      <c r="M1698" s="15">
        <v>22.7</v>
      </c>
      <c r="N1698" s="16">
        <v>8.39</v>
      </c>
      <c r="O1698" s="16">
        <v>97.4</v>
      </c>
      <c r="P1698" s="17">
        <v>55.0</v>
      </c>
      <c r="Q1698" s="18"/>
      <c r="S1698" s="17"/>
      <c r="V1698" s="19"/>
      <c r="W1698" s="19">
        <v>30.1</v>
      </c>
      <c r="AF1698" t="s">
        <v>356</v>
      </c>
      <c r="AK1698" t="s">
        <v>53</v>
      </c>
      <c r="AR1698" t="s">
        <v>218</v>
      </c>
    </row>
    <row r="1699" ht="15.75" customHeight="1">
      <c r="A1699" t="s">
        <v>323</v>
      </c>
      <c r="B1699" s="20" t="s">
        <v>154</v>
      </c>
      <c r="C1699" s="11" t="s">
        <v>736</v>
      </c>
      <c r="D1699" s="11" t="s">
        <v>737</v>
      </c>
      <c r="E1699" s="11" t="s">
        <v>738</v>
      </c>
      <c r="F1699" s="12" t="str">
        <f t="shared" si="1"/>
        <v>2017</v>
      </c>
      <c r="G1699" s="13">
        <v>42959.0</v>
      </c>
      <c r="H1699" s="14">
        <v>0.3055555555555556</v>
      </c>
      <c r="I1699" t="s">
        <v>48</v>
      </c>
      <c r="J1699" s="15"/>
      <c r="L1699" t="s">
        <v>49</v>
      </c>
      <c r="M1699" s="15">
        <v>23.6</v>
      </c>
      <c r="N1699" s="16">
        <v>7.59</v>
      </c>
      <c r="O1699" s="16">
        <v>89.9</v>
      </c>
      <c r="P1699" s="17">
        <v>54.0</v>
      </c>
      <c r="Q1699" s="18"/>
      <c r="S1699" s="17"/>
      <c r="V1699" s="19"/>
      <c r="W1699" s="19">
        <v>15.5</v>
      </c>
      <c r="AF1699" t="s">
        <v>375</v>
      </c>
      <c r="AG1699" t="s">
        <v>254</v>
      </c>
      <c r="AH1699" t="s">
        <v>376</v>
      </c>
      <c r="AJ1699" t="s">
        <v>61</v>
      </c>
      <c r="AK1699" t="s">
        <v>53</v>
      </c>
      <c r="AM1699" t="s">
        <v>62</v>
      </c>
      <c r="AN1699" t="s">
        <v>55</v>
      </c>
      <c r="AQ1699" t="s">
        <v>51</v>
      </c>
      <c r="AR1699" t="s">
        <v>218</v>
      </c>
    </row>
    <row r="1700" ht="15.75" customHeight="1">
      <c r="A1700" t="s">
        <v>323</v>
      </c>
      <c r="B1700" s="20" t="s">
        <v>154</v>
      </c>
      <c r="C1700" s="11" t="s">
        <v>736</v>
      </c>
      <c r="D1700" s="11" t="s">
        <v>737</v>
      </c>
      <c r="E1700" s="11" t="s">
        <v>738</v>
      </c>
      <c r="F1700" s="12" t="str">
        <f t="shared" si="1"/>
        <v>2017</v>
      </c>
      <c r="G1700" s="13">
        <v>42973.0</v>
      </c>
      <c r="H1700" s="14">
        <v>0.3229166666666667</v>
      </c>
      <c r="I1700" t="s">
        <v>48</v>
      </c>
      <c r="J1700" s="15"/>
      <c r="L1700" t="s">
        <v>49</v>
      </c>
      <c r="M1700" s="15">
        <v>22.7</v>
      </c>
      <c r="N1700" s="16">
        <v>7.42</v>
      </c>
      <c r="O1700" s="16">
        <v>86.1</v>
      </c>
      <c r="P1700" s="17">
        <v>57.0</v>
      </c>
      <c r="Q1700" s="18"/>
      <c r="S1700" s="17"/>
      <c r="V1700" s="19"/>
      <c r="W1700" s="19">
        <v>8.6</v>
      </c>
      <c r="AF1700" t="s">
        <v>356</v>
      </c>
      <c r="AG1700" t="s">
        <v>115</v>
      </c>
      <c r="AH1700" t="s">
        <v>115</v>
      </c>
      <c r="AJ1700" t="s">
        <v>61</v>
      </c>
      <c r="AK1700" t="s">
        <v>53</v>
      </c>
      <c r="AM1700" t="s">
        <v>54</v>
      </c>
      <c r="AN1700" t="s">
        <v>55</v>
      </c>
      <c r="AQ1700" t="s">
        <v>51</v>
      </c>
      <c r="AR1700" t="s">
        <v>218</v>
      </c>
    </row>
    <row r="1701" ht="15.75" customHeight="1">
      <c r="A1701" t="s">
        <v>323</v>
      </c>
      <c r="B1701" s="20" t="s">
        <v>154</v>
      </c>
      <c r="C1701" s="11" t="s">
        <v>736</v>
      </c>
      <c r="D1701" s="11" t="s">
        <v>737</v>
      </c>
      <c r="E1701" s="11" t="s">
        <v>738</v>
      </c>
      <c r="F1701" s="12" t="str">
        <f t="shared" si="1"/>
        <v>2017</v>
      </c>
      <c r="G1701" s="13">
        <v>42987.0</v>
      </c>
      <c r="H1701" s="14">
        <v>0.3125</v>
      </c>
      <c r="I1701" t="s">
        <v>48</v>
      </c>
      <c r="J1701" s="15"/>
      <c r="L1701" t="s">
        <v>49</v>
      </c>
      <c r="M1701" s="15">
        <v>19.7</v>
      </c>
      <c r="N1701" s="16">
        <v>9.2</v>
      </c>
      <c r="O1701" s="16">
        <v>100.2</v>
      </c>
      <c r="P1701" s="17">
        <v>64.0</v>
      </c>
      <c r="Q1701" s="18"/>
      <c r="S1701" s="17"/>
      <c r="V1701" s="19"/>
      <c r="W1701" s="19">
        <v>16.1</v>
      </c>
      <c r="AF1701" t="s">
        <v>375</v>
      </c>
      <c r="AG1701" t="s">
        <v>51</v>
      </c>
      <c r="AH1701" t="s">
        <v>115</v>
      </c>
      <c r="AJ1701" t="s">
        <v>61</v>
      </c>
      <c r="AK1701" t="s">
        <v>53</v>
      </c>
      <c r="AM1701" t="s">
        <v>54</v>
      </c>
      <c r="AN1701" t="s">
        <v>55</v>
      </c>
      <c r="AQ1701" t="s">
        <v>51</v>
      </c>
      <c r="AR1701" t="s">
        <v>218</v>
      </c>
    </row>
    <row r="1702" ht="15.75" customHeight="1">
      <c r="A1702" t="s">
        <v>323</v>
      </c>
      <c r="B1702" s="20" t="s">
        <v>154</v>
      </c>
      <c r="C1702" s="11" t="s">
        <v>736</v>
      </c>
      <c r="D1702" s="11" t="s">
        <v>737</v>
      </c>
      <c r="E1702" s="11" t="s">
        <v>738</v>
      </c>
      <c r="F1702" s="12" t="str">
        <f t="shared" si="1"/>
        <v>2017</v>
      </c>
      <c r="G1702" s="13">
        <v>43001.0</v>
      </c>
      <c r="H1702" s="14">
        <v>0.3173611111111111</v>
      </c>
      <c r="I1702" t="s">
        <v>48</v>
      </c>
      <c r="J1702" s="15"/>
      <c r="L1702" t="s">
        <v>49</v>
      </c>
      <c r="M1702" s="15">
        <v>19.3</v>
      </c>
      <c r="N1702" s="16">
        <v>8.05</v>
      </c>
      <c r="O1702" s="16">
        <v>88.8</v>
      </c>
      <c r="P1702" s="17"/>
      <c r="Q1702" s="18"/>
      <c r="S1702" s="17"/>
      <c r="V1702" s="19"/>
      <c r="W1702" s="19">
        <v>5.2</v>
      </c>
      <c r="AF1702" t="s">
        <v>378</v>
      </c>
      <c r="AH1702" t="s">
        <v>86</v>
      </c>
      <c r="AK1702" t="s">
        <v>53</v>
      </c>
      <c r="AM1702" t="s">
        <v>54</v>
      </c>
      <c r="AQ1702" t="s">
        <v>51</v>
      </c>
      <c r="AR1702" t="s">
        <v>895</v>
      </c>
    </row>
    <row r="1703" ht="15.75" customHeight="1">
      <c r="A1703" t="s">
        <v>44</v>
      </c>
      <c r="B1703" s="20" t="s">
        <v>154</v>
      </c>
      <c r="C1703" s="11" t="s">
        <v>184</v>
      </c>
      <c r="D1703" s="11" t="s">
        <v>185</v>
      </c>
      <c r="E1703" s="11" t="s">
        <v>186</v>
      </c>
      <c r="F1703" s="12" t="str">
        <f t="shared" si="1"/>
        <v>2017</v>
      </c>
      <c r="G1703" s="13">
        <v>42875.0</v>
      </c>
      <c r="H1703" s="14">
        <v>0.28541666666666665</v>
      </c>
      <c r="I1703" t="s">
        <v>48</v>
      </c>
      <c r="J1703" s="15"/>
      <c r="L1703" t="s">
        <v>49</v>
      </c>
      <c r="M1703" s="15">
        <v>13.1</v>
      </c>
      <c r="N1703" s="16">
        <v>11.26</v>
      </c>
      <c r="O1703" s="16">
        <v>107.3</v>
      </c>
      <c r="P1703" s="17">
        <v>48.0</v>
      </c>
      <c r="Q1703" s="18"/>
      <c r="S1703" s="17"/>
      <c r="V1703" s="19"/>
      <c r="W1703" s="19">
        <v>7.9</v>
      </c>
      <c r="AF1703" t="s">
        <v>368</v>
      </c>
      <c r="AG1703" t="s">
        <v>51</v>
      </c>
      <c r="AH1703" t="s">
        <v>115</v>
      </c>
      <c r="AJ1703" t="s">
        <v>61</v>
      </c>
      <c r="AK1703" t="s">
        <v>119</v>
      </c>
      <c r="AM1703" t="s">
        <v>54</v>
      </c>
      <c r="AN1703" t="s">
        <v>55</v>
      </c>
      <c r="AQ1703" t="s">
        <v>51</v>
      </c>
      <c r="AR1703" t="s">
        <v>896</v>
      </c>
    </row>
    <row r="1704" ht="15.75" customHeight="1">
      <c r="A1704" t="s">
        <v>44</v>
      </c>
      <c r="B1704" s="20" t="s">
        <v>154</v>
      </c>
      <c r="C1704" s="11" t="s">
        <v>184</v>
      </c>
      <c r="D1704" s="11" t="s">
        <v>185</v>
      </c>
      <c r="E1704" s="11" t="s">
        <v>186</v>
      </c>
      <c r="F1704" s="12" t="str">
        <f t="shared" si="1"/>
        <v>2017</v>
      </c>
      <c r="G1704" s="13">
        <v>42889.0</v>
      </c>
      <c r="H1704" s="14">
        <v>0.29305555555555557</v>
      </c>
      <c r="I1704" t="s">
        <v>48</v>
      </c>
      <c r="J1704" s="15"/>
      <c r="L1704" t="s">
        <v>49</v>
      </c>
      <c r="M1704" s="15">
        <v>13.8</v>
      </c>
      <c r="N1704" s="16">
        <v>10.89</v>
      </c>
      <c r="O1704" s="16">
        <v>105.8</v>
      </c>
      <c r="P1704" s="17">
        <v>47.0</v>
      </c>
      <c r="Q1704" s="18"/>
      <c r="S1704" s="17"/>
      <c r="V1704" s="19"/>
      <c r="W1704" s="19">
        <v>12.2</v>
      </c>
      <c r="AF1704" t="s">
        <v>356</v>
      </c>
      <c r="AG1704" t="s">
        <v>86</v>
      </c>
      <c r="AH1704" t="s">
        <v>371</v>
      </c>
      <c r="AJ1704" t="s">
        <v>61</v>
      </c>
      <c r="AK1704" t="s">
        <v>53</v>
      </c>
      <c r="AM1704" t="s">
        <v>54</v>
      </c>
      <c r="AN1704" t="s">
        <v>55</v>
      </c>
      <c r="AQ1704" t="s">
        <v>51</v>
      </c>
      <c r="AR1704" t="s">
        <v>897</v>
      </c>
    </row>
    <row r="1705" ht="15.75" customHeight="1">
      <c r="A1705" t="s">
        <v>44</v>
      </c>
      <c r="B1705" s="20" t="s">
        <v>154</v>
      </c>
      <c r="C1705" s="11" t="s">
        <v>184</v>
      </c>
      <c r="D1705" s="11" t="s">
        <v>185</v>
      </c>
      <c r="E1705" s="11" t="s">
        <v>186</v>
      </c>
      <c r="F1705" s="12" t="str">
        <f t="shared" si="1"/>
        <v>2017</v>
      </c>
      <c r="G1705" s="13">
        <v>42903.0</v>
      </c>
      <c r="H1705" s="14">
        <v>0.30972222222222223</v>
      </c>
      <c r="I1705" t="s">
        <v>48</v>
      </c>
      <c r="J1705" s="15"/>
      <c r="L1705" t="s">
        <v>49</v>
      </c>
      <c r="M1705" s="15">
        <v>19.1</v>
      </c>
      <c r="N1705" s="16">
        <v>9.73</v>
      </c>
      <c r="O1705" s="16">
        <v>105.3</v>
      </c>
      <c r="P1705" s="17">
        <v>49.0</v>
      </c>
      <c r="Q1705" s="18"/>
      <c r="S1705" s="17"/>
      <c r="V1705" s="19"/>
      <c r="W1705" s="19">
        <v>13.4</v>
      </c>
      <c r="AF1705" t="s">
        <v>350</v>
      </c>
      <c r="AG1705" t="s">
        <v>280</v>
      </c>
      <c r="AH1705" t="s">
        <v>372</v>
      </c>
      <c r="AJ1705" t="s">
        <v>61</v>
      </c>
      <c r="AK1705" t="s">
        <v>53</v>
      </c>
      <c r="AM1705" t="s">
        <v>54</v>
      </c>
      <c r="AN1705" t="s">
        <v>55</v>
      </c>
      <c r="AQ1705" t="s">
        <v>51</v>
      </c>
      <c r="AR1705" t="s">
        <v>898</v>
      </c>
    </row>
    <row r="1706" ht="15.75" customHeight="1">
      <c r="A1706" t="s">
        <v>44</v>
      </c>
      <c r="B1706" s="20" t="s">
        <v>154</v>
      </c>
      <c r="C1706" s="11" t="s">
        <v>184</v>
      </c>
      <c r="D1706" s="11" t="s">
        <v>185</v>
      </c>
      <c r="E1706" s="11" t="s">
        <v>186</v>
      </c>
      <c r="F1706" s="12" t="str">
        <f t="shared" si="1"/>
        <v>2017</v>
      </c>
      <c r="G1706" s="13">
        <v>42917.0</v>
      </c>
      <c r="H1706" s="14">
        <v>0.2916666666666667</v>
      </c>
      <c r="I1706" t="s">
        <v>48</v>
      </c>
      <c r="J1706" s="15"/>
      <c r="L1706" t="s">
        <v>49</v>
      </c>
      <c r="M1706" s="15">
        <v>22.1</v>
      </c>
      <c r="N1706" s="16">
        <v>8.01</v>
      </c>
      <c r="O1706" s="16">
        <v>91.8</v>
      </c>
      <c r="P1706" s="17">
        <v>53.0</v>
      </c>
      <c r="Q1706" s="18"/>
      <c r="S1706" s="17"/>
      <c r="V1706" s="19"/>
      <c r="W1706" s="19">
        <v>14.5</v>
      </c>
      <c r="AF1706" t="s">
        <v>373</v>
      </c>
      <c r="AG1706" t="s">
        <v>224</v>
      </c>
      <c r="AH1706" t="s">
        <v>364</v>
      </c>
      <c r="AK1706" t="s">
        <v>53</v>
      </c>
      <c r="AM1706" t="s">
        <v>54</v>
      </c>
      <c r="AN1706" t="s">
        <v>55</v>
      </c>
      <c r="AQ1706" t="s">
        <v>51</v>
      </c>
      <c r="AR1706" t="s">
        <v>218</v>
      </c>
    </row>
    <row r="1707" ht="15.75" customHeight="1">
      <c r="A1707" t="s">
        <v>44</v>
      </c>
      <c r="B1707" s="20" t="s">
        <v>154</v>
      </c>
      <c r="C1707" s="11" t="s">
        <v>184</v>
      </c>
      <c r="D1707" s="11" t="s">
        <v>185</v>
      </c>
      <c r="E1707" s="11" t="s">
        <v>186</v>
      </c>
      <c r="F1707" s="12" t="str">
        <f t="shared" si="1"/>
        <v>2017</v>
      </c>
      <c r="G1707" s="13">
        <v>42931.0</v>
      </c>
      <c r="H1707" s="14">
        <v>0.2972222222222222</v>
      </c>
      <c r="I1707" t="s">
        <v>48</v>
      </c>
      <c r="J1707" s="15"/>
      <c r="L1707" t="s">
        <v>49</v>
      </c>
      <c r="M1707" s="15">
        <v>22.7</v>
      </c>
      <c r="N1707" s="16">
        <v>7.9</v>
      </c>
      <c r="O1707" s="16">
        <v>91.6</v>
      </c>
      <c r="P1707" s="17">
        <v>53.0</v>
      </c>
      <c r="Q1707" s="18"/>
      <c r="S1707" s="17"/>
      <c r="V1707" s="19"/>
      <c r="W1707" s="19">
        <v>39.3</v>
      </c>
      <c r="AF1707" t="s">
        <v>373</v>
      </c>
      <c r="AG1707" t="s">
        <v>59</v>
      </c>
      <c r="AH1707" t="s">
        <v>224</v>
      </c>
      <c r="AI1707">
        <v>16.67</v>
      </c>
      <c r="AJ1707" t="s">
        <v>61</v>
      </c>
      <c r="AK1707" t="s">
        <v>119</v>
      </c>
      <c r="AM1707" t="s">
        <v>54</v>
      </c>
      <c r="AN1707" t="s">
        <v>55</v>
      </c>
      <c r="AQ1707" t="s">
        <v>51</v>
      </c>
      <c r="AR1707" t="s">
        <v>229</v>
      </c>
    </row>
    <row r="1708" ht="15.75" customHeight="1">
      <c r="A1708" t="s">
        <v>44</v>
      </c>
      <c r="B1708" s="20" t="s">
        <v>154</v>
      </c>
      <c r="C1708" s="11" t="s">
        <v>184</v>
      </c>
      <c r="D1708" s="11" t="s">
        <v>185</v>
      </c>
      <c r="E1708" s="11" t="s">
        <v>186</v>
      </c>
      <c r="F1708" s="12" t="str">
        <f t="shared" si="1"/>
        <v>2017</v>
      </c>
      <c r="G1708" s="13">
        <v>42945.0</v>
      </c>
      <c r="H1708" s="14">
        <v>0.32083333333333336</v>
      </c>
      <c r="I1708" t="s">
        <v>48</v>
      </c>
      <c r="J1708" s="15"/>
      <c r="L1708" t="s">
        <v>49</v>
      </c>
      <c r="M1708" s="15">
        <v>23.1</v>
      </c>
      <c r="N1708" s="16">
        <v>8.76</v>
      </c>
      <c r="O1708" s="16">
        <v>102.4</v>
      </c>
      <c r="P1708" s="17">
        <v>50.0</v>
      </c>
      <c r="Q1708" s="18"/>
      <c r="S1708" s="17"/>
      <c r="V1708" s="19"/>
      <c r="W1708" s="19">
        <v>6.3</v>
      </c>
      <c r="AF1708" t="s">
        <v>356</v>
      </c>
      <c r="AG1708" t="s">
        <v>59</v>
      </c>
      <c r="AH1708" t="s">
        <v>352</v>
      </c>
      <c r="AJ1708" t="s">
        <v>61</v>
      </c>
      <c r="AK1708" t="s">
        <v>119</v>
      </c>
      <c r="AM1708" t="s">
        <v>54</v>
      </c>
      <c r="AN1708" t="s">
        <v>55</v>
      </c>
      <c r="AQ1708" t="s">
        <v>51</v>
      </c>
      <c r="AR1708" t="s">
        <v>229</v>
      </c>
    </row>
    <row r="1709" ht="15.75" customHeight="1">
      <c r="A1709" t="s">
        <v>44</v>
      </c>
      <c r="B1709" s="20" t="s">
        <v>154</v>
      </c>
      <c r="C1709" s="11" t="s">
        <v>184</v>
      </c>
      <c r="D1709" s="11" t="s">
        <v>185</v>
      </c>
      <c r="E1709" s="11" t="s">
        <v>186</v>
      </c>
      <c r="F1709" s="12" t="str">
        <f t="shared" si="1"/>
        <v>2017</v>
      </c>
      <c r="G1709" s="13">
        <v>42959.0</v>
      </c>
      <c r="H1709" s="14">
        <v>0.2916666666666667</v>
      </c>
      <c r="I1709" t="s">
        <v>48</v>
      </c>
      <c r="J1709" s="15"/>
      <c r="L1709" t="s">
        <v>49</v>
      </c>
      <c r="M1709" s="15">
        <v>24.0</v>
      </c>
      <c r="N1709" s="16">
        <v>7.68</v>
      </c>
      <c r="O1709" s="16">
        <v>91.4</v>
      </c>
      <c r="P1709" s="17">
        <v>53.0</v>
      </c>
      <c r="Q1709" s="18"/>
      <c r="S1709" s="17"/>
      <c r="V1709" s="19"/>
      <c r="W1709" s="19">
        <v>4.1</v>
      </c>
      <c r="AF1709" t="s">
        <v>375</v>
      </c>
      <c r="AG1709" t="s">
        <v>254</v>
      </c>
      <c r="AH1709" t="s">
        <v>376</v>
      </c>
      <c r="AJ1709" t="s">
        <v>61</v>
      </c>
      <c r="AK1709" t="s">
        <v>53</v>
      </c>
      <c r="AM1709" t="s">
        <v>62</v>
      </c>
      <c r="AN1709" t="s">
        <v>55</v>
      </c>
      <c r="AQ1709" t="s">
        <v>51</v>
      </c>
      <c r="AR1709" t="s">
        <v>218</v>
      </c>
    </row>
    <row r="1710" ht="15.75" customHeight="1">
      <c r="A1710" t="s">
        <v>44</v>
      </c>
      <c r="B1710" s="20" t="s">
        <v>154</v>
      </c>
      <c r="C1710" s="11" t="s">
        <v>184</v>
      </c>
      <c r="D1710" s="11" t="s">
        <v>185</v>
      </c>
      <c r="E1710" s="11" t="s">
        <v>186</v>
      </c>
      <c r="F1710" s="12" t="str">
        <f t="shared" si="1"/>
        <v>2017</v>
      </c>
      <c r="G1710" s="13">
        <v>42973.0</v>
      </c>
      <c r="H1710" s="14">
        <v>0.3159722222222222</v>
      </c>
      <c r="I1710" t="s">
        <v>48</v>
      </c>
      <c r="J1710" s="15"/>
      <c r="L1710" t="s">
        <v>49</v>
      </c>
      <c r="M1710" s="15">
        <v>23.1</v>
      </c>
      <c r="N1710" s="16">
        <v>7.52</v>
      </c>
      <c r="O1710" s="16">
        <v>87.7</v>
      </c>
      <c r="P1710" s="17">
        <v>53.0</v>
      </c>
      <c r="Q1710" s="18"/>
      <c r="S1710" s="17"/>
      <c r="V1710" s="19"/>
      <c r="W1710" s="19">
        <v>4.1</v>
      </c>
      <c r="AF1710" t="s">
        <v>356</v>
      </c>
      <c r="AG1710" t="s">
        <v>115</v>
      </c>
      <c r="AH1710" t="s">
        <v>115</v>
      </c>
      <c r="AJ1710" t="s">
        <v>61</v>
      </c>
      <c r="AK1710" t="s">
        <v>119</v>
      </c>
      <c r="AM1710" t="s">
        <v>54</v>
      </c>
      <c r="AN1710" t="s">
        <v>55</v>
      </c>
      <c r="AQ1710" t="s">
        <v>51</v>
      </c>
      <c r="AR1710" t="s">
        <v>229</v>
      </c>
    </row>
    <row r="1711" ht="15.75" customHeight="1">
      <c r="A1711" t="s">
        <v>44</v>
      </c>
      <c r="B1711" s="20" t="s">
        <v>154</v>
      </c>
      <c r="C1711" s="11" t="s">
        <v>184</v>
      </c>
      <c r="D1711" s="11" t="s">
        <v>185</v>
      </c>
      <c r="E1711" s="11" t="s">
        <v>186</v>
      </c>
      <c r="F1711" s="12" t="str">
        <f t="shared" si="1"/>
        <v>2017</v>
      </c>
      <c r="G1711" s="13">
        <v>42987.0</v>
      </c>
      <c r="H1711" s="14">
        <v>0.3020833333333333</v>
      </c>
      <c r="I1711" t="s">
        <v>48</v>
      </c>
      <c r="J1711" s="15"/>
      <c r="L1711" t="s">
        <v>49</v>
      </c>
      <c r="M1711" s="15">
        <v>19.7</v>
      </c>
      <c r="N1711" s="16">
        <v>9.35</v>
      </c>
      <c r="O1711" s="16">
        <v>102.2</v>
      </c>
      <c r="P1711" s="17">
        <v>51.0</v>
      </c>
      <c r="Q1711" s="18"/>
      <c r="S1711" s="17"/>
      <c r="V1711" s="19"/>
      <c r="W1711" s="19">
        <v>5.2</v>
      </c>
      <c r="AF1711" t="s">
        <v>375</v>
      </c>
      <c r="AG1711" t="s">
        <v>51</v>
      </c>
      <c r="AH1711" t="s">
        <v>112</v>
      </c>
      <c r="AJ1711" t="s">
        <v>61</v>
      </c>
      <c r="AK1711" t="s">
        <v>119</v>
      </c>
      <c r="AM1711" t="s">
        <v>54</v>
      </c>
      <c r="AN1711" t="s">
        <v>55</v>
      </c>
      <c r="AQ1711" t="s">
        <v>51</v>
      </c>
      <c r="AR1711" t="s">
        <v>229</v>
      </c>
    </row>
    <row r="1712" ht="15.75" customHeight="1">
      <c r="A1712" t="s">
        <v>44</v>
      </c>
      <c r="B1712" s="20" t="s">
        <v>154</v>
      </c>
      <c r="C1712" s="11" t="s">
        <v>184</v>
      </c>
      <c r="D1712" s="11" t="s">
        <v>185</v>
      </c>
      <c r="E1712" s="11" t="s">
        <v>186</v>
      </c>
      <c r="F1712" s="12" t="str">
        <f t="shared" si="1"/>
        <v>2017</v>
      </c>
      <c r="G1712" s="13">
        <v>43001.0</v>
      </c>
      <c r="H1712" s="14">
        <v>0.3055555555555556</v>
      </c>
      <c r="I1712" t="s">
        <v>48</v>
      </c>
      <c r="J1712" s="15"/>
      <c r="L1712" t="s">
        <v>49</v>
      </c>
      <c r="M1712" s="15">
        <v>19.4</v>
      </c>
      <c r="N1712" s="16">
        <v>8.37</v>
      </c>
      <c r="O1712" s="16">
        <v>92.6</v>
      </c>
      <c r="P1712" s="17">
        <v>49.0</v>
      </c>
      <c r="Q1712" s="18"/>
      <c r="S1712" s="17"/>
      <c r="V1712" s="19"/>
      <c r="W1712" s="19">
        <v>5.2</v>
      </c>
      <c r="AF1712" t="s">
        <v>378</v>
      </c>
      <c r="AH1712" t="s">
        <v>86</v>
      </c>
      <c r="AK1712" t="s">
        <v>53</v>
      </c>
      <c r="AM1712" t="s">
        <v>54</v>
      </c>
      <c r="AQ1712" t="s">
        <v>51</v>
      </c>
      <c r="AR1712" t="s">
        <v>895</v>
      </c>
    </row>
    <row r="1713" ht="15.75" customHeight="1">
      <c r="A1713" t="s">
        <v>44</v>
      </c>
      <c r="B1713" s="20" t="s">
        <v>154</v>
      </c>
      <c r="C1713" s="11" t="s">
        <v>203</v>
      </c>
      <c r="D1713" s="11" t="s">
        <v>204</v>
      </c>
      <c r="E1713" s="11" t="s">
        <v>205</v>
      </c>
      <c r="F1713" s="12" t="str">
        <f t="shared" si="1"/>
        <v>2017</v>
      </c>
      <c r="G1713" s="13">
        <v>42875.0</v>
      </c>
      <c r="H1713" s="14">
        <v>0.3229166666666667</v>
      </c>
      <c r="I1713" t="s">
        <v>48</v>
      </c>
      <c r="J1713" s="15"/>
      <c r="L1713" t="s">
        <v>49</v>
      </c>
      <c r="M1713" s="15">
        <v>12.8</v>
      </c>
      <c r="N1713" s="16">
        <v>11.33</v>
      </c>
      <c r="O1713" s="16">
        <v>107.0</v>
      </c>
      <c r="P1713" s="17"/>
      <c r="Q1713" s="18"/>
      <c r="S1713" s="17"/>
      <c r="V1713" s="19"/>
      <c r="W1713" s="19">
        <v>6.3</v>
      </c>
      <c r="AF1713" t="s">
        <v>846</v>
      </c>
      <c r="AG1713" t="s">
        <v>51</v>
      </c>
      <c r="AH1713" t="s">
        <v>86</v>
      </c>
      <c r="AI1713">
        <v>8.89</v>
      </c>
      <c r="AJ1713" t="s">
        <v>52</v>
      </c>
      <c r="AK1713" t="s">
        <v>53</v>
      </c>
      <c r="AM1713" t="s">
        <v>54</v>
      </c>
      <c r="AN1713" t="s">
        <v>65</v>
      </c>
      <c r="AQ1713" t="s">
        <v>51</v>
      </c>
      <c r="AR1713" t="s">
        <v>899</v>
      </c>
    </row>
    <row r="1714" ht="15.75" customHeight="1">
      <c r="A1714" t="s">
        <v>44</v>
      </c>
      <c r="B1714" s="20" t="s">
        <v>154</v>
      </c>
      <c r="C1714" s="11" t="s">
        <v>203</v>
      </c>
      <c r="D1714" s="11" t="s">
        <v>204</v>
      </c>
      <c r="E1714" s="11" t="s">
        <v>205</v>
      </c>
      <c r="F1714" s="12" t="str">
        <f t="shared" si="1"/>
        <v>2017</v>
      </c>
      <c r="G1714" s="13">
        <v>42889.0</v>
      </c>
      <c r="H1714" s="14">
        <v>0.35138888888888886</v>
      </c>
      <c r="I1714" t="s">
        <v>48</v>
      </c>
      <c r="J1714" s="15"/>
      <c r="L1714" t="s">
        <v>58</v>
      </c>
      <c r="M1714" s="15">
        <v>13.9</v>
      </c>
      <c r="N1714" s="16">
        <v>9.98</v>
      </c>
      <c r="O1714" s="16">
        <v>96.8</v>
      </c>
      <c r="P1714" s="17">
        <v>33.6</v>
      </c>
      <c r="Q1714" s="18"/>
      <c r="S1714" s="17"/>
      <c r="V1714" s="19"/>
      <c r="W1714" s="19">
        <v>3.0</v>
      </c>
      <c r="AF1714" t="s">
        <v>848</v>
      </c>
      <c r="AG1714" t="s">
        <v>86</v>
      </c>
      <c r="AH1714" t="s">
        <v>72</v>
      </c>
      <c r="AI1714">
        <v>7.22</v>
      </c>
      <c r="AJ1714" t="s">
        <v>61</v>
      </c>
      <c r="AK1714" t="s">
        <v>53</v>
      </c>
      <c r="AM1714" t="s">
        <v>54</v>
      </c>
      <c r="AN1714" t="s">
        <v>55</v>
      </c>
      <c r="AQ1714" t="s">
        <v>51</v>
      </c>
      <c r="AR1714" t="s">
        <v>226</v>
      </c>
    </row>
    <row r="1715" ht="15.75" customHeight="1">
      <c r="A1715" t="s">
        <v>44</v>
      </c>
      <c r="B1715" s="20" t="s">
        <v>154</v>
      </c>
      <c r="C1715" s="11" t="s">
        <v>203</v>
      </c>
      <c r="D1715" s="11" t="s">
        <v>204</v>
      </c>
      <c r="E1715" s="11" t="s">
        <v>205</v>
      </c>
      <c r="F1715" s="12" t="str">
        <f t="shared" si="1"/>
        <v>2017</v>
      </c>
      <c r="G1715" s="13">
        <v>42903.0</v>
      </c>
      <c r="H1715" s="14">
        <v>0.3472222222222222</v>
      </c>
      <c r="I1715" t="s">
        <v>48</v>
      </c>
      <c r="J1715" s="15"/>
      <c r="L1715" t="s">
        <v>58</v>
      </c>
      <c r="M1715" s="15">
        <v>18.1</v>
      </c>
      <c r="N1715" s="16">
        <v>9.14</v>
      </c>
      <c r="O1715" s="16">
        <v>96.8</v>
      </c>
      <c r="P1715" s="17">
        <v>37.3</v>
      </c>
      <c r="Q1715" s="18"/>
      <c r="S1715" s="17"/>
      <c r="V1715" s="19"/>
      <c r="W1715" s="19">
        <v>8.8</v>
      </c>
      <c r="AF1715" t="s">
        <v>848</v>
      </c>
      <c r="AG1715" t="s">
        <v>59</v>
      </c>
      <c r="AH1715" t="s">
        <v>72</v>
      </c>
      <c r="AI1715">
        <v>13.33</v>
      </c>
      <c r="AJ1715" t="s">
        <v>61</v>
      </c>
      <c r="AK1715" t="s">
        <v>53</v>
      </c>
      <c r="AM1715" t="s">
        <v>54</v>
      </c>
      <c r="AN1715" t="s">
        <v>65</v>
      </c>
      <c r="AQ1715" t="s">
        <v>51</v>
      </c>
      <c r="AR1715" t="s">
        <v>226</v>
      </c>
    </row>
    <row r="1716" ht="15.75" customHeight="1">
      <c r="A1716" t="s">
        <v>44</v>
      </c>
      <c r="B1716" s="20" t="s">
        <v>154</v>
      </c>
      <c r="C1716" s="11" t="s">
        <v>203</v>
      </c>
      <c r="D1716" s="11" t="s">
        <v>204</v>
      </c>
      <c r="E1716" s="11" t="s">
        <v>205</v>
      </c>
      <c r="F1716" s="12" t="str">
        <f t="shared" si="1"/>
        <v>2017</v>
      </c>
      <c r="G1716" s="13">
        <v>42917.0</v>
      </c>
      <c r="H1716" s="14">
        <v>0.3472222222222222</v>
      </c>
      <c r="I1716" t="s">
        <v>48</v>
      </c>
      <c r="J1716" s="15"/>
      <c r="L1716" t="s">
        <v>49</v>
      </c>
      <c r="M1716" s="15">
        <v>22.1</v>
      </c>
      <c r="N1716" s="16">
        <v>8.26</v>
      </c>
      <c r="O1716" s="16">
        <v>94.5</v>
      </c>
      <c r="P1716" s="17">
        <v>40.4</v>
      </c>
      <c r="Q1716" s="18"/>
      <c r="S1716" s="17"/>
      <c r="V1716" s="19"/>
      <c r="W1716" s="19">
        <v>23.8</v>
      </c>
      <c r="AF1716" t="s">
        <v>848</v>
      </c>
      <c r="AG1716" t="s">
        <v>86</v>
      </c>
      <c r="AH1716" t="s">
        <v>273</v>
      </c>
      <c r="AI1716">
        <v>19.44</v>
      </c>
      <c r="AJ1716" t="s">
        <v>61</v>
      </c>
      <c r="AK1716" t="s">
        <v>53</v>
      </c>
      <c r="AM1716" t="s">
        <v>54</v>
      </c>
      <c r="AN1716" t="s">
        <v>55</v>
      </c>
      <c r="AQ1716" t="s">
        <v>51</v>
      </c>
      <c r="AR1716" t="s">
        <v>900</v>
      </c>
    </row>
    <row r="1717" ht="15.75" customHeight="1">
      <c r="A1717" t="s">
        <v>44</v>
      </c>
      <c r="B1717" s="20" t="s">
        <v>154</v>
      </c>
      <c r="C1717" s="11" t="s">
        <v>203</v>
      </c>
      <c r="D1717" s="11" t="s">
        <v>204</v>
      </c>
      <c r="E1717" s="11" t="s">
        <v>205</v>
      </c>
      <c r="F1717" s="12" t="str">
        <f t="shared" si="1"/>
        <v>2017</v>
      </c>
      <c r="G1717" s="13">
        <v>42931.0</v>
      </c>
      <c r="H1717" s="14">
        <v>0.3194444444444444</v>
      </c>
      <c r="I1717" t="s">
        <v>48</v>
      </c>
      <c r="J1717" s="15"/>
      <c r="L1717" t="s">
        <v>49</v>
      </c>
      <c r="M1717" s="15">
        <v>22.1</v>
      </c>
      <c r="N1717" s="16">
        <v>8.0</v>
      </c>
      <c r="O1717" s="16">
        <v>91.5</v>
      </c>
      <c r="P1717" s="17">
        <v>52.0</v>
      </c>
      <c r="Q1717" s="18"/>
      <c r="S1717" s="17"/>
      <c r="V1717" s="19"/>
      <c r="W1717" s="19">
        <v>41.6</v>
      </c>
      <c r="AF1717" t="s">
        <v>279</v>
      </c>
      <c r="AG1717" t="s">
        <v>59</v>
      </c>
      <c r="AH1717" t="s">
        <v>59</v>
      </c>
      <c r="AI1717">
        <v>15.56</v>
      </c>
      <c r="AJ1717" t="s">
        <v>61</v>
      </c>
      <c r="AK1717" t="s">
        <v>53</v>
      </c>
      <c r="AM1717" t="s">
        <v>88</v>
      </c>
      <c r="AN1717" t="s">
        <v>55</v>
      </c>
      <c r="AQ1717" t="s">
        <v>51</v>
      </c>
      <c r="AR1717" t="s">
        <v>226</v>
      </c>
    </row>
    <row r="1718" ht="15.75" customHeight="1">
      <c r="A1718" t="s">
        <v>44</v>
      </c>
      <c r="B1718" s="20" t="s">
        <v>154</v>
      </c>
      <c r="C1718" s="11" t="s">
        <v>203</v>
      </c>
      <c r="D1718" s="11" t="s">
        <v>204</v>
      </c>
      <c r="E1718" s="11" t="s">
        <v>205</v>
      </c>
      <c r="F1718" s="12" t="str">
        <f t="shared" si="1"/>
        <v>2017</v>
      </c>
      <c r="G1718" s="13">
        <v>42945.0</v>
      </c>
      <c r="H1718" s="14">
        <v>0.3125</v>
      </c>
      <c r="I1718" t="s">
        <v>48</v>
      </c>
      <c r="J1718" s="15"/>
      <c r="L1718" t="s">
        <v>49</v>
      </c>
      <c r="M1718" s="15">
        <v>23.2</v>
      </c>
      <c r="N1718" s="16">
        <v>7.95</v>
      </c>
      <c r="O1718" s="16">
        <v>93.2</v>
      </c>
      <c r="P1718" s="17">
        <v>52.0</v>
      </c>
      <c r="Q1718" s="18"/>
      <c r="S1718" s="17"/>
      <c r="V1718" s="19"/>
      <c r="W1718" s="19">
        <v>20.1</v>
      </c>
      <c r="AF1718" t="s">
        <v>279</v>
      </c>
      <c r="AG1718" t="s">
        <v>86</v>
      </c>
      <c r="AH1718" t="s">
        <v>115</v>
      </c>
      <c r="AI1718">
        <v>14.44</v>
      </c>
      <c r="AJ1718" t="s">
        <v>61</v>
      </c>
      <c r="AK1718" t="s">
        <v>53</v>
      </c>
      <c r="AM1718" t="s">
        <v>88</v>
      </c>
      <c r="AN1718" t="s">
        <v>65</v>
      </c>
      <c r="AQ1718" t="s">
        <v>51</v>
      </c>
      <c r="AR1718" t="s">
        <v>218</v>
      </c>
    </row>
    <row r="1719" ht="15.75" customHeight="1">
      <c r="A1719" t="s">
        <v>44</v>
      </c>
      <c r="B1719" s="20" t="s">
        <v>154</v>
      </c>
      <c r="C1719" s="11" t="s">
        <v>203</v>
      </c>
      <c r="D1719" s="11" t="s">
        <v>204</v>
      </c>
      <c r="E1719" s="11" t="s">
        <v>205</v>
      </c>
      <c r="F1719" s="12" t="str">
        <f t="shared" si="1"/>
        <v>2017</v>
      </c>
      <c r="G1719" s="13">
        <v>42959.0</v>
      </c>
      <c r="H1719" s="14">
        <v>0.2916666666666667</v>
      </c>
      <c r="I1719" t="s">
        <v>48</v>
      </c>
      <c r="J1719" s="15"/>
      <c r="L1719" t="s">
        <v>49</v>
      </c>
      <c r="M1719" s="15">
        <v>24.1</v>
      </c>
      <c r="N1719" s="16">
        <v>7.26</v>
      </c>
      <c r="O1719" s="16">
        <v>86.1</v>
      </c>
      <c r="P1719" s="17">
        <v>42.2</v>
      </c>
      <c r="Q1719" s="18"/>
      <c r="S1719" s="17"/>
      <c r="V1719" s="19"/>
      <c r="W1719" s="19">
        <v>46.5</v>
      </c>
      <c r="AF1719" t="s">
        <v>853</v>
      </c>
      <c r="AG1719" t="s">
        <v>254</v>
      </c>
      <c r="AH1719" t="s">
        <v>655</v>
      </c>
      <c r="AJ1719" t="s">
        <v>52</v>
      </c>
      <c r="AK1719" t="s">
        <v>53</v>
      </c>
      <c r="AM1719" t="s">
        <v>54</v>
      </c>
      <c r="AN1719" t="s">
        <v>65</v>
      </c>
      <c r="AQ1719" t="s">
        <v>51</v>
      </c>
      <c r="AR1719" t="s">
        <v>901</v>
      </c>
    </row>
    <row r="1720" ht="15.75" customHeight="1">
      <c r="A1720" t="s">
        <v>44</v>
      </c>
      <c r="B1720" s="20" t="s">
        <v>154</v>
      </c>
      <c r="C1720" s="11" t="s">
        <v>203</v>
      </c>
      <c r="D1720" s="11" t="s">
        <v>204</v>
      </c>
      <c r="E1720" s="11" t="s">
        <v>205</v>
      </c>
      <c r="F1720" s="12" t="str">
        <f t="shared" si="1"/>
        <v>2017</v>
      </c>
      <c r="G1720" s="13">
        <v>42973.0</v>
      </c>
      <c r="H1720" s="14">
        <v>0.2965277777777778</v>
      </c>
      <c r="I1720" t="s">
        <v>48</v>
      </c>
      <c r="J1720" s="15"/>
      <c r="L1720" t="s">
        <v>49</v>
      </c>
      <c r="M1720" s="15"/>
      <c r="N1720" s="16"/>
      <c r="O1720" s="16"/>
      <c r="P1720" s="17"/>
      <c r="Q1720" s="18"/>
      <c r="S1720" s="17"/>
      <c r="V1720" s="19"/>
      <c r="W1720" s="19">
        <v>13.4</v>
      </c>
      <c r="AF1720" t="s">
        <v>657</v>
      </c>
      <c r="AG1720" t="s">
        <v>435</v>
      </c>
      <c r="AH1720" t="s">
        <v>435</v>
      </c>
      <c r="AK1720" t="s">
        <v>53</v>
      </c>
      <c r="AM1720" t="s">
        <v>54</v>
      </c>
      <c r="AN1720" t="s">
        <v>55</v>
      </c>
      <c r="AQ1720" t="s">
        <v>51</v>
      </c>
      <c r="AR1720" t="s">
        <v>827</v>
      </c>
    </row>
    <row r="1721" ht="15.75" customHeight="1">
      <c r="A1721" t="s">
        <v>44</v>
      </c>
      <c r="B1721" s="20" t="s">
        <v>154</v>
      </c>
      <c r="C1721" s="11" t="s">
        <v>203</v>
      </c>
      <c r="D1721" s="11" t="s">
        <v>204</v>
      </c>
      <c r="E1721" s="11" t="s">
        <v>205</v>
      </c>
      <c r="F1721" s="12" t="str">
        <f t="shared" si="1"/>
        <v>2017</v>
      </c>
      <c r="G1721" s="13">
        <v>42987.0</v>
      </c>
      <c r="H1721" s="14">
        <v>0.31319444444444444</v>
      </c>
      <c r="I1721" t="s">
        <v>48</v>
      </c>
      <c r="J1721" s="15"/>
      <c r="L1721" t="s">
        <v>49</v>
      </c>
      <c r="M1721" s="15">
        <v>19.3</v>
      </c>
      <c r="N1721" s="16"/>
      <c r="O1721" s="16">
        <v>83.1</v>
      </c>
      <c r="P1721" s="17">
        <v>37.1</v>
      </c>
      <c r="Q1721" s="18"/>
      <c r="S1721" s="17"/>
      <c r="V1721" s="19"/>
      <c r="W1721" s="19">
        <v>12.1</v>
      </c>
      <c r="AF1721" t="s">
        <v>654</v>
      </c>
      <c r="AG1721" t="s">
        <v>51</v>
      </c>
      <c r="AH1721" t="s">
        <v>112</v>
      </c>
      <c r="AJ1721" t="s">
        <v>61</v>
      </c>
      <c r="AK1721" t="s">
        <v>53</v>
      </c>
      <c r="AM1721" t="s">
        <v>54</v>
      </c>
      <c r="AN1721" t="s">
        <v>65</v>
      </c>
      <c r="AQ1721" t="s">
        <v>51</v>
      </c>
      <c r="AR1721" t="s">
        <v>659</v>
      </c>
    </row>
    <row r="1722" ht="15.75" customHeight="1">
      <c r="A1722" t="s">
        <v>44</v>
      </c>
      <c r="B1722" s="20" t="s">
        <v>154</v>
      </c>
      <c r="C1722" s="11" t="s">
        <v>203</v>
      </c>
      <c r="D1722" s="11" t="s">
        <v>204</v>
      </c>
      <c r="E1722" s="11" t="s">
        <v>205</v>
      </c>
      <c r="F1722" s="12" t="str">
        <f t="shared" si="1"/>
        <v>2017</v>
      </c>
      <c r="G1722" s="13">
        <v>43001.0</v>
      </c>
      <c r="H1722" s="14">
        <v>0.3194444444444444</v>
      </c>
      <c r="I1722" t="s">
        <v>48</v>
      </c>
      <c r="J1722" s="15"/>
      <c r="L1722" t="s">
        <v>49</v>
      </c>
      <c r="M1722" s="15">
        <v>19.1</v>
      </c>
      <c r="N1722" s="16"/>
      <c r="O1722" s="16">
        <v>84.6</v>
      </c>
      <c r="P1722" s="17">
        <v>37.2</v>
      </c>
      <c r="Q1722" s="18"/>
      <c r="S1722" s="17"/>
      <c r="V1722" s="19"/>
      <c r="W1722" s="19">
        <v>13.5</v>
      </c>
      <c r="AF1722" t="s">
        <v>654</v>
      </c>
      <c r="AG1722" t="s">
        <v>51</v>
      </c>
      <c r="AH1722" t="s">
        <v>443</v>
      </c>
      <c r="AK1722" t="s">
        <v>53</v>
      </c>
      <c r="AM1722" t="s">
        <v>54</v>
      </c>
      <c r="AN1722" t="s">
        <v>55</v>
      </c>
      <c r="AQ1722" t="s">
        <v>51</v>
      </c>
      <c r="AR1722" t="s">
        <v>317</v>
      </c>
    </row>
    <row r="1723" ht="15.75" customHeight="1">
      <c r="A1723" t="s">
        <v>44</v>
      </c>
      <c r="B1723" s="20" t="s">
        <v>154</v>
      </c>
      <c r="C1723" s="11" t="s">
        <v>208</v>
      </c>
      <c r="D1723" s="11" t="s">
        <v>209</v>
      </c>
      <c r="E1723" s="11" t="s">
        <v>210</v>
      </c>
      <c r="F1723" s="12" t="str">
        <f t="shared" si="1"/>
        <v>2017</v>
      </c>
      <c r="G1723" s="13">
        <v>42875.0</v>
      </c>
      <c r="H1723" s="14">
        <v>0.21180555555555555</v>
      </c>
      <c r="I1723" t="s">
        <v>48</v>
      </c>
      <c r="J1723" s="15"/>
      <c r="L1723" t="s">
        <v>49</v>
      </c>
      <c r="M1723" s="15">
        <v>12.0</v>
      </c>
      <c r="N1723" s="16"/>
      <c r="O1723" s="16">
        <v>98.0</v>
      </c>
      <c r="P1723" s="17">
        <v>45.0</v>
      </c>
      <c r="Q1723" s="18"/>
      <c r="S1723" s="17"/>
      <c r="V1723" s="19"/>
      <c r="W1723" s="19">
        <v>7.4</v>
      </c>
      <c r="AF1723" t="s">
        <v>646</v>
      </c>
      <c r="AG1723" t="s">
        <v>59</v>
      </c>
      <c r="AH1723" t="s">
        <v>86</v>
      </c>
      <c r="AI1723">
        <v>10.56</v>
      </c>
      <c r="AJ1723" t="s">
        <v>52</v>
      </c>
      <c r="AK1723" t="s">
        <v>53</v>
      </c>
      <c r="AM1723" t="s">
        <v>62</v>
      </c>
      <c r="AN1723" t="s">
        <v>65</v>
      </c>
      <c r="AQ1723" t="s">
        <v>51</v>
      </c>
      <c r="AR1723" t="s">
        <v>317</v>
      </c>
    </row>
    <row r="1724" ht="15.75" customHeight="1">
      <c r="A1724" t="s">
        <v>44</v>
      </c>
      <c r="B1724" s="20" t="s">
        <v>154</v>
      </c>
      <c r="C1724" s="11" t="s">
        <v>208</v>
      </c>
      <c r="D1724" s="11" t="s">
        <v>209</v>
      </c>
      <c r="E1724" s="11" t="s">
        <v>210</v>
      </c>
      <c r="F1724" s="12" t="str">
        <f t="shared" si="1"/>
        <v>2017</v>
      </c>
      <c r="G1724" s="13">
        <v>42889.0</v>
      </c>
      <c r="H1724" s="14">
        <v>0.22916666666666666</v>
      </c>
      <c r="I1724" t="s">
        <v>48</v>
      </c>
      <c r="J1724" s="15"/>
      <c r="L1724" t="s">
        <v>58</v>
      </c>
      <c r="M1724" s="15"/>
      <c r="N1724" s="16"/>
      <c r="O1724" s="16"/>
      <c r="P1724" s="17"/>
      <c r="Q1724" s="18"/>
      <c r="S1724" s="17"/>
      <c r="V1724" s="19"/>
      <c r="W1724" s="19">
        <v>2.0</v>
      </c>
      <c r="AF1724" t="s">
        <v>647</v>
      </c>
      <c r="AG1724" t="s">
        <v>86</v>
      </c>
      <c r="AH1724" t="s">
        <v>254</v>
      </c>
      <c r="AJ1724" t="s">
        <v>61</v>
      </c>
      <c r="AK1724" t="s">
        <v>119</v>
      </c>
      <c r="AM1724" t="s">
        <v>62</v>
      </c>
      <c r="AN1724" t="s">
        <v>65</v>
      </c>
      <c r="AQ1724" t="s">
        <v>51</v>
      </c>
      <c r="AR1724" t="s">
        <v>877</v>
      </c>
    </row>
    <row r="1725" ht="15.75" customHeight="1">
      <c r="A1725" t="s">
        <v>44</v>
      </c>
      <c r="B1725" s="20" t="s">
        <v>154</v>
      </c>
      <c r="C1725" s="11" t="s">
        <v>208</v>
      </c>
      <c r="D1725" s="11" t="s">
        <v>209</v>
      </c>
      <c r="E1725" s="11" t="s">
        <v>210</v>
      </c>
      <c r="F1725" s="12" t="str">
        <f t="shared" si="1"/>
        <v>2017</v>
      </c>
      <c r="G1725" s="13">
        <v>42903.0</v>
      </c>
      <c r="H1725" s="14">
        <v>0.22291666666666668</v>
      </c>
      <c r="I1725" t="s">
        <v>48</v>
      </c>
      <c r="J1725" s="15"/>
      <c r="L1725" t="s">
        <v>49</v>
      </c>
      <c r="M1725" s="15">
        <v>18.0</v>
      </c>
      <c r="N1725" s="16"/>
      <c r="O1725" s="16">
        <v>93.4</v>
      </c>
      <c r="P1725" s="17">
        <v>22.5</v>
      </c>
      <c r="Q1725" s="18"/>
      <c r="S1725" s="17"/>
      <c r="V1725" s="19"/>
      <c r="W1725" s="19">
        <v>130.9</v>
      </c>
      <c r="AF1725" t="s">
        <v>649</v>
      </c>
      <c r="AG1725" t="s">
        <v>59</v>
      </c>
      <c r="AH1725" t="s">
        <v>189</v>
      </c>
      <c r="AJ1725" t="s">
        <v>61</v>
      </c>
      <c r="AK1725" t="s">
        <v>119</v>
      </c>
      <c r="AM1725" t="s">
        <v>54</v>
      </c>
      <c r="AN1725" t="s">
        <v>55</v>
      </c>
      <c r="AQ1725" t="s">
        <v>51</v>
      </c>
      <c r="AR1725" t="s">
        <v>650</v>
      </c>
    </row>
    <row r="1726" ht="15.75" customHeight="1">
      <c r="A1726" t="s">
        <v>44</v>
      </c>
      <c r="B1726" s="20" t="s">
        <v>154</v>
      </c>
      <c r="C1726" s="11" t="s">
        <v>208</v>
      </c>
      <c r="D1726" s="11" t="s">
        <v>209</v>
      </c>
      <c r="E1726" s="11" t="s">
        <v>210</v>
      </c>
      <c r="F1726" s="12" t="str">
        <f t="shared" si="1"/>
        <v>2017</v>
      </c>
      <c r="G1726" s="13">
        <v>42917.0</v>
      </c>
      <c r="H1726" s="14">
        <v>0.2375</v>
      </c>
      <c r="I1726" t="s">
        <v>48</v>
      </c>
      <c r="J1726" s="15"/>
      <c r="L1726" t="s">
        <v>49</v>
      </c>
      <c r="M1726" s="15">
        <v>21.8</v>
      </c>
      <c r="N1726" s="16">
        <v>7.89</v>
      </c>
      <c r="O1726" s="16">
        <v>91.0</v>
      </c>
      <c r="P1726" s="17">
        <v>43.0</v>
      </c>
      <c r="Q1726" s="18"/>
      <c r="S1726" s="17"/>
      <c r="V1726" s="19"/>
      <c r="W1726" s="19">
        <v>43.9</v>
      </c>
      <c r="AF1726" t="s">
        <v>651</v>
      </c>
      <c r="AG1726" t="s">
        <v>259</v>
      </c>
      <c r="AH1726" t="s">
        <v>611</v>
      </c>
      <c r="AJ1726" t="s">
        <v>61</v>
      </c>
      <c r="AK1726" t="s">
        <v>53</v>
      </c>
      <c r="AM1726" t="s">
        <v>62</v>
      </c>
      <c r="AN1726" t="s">
        <v>55</v>
      </c>
      <c r="AQ1726" t="s">
        <v>51</v>
      </c>
      <c r="AR1726" t="s">
        <v>902</v>
      </c>
    </row>
    <row r="1727" ht="15.75" customHeight="1">
      <c r="A1727" t="s">
        <v>44</v>
      </c>
      <c r="B1727" s="20" t="s">
        <v>154</v>
      </c>
      <c r="C1727" s="11" t="s">
        <v>208</v>
      </c>
      <c r="D1727" s="11" t="s">
        <v>209</v>
      </c>
      <c r="E1727" s="11" t="s">
        <v>210</v>
      </c>
      <c r="F1727" s="12" t="str">
        <f t="shared" si="1"/>
        <v>2017</v>
      </c>
      <c r="G1727" s="13">
        <v>42931.0</v>
      </c>
      <c r="H1727" s="14">
        <v>0.2361111111111111</v>
      </c>
      <c r="I1727" t="s">
        <v>48</v>
      </c>
      <c r="J1727" s="15"/>
      <c r="L1727" t="s">
        <v>49</v>
      </c>
      <c r="M1727" s="15">
        <v>21.8</v>
      </c>
      <c r="N1727" s="16"/>
      <c r="O1727" s="16">
        <v>88.0</v>
      </c>
      <c r="P1727" s="17">
        <v>40.6</v>
      </c>
      <c r="Q1727" s="18"/>
      <c r="S1727" s="17"/>
      <c r="V1727" s="19"/>
      <c r="W1727" s="19">
        <v>36.9</v>
      </c>
      <c r="AF1727" t="s">
        <v>652</v>
      </c>
      <c r="AG1727" t="s">
        <v>59</v>
      </c>
      <c r="AH1727" t="s">
        <v>254</v>
      </c>
      <c r="AJ1727" t="s">
        <v>61</v>
      </c>
      <c r="AK1727" t="s">
        <v>119</v>
      </c>
      <c r="AM1727" t="s">
        <v>62</v>
      </c>
      <c r="AN1727" t="s">
        <v>55</v>
      </c>
      <c r="AQ1727" t="s">
        <v>51</v>
      </c>
      <c r="AR1727" t="s">
        <v>653</v>
      </c>
    </row>
    <row r="1728" ht="15.75" customHeight="1">
      <c r="A1728" t="s">
        <v>44</v>
      </c>
      <c r="B1728" s="20" t="s">
        <v>154</v>
      </c>
      <c r="C1728" s="11" t="s">
        <v>208</v>
      </c>
      <c r="D1728" s="11" t="s">
        <v>209</v>
      </c>
      <c r="E1728" s="11" t="s">
        <v>210</v>
      </c>
      <c r="F1728" s="12" t="str">
        <f t="shared" si="1"/>
        <v>2017</v>
      </c>
      <c r="G1728" s="13">
        <v>42945.0</v>
      </c>
      <c r="H1728" s="14">
        <v>0.23055555555555557</v>
      </c>
      <c r="I1728" t="s">
        <v>48</v>
      </c>
      <c r="J1728" s="15"/>
      <c r="L1728" t="s">
        <v>49</v>
      </c>
      <c r="M1728" s="15">
        <v>22.5</v>
      </c>
      <c r="N1728" s="16">
        <v>7.2</v>
      </c>
      <c r="O1728" s="16">
        <v>84.2</v>
      </c>
      <c r="P1728" s="17">
        <v>42.5</v>
      </c>
      <c r="Q1728" s="18"/>
      <c r="S1728" s="17"/>
      <c r="V1728" s="19"/>
      <c r="W1728" s="19">
        <v>47.1</v>
      </c>
      <c r="AF1728" t="s">
        <v>652</v>
      </c>
      <c r="AG1728" t="s">
        <v>51</v>
      </c>
      <c r="AH1728" t="s">
        <v>51</v>
      </c>
      <c r="AJ1728" t="s">
        <v>61</v>
      </c>
      <c r="AK1728" t="s">
        <v>119</v>
      </c>
      <c r="AM1728" t="s">
        <v>54</v>
      </c>
      <c r="AN1728" t="s">
        <v>55</v>
      </c>
      <c r="AQ1728" t="s">
        <v>51</v>
      </c>
      <c r="AR1728" t="s">
        <v>218</v>
      </c>
    </row>
    <row r="1729" ht="15.75" customHeight="1">
      <c r="A1729" t="s">
        <v>44</v>
      </c>
      <c r="B1729" s="20" t="s">
        <v>154</v>
      </c>
      <c r="C1729" s="11" t="s">
        <v>208</v>
      </c>
      <c r="D1729" s="11" t="s">
        <v>209</v>
      </c>
      <c r="E1729" s="11" t="s">
        <v>210</v>
      </c>
      <c r="F1729" s="12" t="str">
        <f t="shared" si="1"/>
        <v>2017</v>
      </c>
      <c r="G1729" s="13">
        <v>42945.0</v>
      </c>
      <c r="H1729" s="14">
        <v>0.23055555555555557</v>
      </c>
      <c r="I1729" t="s">
        <v>95</v>
      </c>
      <c r="J1729" s="15"/>
      <c r="M1729" s="15">
        <v>22.3</v>
      </c>
      <c r="N1729" s="16">
        <v>7.2</v>
      </c>
      <c r="O1729" s="16">
        <v>84.2</v>
      </c>
      <c r="P1729" s="17">
        <v>42.5</v>
      </c>
      <c r="Q1729" s="18"/>
      <c r="S1729" s="17"/>
      <c r="V1729" s="19"/>
      <c r="W1729" s="19">
        <v>47.1</v>
      </c>
      <c r="AF1729" t="s">
        <v>652</v>
      </c>
      <c r="AK1729" t="s">
        <v>119</v>
      </c>
      <c r="AR1729" t="s">
        <v>218</v>
      </c>
    </row>
    <row r="1730" ht="15.75" customHeight="1">
      <c r="A1730" t="s">
        <v>44</v>
      </c>
      <c r="B1730" s="20" t="s">
        <v>154</v>
      </c>
      <c r="C1730" s="11" t="s">
        <v>208</v>
      </c>
      <c r="D1730" s="11" t="s">
        <v>209</v>
      </c>
      <c r="E1730" s="11" t="s">
        <v>210</v>
      </c>
      <c r="F1730" s="12" t="str">
        <f t="shared" si="1"/>
        <v>2017</v>
      </c>
      <c r="G1730" s="13">
        <v>42959.0</v>
      </c>
      <c r="H1730" s="14">
        <v>0.24375</v>
      </c>
      <c r="I1730" t="s">
        <v>48</v>
      </c>
      <c r="J1730" s="15"/>
      <c r="L1730" t="s">
        <v>49</v>
      </c>
      <c r="M1730" s="15">
        <v>23.8</v>
      </c>
      <c r="N1730" s="16">
        <v>7.46</v>
      </c>
      <c r="O1730" s="16">
        <v>89.4</v>
      </c>
      <c r="P1730" s="17">
        <v>42.8</v>
      </c>
      <c r="Q1730" s="18"/>
      <c r="S1730" s="17"/>
      <c r="V1730" s="19"/>
      <c r="W1730" s="19">
        <v>13.1</v>
      </c>
      <c r="AF1730" t="s">
        <v>654</v>
      </c>
      <c r="AG1730" t="s">
        <v>254</v>
      </c>
      <c r="AH1730" t="s">
        <v>655</v>
      </c>
      <c r="AJ1730" t="s">
        <v>52</v>
      </c>
      <c r="AK1730" t="s">
        <v>119</v>
      </c>
      <c r="AM1730" t="s">
        <v>54</v>
      </c>
      <c r="AN1730" t="s">
        <v>55</v>
      </c>
      <c r="AQ1730" t="s">
        <v>51</v>
      </c>
      <c r="AR1730" t="s">
        <v>903</v>
      </c>
    </row>
    <row r="1731" ht="15.75" customHeight="1">
      <c r="A1731" t="s">
        <v>44</v>
      </c>
      <c r="B1731" s="20" t="s">
        <v>154</v>
      </c>
      <c r="C1731" s="11" t="s">
        <v>208</v>
      </c>
      <c r="D1731" s="11" t="s">
        <v>209</v>
      </c>
      <c r="E1731" s="11" t="s">
        <v>210</v>
      </c>
      <c r="F1731" s="12" t="str">
        <f t="shared" si="1"/>
        <v>2017</v>
      </c>
      <c r="G1731" s="13">
        <v>42973.0</v>
      </c>
      <c r="H1731" s="14">
        <v>0.2465277777777778</v>
      </c>
      <c r="I1731" t="s">
        <v>48</v>
      </c>
      <c r="J1731" s="15"/>
      <c r="L1731" t="s">
        <v>49</v>
      </c>
      <c r="M1731" s="15"/>
      <c r="N1731" s="16"/>
      <c r="O1731" s="16"/>
      <c r="P1731" s="17"/>
      <c r="Q1731" s="18"/>
      <c r="S1731" s="17"/>
      <c r="V1731" s="19"/>
      <c r="W1731" s="19">
        <v>12.1</v>
      </c>
      <c r="AF1731" t="s">
        <v>657</v>
      </c>
      <c r="AG1731" t="s">
        <v>435</v>
      </c>
      <c r="AH1731" t="s">
        <v>435</v>
      </c>
      <c r="AK1731" t="s">
        <v>119</v>
      </c>
      <c r="AM1731" t="s">
        <v>54</v>
      </c>
      <c r="AN1731" t="s">
        <v>55</v>
      </c>
      <c r="AQ1731" t="s">
        <v>51</v>
      </c>
      <c r="AR1731" t="s">
        <v>904</v>
      </c>
    </row>
    <row r="1732" ht="15.75" customHeight="1">
      <c r="A1732" t="s">
        <v>44</v>
      </c>
      <c r="B1732" s="20" t="s">
        <v>154</v>
      </c>
      <c r="C1732" s="11" t="s">
        <v>208</v>
      </c>
      <c r="D1732" s="11" t="s">
        <v>209</v>
      </c>
      <c r="E1732" s="11" t="s">
        <v>210</v>
      </c>
      <c r="F1732" s="12" t="str">
        <f t="shared" si="1"/>
        <v>2017</v>
      </c>
      <c r="G1732" s="13">
        <v>42987.0</v>
      </c>
      <c r="H1732" s="14">
        <v>0.25277777777777777</v>
      </c>
      <c r="I1732" t="s">
        <v>48</v>
      </c>
      <c r="J1732" s="15"/>
      <c r="L1732" t="s">
        <v>49</v>
      </c>
      <c r="M1732" s="15">
        <v>19.5</v>
      </c>
      <c r="N1732" s="16"/>
      <c r="O1732" s="16">
        <v>92.5</v>
      </c>
      <c r="P1732" s="17">
        <v>92.7</v>
      </c>
      <c r="Q1732" s="18"/>
      <c r="S1732" s="17"/>
      <c r="V1732" s="19"/>
      <c r="W1732" s="19">
        <v>4.1</v>
      </c>
      <c r="AF1732" t="s">
        <v>654</v>
      </c>
      <c r="AG1732" t="s">
        <v>51</v>
      </c>
      <c r="AH1732" t="s">
        <v>112</v>
      </c>
      <c r="AJ1732" t="s">
        <v>61</v>
      </c>
      <c r="AK1732" t="s">
        <v>53</v>
      </c>
      <c r="AM1732" t="s">
        <v>54</v>
      </c>
      <c r="AN1732" t="s">
        <v>65</v>
      </c>
      <c r="AQ1732" t="s">
        <v>51</v>
      </c>
      <c r="AR1732" t="s">
        <v>659</v>
      </c>
    </row>
    <row r="1733" ht="15.75" customHeight="1">
      <c r="A1733" t="s">
        <v>44</v>
      </c>
      <c r="B1733" s="20" t="s">
        <v>154</v>
      </c>
      <c r="C1733" s="11" t="s">
        <v>208</v>
      </c>
      <c r="D1733" s="11" t="s">
        <v>209</v>
      </c>
      <c r="E1733" s="11" t="s">
        <v>210</v>
      </c>
      <c r="F1733" s="12" t="str">
        <f t="shared" si="1"/>
        <v>2017</v>
      </c>
      <c r="G1733" s="13">
        <v>43001.0</v>
      </c>
      <c r="H1733" s="14">
        <v>0.2534722222222222</v>
      </c>
      <c r="I1733" t="s">
        <v>48</v>
      </c>
      <c r="J1733" s="15"/>
      <c r="L1733" t="s">
        <v>49</v>
      </c>
      <c r="M1733" s="15">
        <v>19.2</v>
      </c>
      <c r="N1733" s="16"/>
      <c r="O1733" s="16">
        <v>93.0</v>
      </c>
      <c r="P1733" s="17">
        <v>37.8</v>
      </c>
      <c r="Q1733" s="18"/>
      <c r="S1733" s="17"/>
      <c r="V1733" s="19"/>
      <c r="W1733" s="19">
        <v>6.3</v>
      </c>
      <c r="AF1733" t="s">
        <v>652</v>
      </c>
      <c r="AG1733" t="s">
        <v>51</v>
      </c>
      <c r="AH1733" t="s">
        <v>443</v>
      </c>
      <c r="AK1733" t="s">
        <v>53</v>
      </c>
      <c r="AM1733" t="s">
        <v>88</v>
      </c>
      <c r="AN1733" t="s">
        <v>65</v>
      </c>
      <c r="AQ1733" t="s">
        <v>51</v>
      </c>
      <c r="AR1733" t="s">
        <v>905</v>
      </c>
    </row>
    <row r="1734" ht="15.75" customHeight="1">
      <c r="A1734" t="s">
        <v>380</v>
      </c>
      <c r="B1734" s="20" t="s">
        <v>154</v>
      </c>
      <c r="C1734" s="11" t="s">
        <v>755</v>
      </c>
      <c r="D1734" s="11" t="s">
        <v>756</v>
      </c>
      <c r="E1734" s="11" t="s">
        <v>757</v>
      </c>
      <c r="F1734" s="12" t="str">
        <f t="shared" si="1"/>
        <v>2017</v>
      </c>
      <c r="G1734" s="13">
        <v>42875.0</v>
      </c>
      <c r="H1734" s="14">
        <v>0.3333333333333333</v>
      </c>
      <c r="I1734" t="s">
        <v>48</v>
      </c>
      <c r="J1734" s="15"/>
      <c r="L1734" t="s">
        <v>49</v>
      </c>
      <c r="M1734" s="15">
        <v>14.2</v>
      </c>
      <c r="N1734" s="16">
        <v>10.2</v>
      </c>
      <c r="O1734" s="16">
        <v>99.4</v>
      </c>
      <c r="P1734" s="17">
        <v>67.3</v>
      </c>
      <c r="Q1734" s="18"/>
      <c r="S1734" s="17"/>
      <c r="V1734" s="19"/>
      <c r="W1734" s="19">
        <v>16.0</v>
      </c>
      <c r="AF1734" t="s">
        <v>433</v>
      </c>
      <c r="AH1734" t="s">
        <v>115</v>
      </c>
      <c r="AI1734">
        <v>12.78</v>
      </c>
      <c r="AJ1734" t="s">
        <v>61</v>
      </c>
      <c r="AK1734" t="s">
        <v>53</v>
      </c>
      <c r="AM1734" t="s">
        <v>54</v>
      </c>
      <c r="AN1734" t="s">
        <v>55</v>
      </c>
      <c r="AQ1734" t="s">
        <v>51</v>
      </c>
      <c r="AR1734" t="s">
        <v>226</v>
      </c>
    </row>
    <row r="1735" ht="15.75" customHeight="1">
      <c r="A1735" t="s">
        <v>380</v>
      </c>
      <c r="B1735" s="20" t="s">
        <v>154</v>
      </c>
      <c r="C1735" s="11" t="s">
        <v>755</v>
      </c>
      <c r="D1735" s="11" t="s">
        <v>756</v>
      </c>
      <c r="E1735" s="11" t="s">
        <v>757</v>
      </c>
      <c r="F1735" s="12" t="str">
        <f t="shared" si="1"/>
        <v>2017</v>
      </c>
      <c r="G1735" s="13">
        <v>42889.0</v>
      </c>
      <c r="H1735" s="14">
        <v>0.3263888888888889</v>
      </c>
      <c r="I1735" t="s">
        <v>48</v>
      </c>
      <c r="J1735" s="15"/>
      <c r="L1735" t="s">
        <v>49</v>
      </c>
      <c r="M1735" s="15">
        <v>14.4</v>
      </c>
      <c r="N1735" s="16">
        <v>10.37</v>
      </c>
      <c r="O1735" s="16">
        <v>101.5</v>
      </c>
      <c r="P1735" s="17">
        <v>70.5</v>
      </c>
      <c r="Q1735" s="18"/>
      <c r="S1735" s="17"/>
      <c r="V1735" s="19"/>
      <c r="W1735" s="19">
        <v>54.7</v>
      </c>
      <c r="AF1735" t="s">
        <v>434</v>
      </c>
      <c r="AG1735" t="s">
        <v>86</v>
      </c>
      <c r="AH1735" t="s">
        <v>254</v>
      </c>
      <c r="AI1735">
        <v>12.78</v>
      </c>
      <c r="AJ1735" t="s">
        <v>61</v>
      </c>
      <c r="AK1735" t="s">
        <v>53</v>
      </c>
      <c r="AM1735" t="s">
        <v>62</v>
      </c>
      <c r="AN1735" t="s">
        <v>55</v>
      </c>
      <c r="AQ1735" t="s">
        <v>51</v>
      </c>
      <c r="AR1735" t="s">
        <v>226</v>
      </c>
    </row>
    <row r="1736" ht="15.75" customHeight="1">
      <c r="A1736" t="s">
        <v>380</v>
      </c>
      <c r="B1736" s="20" t="s">
        <v>154</v>
      </c>
      <c r="C1736" s="11" t="s">
        <v>755</v>
      </c>
      <c r="D1736" s="11" t="s">
        <v>756</v>
      </c>
      <c r="E1736" s="11" t="s">
        <v>757</v>
      </c>
      <c r="F1736" s="12" t="str">
        <f t="shared" si="1"/>
        <v>2017</v>
      </c>
      <c r="G1736" s="13">
        <v>42903.0</v>
      </c>
      <c r="H1736" s="14">
        <v>0.3333333333333333</v>
      </c>
      <c r="I1736" t="s">
        <v>48</v>
      </c>
      <c r="J1736" s="15"/>
      <c r="L1736" t="s">
        <v>58</v>
      </c>
      <c r="M1736" s="15">
        <v>19.1</v>
      </c>
      <c r="N1736" s="16">
        <v>8.86</v>
      </c>
      <c r="O1736" s="16">
        <v>96.8</v>
      </c>
      <c r="P1736" s="17">
        <v>66.2</v>
      </c>
      <c r="Q1736" s="18"/>
      <c r="S1736" s="17"/>
      <c r="V1736" s="19"/>
      <c r="W1736" s="19">
        <v>135.4</v>
      </c>
      <c r="AF1736" t="s">
        <v>424</v>
      </c>
      <c r="AG1736" t="s">
        <v>59</v>
      </c>
      <c r="AH1736" t="s">
        <v>84</v>
      </c>
      <c r="AI1736">
        <v>16.11</v>
      </c>
      <c r="AJ1736" t="s">
        <v>61</v>
      </c>
      <c r="AK1736" t="s">
        <v>53</v>
      </c>
      <c r="AM1736" t="s">
        <v>62</v>
      </c>
      <c r="AN1736" t="s">
        <v>55</v>
      </c>
      <c r="AQ1736" t="s">
        <v>51</v>
      </c>
      <c r="AR1736" t="s">
        <v>226</v>
      </c>
    </row>
    <row r="1737" ht="15.75" customHeight="1">
      <c r="A1737" t="s">
        <v>380</v>
      </c>
      <c r="B1737" s="20" t="s">
        <v>154</v>
      </c>
      <c r="C1737" s="11" t="s">
        <v>755</v>
      </c>
      <c r="D1737" s="11" t="s">
        <v>756</v>
      </c>
      <c r="E1737" s="11" t="s">
        <v>757</v>
      </c>
      <c r="F1737" s="12" t="str">
        <f t="shared" si="1"/>
        <v>2017</v>
      </c>
      <c r="G1737" s="13">
        <v>42917.0</v>
      </c>
      <c r="H1737" s="14">
        <v>0.3347222222222222</v>
      </c>
      <c r="I1737" t="s">
        <v>48</v>
      </c>
      <c r="J1737" s="15"/>
      <c r="L1737" t="s">
        <v>58</v>
      </c>
      <c r="M1737" s="15">
        <v>21.7</v>
      </c>
      <c r="N1737" s="16">
        <v>8.5</v>
      </c>
      <c r="O1737" s="16">
        <v>96.6</v>
      </c>
      <c r="P1737" s="17">
        <v>76.7</v>
      </c>
      <c r="Q1737" s="18"/>
      <c r="S1737" s="17"/>
      <c r="V1737" s="19"/>
      <c r="W1737" s="19">
        <v>73.3</v>
      </c>
      <c r="AF1737" t="s">
        <v>434</v>
      </c>
      <c r="AG1737" t="s">
        <v>59</v>
      </c>
      <c r="AH1737" t="s">
        <v>254</v>
      </c>
      <c r="AI1737">
        <v>20.56</v>
      </c>
      <c r="AJ1737" t="s">
        <v>61</v>
      </c>
      <c r="AK1737" t="s">
        <v>53</v>
      </c>
      <c r="AM1737" t="s">
        <v>54</v>
      </c>
      <c r="AN1737" t="s">
        <v>55</v>
      </c>
      <c r="AQ1737" t="s">
        <v>51</v>
      </c>
      <c r="AR1737" t="s">
        <v>226</v>
      </c>
    </row>
    <row r="1738" ht="15.75" customHeight="1">
      <c r="A1738" t="s">
        <v>380</v>
      </c>
      <c r="B1738" s="20" t="s">
        <v>154</v>
      </c>
      <c r="C1738" s="11" t="s">
        <v>755</v>
      </c>
      <c r="D1738" s="11" t="s">
        <v>756</v>
      </c>
      <c r="E1738" s="11" t="s">
        <v>757</v>
      </c>
      <c r="F1738" s="12" t="str">
        <f t="shared" si="1"/>
        <v>2017</v>
      </c>
      <c r="G1738" s="13">
        <v>42931.0</v>
      </c>
      <c r="H1738" s="14">
        <v>0.3333333333333333</v>
      </c>
      <c r="I1738" t="s">
        <v>48</v>
      </c>
      <c r="J1738" s="15"/>
      <c r="L1738" t="s">
        <v>49</v>
      </c>
      <c r="M1738" s="15">
        <v>22.5</v>
      </c>
      <c r="N1738" s="16">
        <v>8.2</v>
      </c>
      <c r="O1738" s="16">
        <v>94.6</v>
      </c>
      <c r="P1738" s="17">
        <v>62.3</v>
      </c>
      <c r="Q1738" s="18"/>
      <c r="S1738" s="17"/>
      <c r="V1738" s="19"/>
      <c r="W1738" s="19">
        <v>48.7</v>
      </c>
      <c r="AF1738" t="s">
        <v>424</v>
      </c>
      <c r="AG1738" t="s">
        <v>59</v>
      </c>
      <c r="AH1738" t="s">
        <v>315</v>
      </c>
      <c r="AI1738">
        <v>18.33</v>
      </c>
      <c r="AJ1738" t="s">
        <v>61</v>
      </c>
      <c r="AK1738" t="s">
        <v>53</v>
      </c>
      <c r="AM1738" t="s">
        <v>54</v>
      </c>
      <c r="AN1738" t="s">
        <v>55</v>
      </c>
      <c r="AQ1738" t="s">
        <v>51</v>
      </c>
      <c r="AR1738" t="s">
        <v>906</v>
      </c>
    </row>
    <row r="1739" ht="15.75" customHeight="1">
      <c r="A1739" t="s">
        <v>380</v>
      </c>
      <c r="B1739" s="20" t="s">
        <v>154</v>
      </c>
      <c r="C1739" s="11" t="s">
        <v>755</v>
      </c>
      <c r="D1739" s="11" t="s">
        <v>756</v>
      </c>
      <c r="E1739" s="11" t="s">
        <v>757</v>
      </c>
      <c r="F1739" s="12" t="str">
        <f t="shared" si="1"/>
        <v>2017</v>
      </c>
      <c r="G1739" s="13">
        <v>42945.0</v>
      </c>
      <c r="H1739" s="14">
        <v>0.3416666666666667</v>
      </c>
      <c r="I1739" t="s">
        <v>48</v>
      </c>
      <c r="J1739" s="15"/>
      <c r="L1739" t="s">
        <v>49</v>
      </c>
      <c r="M1739" s="15">
        <v>23.1</v>
      </c>
      <c r="N1739" s="16">
        <v>8.0</v>
      </c>
      <c r="O1739" s="16">
        <v>93.4</v>
      </c>
      <c r="P1739" s="17">
        <v>57.8</v>
      </c>
      <c r="Q1739" s="18"/>
      <c r="S1739" s="17"/>
      <c r="V1739" s="19"/>
      <c r="W1739" s="19">
        <v>36.8</v>
      </c>
      <c r="AF1739" t="s">
        <v>434</v>
      </c>
      <c r="AG1739" t="s">
        <v>224</v>
      </c>
      <c r="AH1739" t="s">
        <v>435</v>
      </c>
      <c r="AI1739">
        <v>16.67</v>
      </c>
      <c r="AJ1739" t="s">
        <v>61</v>
      </c>
      <c r="AK1739" t="s">
        <v>53</v>
      </c>
      <c r="AM1739" t="s">
        <v>54</v>
      </c>
      <c r="AN1739" t="s">
        <v>55</v>
      </c>
      <c r="AQ1739" t="s">
        <v>94</v>
      </c>
      <c r="AR1739" t="s">
        <v>218</v>
      </c>
    </row>
    <row r="1740" ht="15.75" customHeight="1">
      <c r="A1740" t="s">
        <v>380</v>
      </c>
      <c r="B1740" s="20" t="s">
        <v>154</v>
      </c>
      <c r="C1740" s="11" t="s">
        <v>755</v>
      </c>
      <c r="D1740" s="11" t="s">
        <v>756</v>
      </c>
      <c r="E1740" s="11" t="s">
        <v>757</v>
      </c>
      <c r="F1740" s="12" t="str">
        <f t="shared" si="1"/>
        <v>2017</v>
      </c>
      <c r="G1740" s="13">
        <v>42959.0</v>
      </c>
      <c r="H1740" s="14">
        <v>0.3333333333333333</v>
      </c>
      <c r="I1740" t="s">
        <v>48</v>
      </c>
      <c r="J1740" s="15"/>
      <c r="L1740" t="s">
        <v>58</v>
      </c>
      <c r="M1740" s="15">
        <v>24.0</v>
      </c>
      <c r="N1740" s="16">
        <v>7.93</v>
      </c>
      <c r="O1740" s="16">
        <v>94.2</v>
      </c>
      <c r="P1740" s="17">
        <v>61.6</v>
      </c>
      <c r="Q1740" s="18"/>
      <c r="S1740" s="17"/>
      <c r="V1740" s="19"/>
      <c r="W1740" s="19">
        <v>47.2</v>
      </c>
      <c r="AF1740" t="s">
        <v>424</v>
      </c>
      <c r="AG1740" t="s">
        <v>84</v>
      </c>
      <c r="AH1740" t="s">
        <v>84</v>
      </c>
      <c r="AI1740">
        <v>18.33</v>
      </c>
      <c r="AJ1740" t="s">
        <v>61</v>
      </c>
      <c r="AK1740" t="s">
        <v>53</v>
      </c>
      <c r="AM1740" t="s">
        <v>62</v>
      </c>
      <c r="AN1740" t="s">
        <v>55</v>
      </c>
      <c r="AQ1740" t="s">
        <v>51</v>
      </c>
      <c r="AR1740" t="s">
        <v>226</v>
      </c>
    </row>
    <row r="1741" ht="15.75" customHeight="1">
      <c r="A1741" t="s">
        <v>380</v>
      </c>
      <c r="B1741" s="20" t="s">
        <v>154</v>
      </c>
      <c r="C1741" s="11" t="s">
        <v>755</v>
      </c>
      <c r="D1741" s="11" t="s">
        <v>756</v>
      </c>
      <c r="E1741" s="11" t="s">
        <v>757</v>
      </c>
      <c r="F1741" s="12" t="str">
        <f t="shared" si="1"/>
        <v>2017</v>
      </c>
      <c r="G1741" s="13">
        <v>42973.0</v>
      </c>
      <c r="H1741" s="14">
        <v>0.3229166666666667</v>
      </c>
      <c r="I1741" t="s">
        <v>48</v>
      </c>
      <c r="J1741" s="15"/>
      <c r="L1741" t="s">
        <v>49</v>
      </c>
      <c r="M1741" s="15">
        <v>22.6</v>
      </c>
      <c r="N1741" s="16">
        <v>7.47</v>
      </c>
      <c r="O1741" s="16">
        <v>86.4</v>
      </c>
      <c r="P1741" s="17">
        <v>72.0</v>
      </c>
      <c r="Q1741" s="18"/>
      <c r="S1741" s="17"/>
      <c r="V1741" s="19"/>
      <c r="W1741" s="19">
        <v>101.2</v>
      </c>
      <c r="AF1741" t="s">
        <v>433</v>
      </c>
      <c r="AG1741" t="s">
        <v>51</v>
      </c>
      <c r="AH1741" t="s">
        <v>115</v>
      </c>
      <c r="AI1741">
        <v>14.44</v>
      </c>
      <c r="AK1741" t="s">
        <v>53</v>
      </c>
      <c r="AM1741" t="s">
        <v>54</v>
      </c>
      <c r="AN1741" t="s">
        <v>55</v>
      </c>
      <c r="AQ1741" t="s">
        <v>51</v>
      </c>
      <c r="AR1741" t="s">
        <v>226</v>
      </c>
    </row>
    <row r="1742" ht="15.75" customHeight="1">
      <c r="A1742" t="s">
        <v>380</v>
      </c>
      <c r="B1742" s="20" t="s">
        <v>154</v>
      </c>
      <c r="C1742" s="11" t="s">
        <v>755</v>
      </c>
      <c r="D1742" s="11" t="s">
        <v>756</v>
      </c>
      <c r="E1742" s="11" t="s">
        <v>757</v>
      </c>
      <c r="F1742" s="12" t="str">
        <f t="shared" si="1"/>
        <v>2017</v>
      </c>
      <c r="G1742" s="13">
        <v>42987.0</v>
      </c>
      <c r="H1742" s="14">
        <v>0.3486111111111111</v>
      </c>
      <c r="I1742" t="s">
        <v>48</v>
      </c>
      <c r="J1742" s="15"/>
      <c r="L1742" t="s">
        <v>49</v>
      </c>
      <c r="M1742" s="15">
        <v>19.5</v>
      </c>
      <c r="N1742" s="16">
        <v>8.41</v>
      </c>
      <c r="O1742" s="16">
        <v>91.6</v>
      </c>
      <c r="P1742" s="17">
        <v>83.1</v>
      </c>
      <c r="Q1742" s="18"/>
      <c r="S1742" s="17"/>
      <c r="V1742" s="19"/>
      <c r="W1742" s="19">
        <v>78.9</v>
      </c>
      <c r="AF1742" t="s">
        <v>424</v>
      </c>
      <c r="AG1742" t="s">
        <v>51</v>
      </c>
      <c r="AH1742" t="s">
        <v>254</v>
      </c>
      <c r="AI1742">
        <v>13.33</v>
      </c>
      <c r="AJ1742" t="s">
        <v>61</v>
      </c>
      <c r="AK1742" t="s">
        <v>53</v>
      </c>
      <c r="AM1742" t="s">
        <v>54</v>
      </c>
      <c r="AN1742" t="s">
        <v>55</v>
      </c>
      <c r="AQ1742" t="s">
        <v>51</v>
      </c>
      <c r="AR1742" t="s">
        <v>226</v>
      </c>
    </row>
    <row r="1743" ht="15.75" customHeight="1">
      <c r="A1743" t="s">
        <v>380</v>
      </c>
      <c r="B1743" s="20" t="s">
        <v>154</v>
      </c>
      <c r="C1743" s="11" t="s">
        <v>755</v>
      </c>
      <c r="D1743" s="11" t="s">
        <v>756</v>
      </c>
      <c r="E1743" s="11" t="s">
        <v>757</v>
      </c>
      <c r="F1743" s="12" t="str">
        <f t="shared" si="1"/>
        <v>2017</v>
      </c>
      <c r="G1743" s="13">
        <v>43001.0</v>
      </c>
      <c r="H1743" s="14">
        <v>0.33125</v>
      </c>
      <c r="I1743" t="s">
        <v>48</v>
      </c>
      <c r="J1743" s="15"/>
      <c r="L1743" t="s">
        <v>49</v>
      </c>
      <c r="M1743" s="15">
        <v>20.6</v>
      </c>
      <c r="N1743" s="16">
        <v>7.87</v>
      </c>
      <c r="O1743" s="16">
        <v>87.7</v>
      </c>
      <c r="P1743" s="17">
        <v>74.0</v>
      </c>
      <c r="Q1743" s="18"/>
      <c r="S1743" s="17"/>
      <c r="V1743" s="19"/>
      <c r="W1743" s="19">
        <v>41.6</v>
      </c>
      <c r="AF1743" t="s">
        <v>434</v>
      </c>
      <c r="AG1743" t="s">
        <v>51</v>
      </c>
      <c r="AH1743" t="s">
        <v>86</v>
      </c>
      <c r="AI1743">
        <v>15.56</v>
      </c>
      <c r="AJ1743" t="s">
        <v>61</v>
      </c>
      <c r="AK1743" t="s">
        <v>53</v>
      </c>
      <c r="AM1743" t="s">
        <v>88</v>
      </c>
      <c r="AN1743" t="s">
        <v>55</v>
      </c>
      <c r="AQ1743" t="s">
        <v>94</v>
      </c>
      <c r="AR1743" t="s">
        <v>226</v>
      </c>
    </row>
    <row r="1744" ht="15.75" customHeight="1">
      <c r="A1744" t="s">
        <v>380</v>
      </c>
      <c r="B1744" s="20" t="s">
        <v>154</v>
      </c>
      <c r="C1744" s="11" t="s">
        <v>759</v>
      </c>
      <c r="D1744" s="11" t="s">
        <v>760</v>
      </c>
      <c r="E1744" s="11" t="s">
        <v>761</v>
      </c>
      <c r="F1744" s="12" t="str">
        <f t="shared" si="1"/>
        <v>2017</v>
      </c>
      <c r="G1744" s="13">
        <v>42875.0</v>
      </c>
      <c r="H1744" s="14">
        <v>0.34305555555555556</v>
      </c>
      <c r="I1744" t="s">
        <v>48</v>
      </c>
      <c r="J1744" s="15"/>
      <c r="L1744" t="s">
        <v>49</v>
      </c>
      <c r="M1744" s="15">
        <v>14.2</v>
      </c>
      <c r="N1744" s="16">
        <v>10.34</v>
      </c>
      <c r="O1744" s="16">
        <v>100.4</v>
      </c>
      <c r="P1744" s="17">
        <v>68.6</v>
      </c>
      <c r="Q1744" s="18"/>
      <c r="S1744" s="17"/>
      <c r="V1744" s="19"/>
      <c r="W1744" s="19">
        <v>26.2</v>
      </c>
      <c r="AF1744" t="s">
        <v>556</v>
      </c>
      <c r="AG1744" t="s">
        <v>51</v>
      </c>
      <c r="AH1744" t="s">
        <v>51</v>
      </c>
      <c r="AI1744">
        <v>18.3</v>
      </c>
      <c r="AJ1744" t="s">
        <v>52</v>
      </c>
      <c r="AK1744" t="s">
        <v>53</v>
      </c>
      <c r="AM1744" t="s">
        <v>54</v>
      </c>
      <c r="AN1744" t="s">
        <v>55</v>
      </c>
      <c r="AQ1744" t="s">
        <v>51</v>
      </c>
      <c r="AR1744" t="s">
        <v>218</v>
      </c>
    </row>
    <row r="1745" ht="15.75" customHeight="1">
      <c r="A1745" t="s">
        <v>380</v>
      </c>
      <c r="B1745" s="20" t="s">
        <v>154</v>
      </c>
      <c r="C1745" s="11" t="s">
        <v>759</v>
      </c>
      <c r="D1745" s="11" t="s">
        <v>760</v>
      </c>
      <c r="E1745" s="11" t="s">
        <v>761</v>
      </c>
      <c r="F1745" s="12" t="str">
        <f t="shared" si="1"/>
        <v>2017</v>
      </c>
      <c r="G1745" s="13">
        <v>42889.0</v>
      </c>
      <c r="H1745" s="14">
        <v>0.35347222222222224</v>
      </c>
      <c r="I1745" t="s">
        <v>48</v>
      </c>
      <c r="J1745" s="15"/>
      <c r="L1745" t="s">
        <v>58</v>
      </c>
      <c r="M1745" s="15">
        <v>14.5</v>
      </c>
      <c r="N1745" s="16">
        <v>11.72</v>
      </c>
      <c r="O1745" s="16">
        <v>115.0</v>
      </c>
      <c r="P1745" s="17">
        <v>72.6</v>
      </c>
      <c r="Q1745" s="18"/>
      <c r="S1745" s="17"/>
      <c r="V1745" s="19"/>
      <c r="W1745" s="19">
        <v>55.4</v>
      </c>
      <c r="AF1745" t="s">
        <v>557</v>
      </c>
      <c r="AG1745" t="s">
        <v>86</v>
      </c>
      <c r="AH1745" t="s">
        <v>112</v>
      </c>
      <c r="AI1745">
        <v>15.2</v>
      </c>
      <c r="AJ1745" t="s">
        <v>61</v>
      </c>
      <c r="AK1745" t="s">
        <v>53</v>
      </c>
      <c r="AM1745" t="s">
        <v>54</v>
      </c>
      <c r="AN1745" t="s">
        <v>55</v>
      </c>
      <c r="AQ1745" t="s">
        <v>51</v>
      </c>
      <c r="AR1745" t="s">
        <v>907</v>
      </c>
    </row>
    <row r="1746" ht="15.75" customHeight="1">
      <c r="A1746" t="s">
        <v>380</v>
      </c>
      <c r="B1746" s="20" t="s">
        <v>154</v>
      </c>
      <c r="C1746" s="11" t="s">
        <v>759</v>
      </c>
      <c r="D1746" s="11" t="s">
        <v>760</v>
      </c>
      <c r="E1746" s="11" t="s">
        <v>761</v>
      </c>
      <c r="F1746" s="12" t="str">
        <f t="shared" si="1"/>
        <v>2017</v>
      </c>
      <c r="G1746" s="13">
        <v>42903.0</v>
      </c>
      <c r="H1746" s="14">
        <v>0.27152777777777776</v>
      </c>
      <c r="I1746" t="s">
        <v>48</v>
      </c>
      <c r="J1746" s="15"/>
      <c r="L1746" t="s">
        <v>49</v>
      </c>
      <c r="M1746" s="15">
        <v>19.1</v>
      </c>
      <c r="N1746" s="16">
        <v>9.0</v>
      </c>
      <c r="O1746" s="16">
        <v>97.0</v>
      </c>
      <c r="P1746" s="17">
        <v>72.0</v>
      </c>
      <c r="Q1746" s="18"/>
      <c r="S1746" s="17"/>
      <c r="V1746" s="19"/>
      <c r="W1746" s="19">
        <v>75.4</v>
      </c>
      <c r="AF1746" t="s">
        <v>279</v>
      </c>
      <c r="AG1746" t="s">
        <v>231</v>
      </c>
      <c r="AH1746" t="s">
        <v>72</v>
      </c>
      <c r="AI1746">
        <v>15.56</v>
      </c>
      <c r="AJ1746" t="s">
        <v>61</v>
      </c>
      <c r="AK1746" t="s">
        <v>119</v>
      </c>
      <c r="AM1746" t="s">
        <v>54</v>
      </c>
      <c r="AN1746" t="s">
        <v>55</v>
      </c>
      <c r="AQ1746" t="s">
        <v>70</v>
      </c>
      <c r="AR1746" t="s">
        <v>233</v>
      </c>
    </row>
    <row r="1747" ht="15.75" customHeight="1">
      <c r="A1747" t="s">
        <v>380</v>
      </c>
      <c r="B1747" s="20" t="s">
        <v>154</v>
      </c>
      <c r="C1747" s="11" t="s">
        <v>759</v>
      </c>
      <c r="D1747" s="11" t="s">
        <v>760</v>
      </c>
      <c r="E1747" s="11" t="s">
        <v>761</v>
      </c>
      <c r="F1747" s="12" t="str">
        <f t="shared" si="1"/>
        <v>2017</v>
      </c>
      <c r="G1747" s="13">
        <v>42917.0</v>
      </c>
      <c r="H1747" s="14">
        <v>0.3298611111111111</v>
      </c>
      <c r="I1747" t="s">
        <v>48</v>
      </c>
      <c r="J1747" s="15"/>
      <c r="L1747" t="s">
        <v>58</v>
      </c>
      <c r="M1747" s="15">
        <v>21.8</v>
      </c>
      <c r="N1747" s="16">
        <v>8.51</v>
      </c>
      <c r="O1747" s="16">
        <v>96.1</v>
      </c>
      <c r="P1747" s="17">
        <v>80.4</v>
      </c>
      <c r="Q1747" s="18"/>
      <c r="S1747" s="17"/>
      <c r="V1747" s="19"/>
      <c r="W1747" s="19">
        <v>56.5</v>
      </c>
      <c r="AF1747" t="s">
        <v>558</v>
      </c>
      <c r="AG1747" t="s">
        <v>86</v>
      </c>
      <c r="AH1747" t="s">
        <v>559</v>
      </c>
      <c r="AI1747">
        <v>24.0</v>
      </c>
      <c r="AJ1747" t="s">
        <v>61</v>
      </c>
      <c r="AK1747" t="s">
        <v>119</v>
      </c>
      <c r="AM1747" t="s">
        <v>88</v>
      </c>
      <c r="AN1747" t="s">
        <v>55</v>
      </c>
      <c r="AQ1747" t="s">
        <v>51</v>
      </c>
      <c r="AR1747" t="s">
        <v>229</v>
      </c>
    </row>
    <row r="1748" ht="15.75" customHeight="1">
      <c r="A1748" t="s">
        <v>380</v>
      </c>
      <c r="B1748" s="20" t="s">
        <v>154</v>
      </c>
      <c r="C1748" s="11" t="s">
        <v>759</v>
      </c>
      <c r="D1748" s="11" t="s">
        <v>760</v>
      </c>
      <c r="E1748" s="11" t="s">
        <v>761</v>
      </c>
      <c r="F1748" s="12" t="str">
        <f t="shared" si="1"/>
        <v>2017</v>
      </c>
      <c r="G1748" s="13">
        <v>42931.0</v>
      </c>
      <c r="H1748" s="14">
        <v>0.3333333333333333</v>
      </c>
      <c r="I1748" t="s">
        <v>48</v>
      </c>
      <c r="J1748" s="15"/>
      <c r="L1748" t="s">
        <v>49</v>
      </c>
      <c r="M1748" s="15">
        <v>22.6</v>
      </c>
      <c r="N1748" s="16">
        <v>8.2</v>
      </c>
      <c r="O1748" s="16">
        <v>94.8</v>
      </c>
      <c r="P1748" s="17">
        <v>64.9</v>
      </c>
      <c r="Q1748" s="18"/>
      <c r="S1748" s="17"/>
      <c r="V1748" s="19"/>
      <c r="W1748" s="19">
        <v>18.3</v>
      </c>
      <c r="AF1748" t="s">
        <v>560</v>
      </c>
      <c r="AG1748" t="s">
        <v>231</v>
      </c>
      <c r="AH1748" t="s">
        <v>231</v>
      </c>
      <c r="AI1748">
        <v>19.4</v>
      </c>
      <c r="AJ1748" t="s">
        <v>61</v>
      </c>
      <c r="AK1748" t="s">
        <v>119</v>
      </c>
      <c r="AM1748" t="s">
        <v>88</v>
      </c>
      <c r="AN1748" t="s">
        <v>55</v>
      </c>
      <c r="AQ1748" t="s">
        <v>51</v>
      </c>
      <c r="AR1748" t="s">
        <v>233</v>
      </c>
    </row>
    <row r="1749" ht="15.75" customHeight="1">
      <c r="A1749" t="s">
        <v>380</v>
      </c>
      <c r="B1749" s="20" t="s">
        <v>154</v>
      </c>
      <c r="C1749" s="11" t="s">
        <v>759</v>
      </c>
      <c r="D1749" s="11" t="s">
        <v>760</v>
      </c>
      <c r="E1749" s="11" t="s">
        <v>761</v>
      </c>
      <c r="F1749" s="12" t="str">
        <f t="shared" si="1"/>
        <v>2017</v>
      </c>
      <c r="G1749" s="13">
        <v>42945.0</v>
      </c>
      <c r="H1749" s="14">
        <v>0.34097222222222223</v>
      </c>
      <c r="I1749" t="s">
        <v>48</v>
      </c>
      <c r="J1749" s="15"/>
      <c r="L1749" t="s">
        <v>49</v>
      </c>
      <c r="M1749" s="15">
        <v>23.3</v>
      </c>
      <c r="N1749" s="16">
        <v>7.37</v>
      </c>
      <c r="O1749" s="16">
        <v>86.4</v>
      </c>
      <c r="P1749" s="17"/>
      <c r="Q1749" s="18"/>
      <c r="S1749" s="17"/>
      <c r="V1749" s="19"/>
      <c r="W1749" s="19">
        <v>34.5</v>
      </c>
      <c r="AF1749" t="s">
        <v>556</v>
      </c>
      <c r="AG1749" t="s">
        <v>86</v>
      </c>
      <c r="AH1749" t="s">
        <v>86</v>
      </c>
      <c r="AI1749">
        <v>18.0</v>
      </c>
      <c r="AJ1749" t="s">
        <v>61</v>
      </c>
      <c r="AK1749" t="s">
        <v>119</v>
      </c>
      <c r="AM1749" t="s">
        <v>88</v>
      </c>
      <c r="AN1749" t="s">
        <v>65</v>
      </c>
      <c r="AQ1749" t="s">
        <v>51</v>
      </c>
      <c r="AR1749" t="s">
        <v>561</v>
      </c>
    </row>
    <row r="1750" ht="15.75" customHeight="1">
      <c r="A1750" t="s">
        <v>380</v>
      </c>
      <c r="B1750" s="20" t="s">
        <v>154</v>
      </c>
      <c r="C1750" s="11" t="s">
        <v>759</v>
      </c>
      <c r="D1750" s="11" t="s">
        <v>760</v>
      </c>
      <c r="E1750" s="11" t="s">
        <v>761</v>
      </c>
      <c r="F1750" s="12" t="str">
        <f t="shared" si="1"/>
        <v>2017</v>
      </c>
      <c r="G1750" s="13">
        <v>42959.0</v>
      </c>
      <c r="H1750" s="14">
        <v>0.32083333333333336</v>
      </c>
      <c r="I1750" t="s">
        <v>48</v>
      </c>
      <c r="J1750" s="15"/>
      <c r="M1750" s="15">
        <v>23.3</v>
      </c>
      <c r="N1750" s="16">
        <v>7.17</v>
      </c>
      <c r="O1750" s="16">
        <v>86.1</v>
      </c>
      <c r="P1750" s="17">
        <v>63.4</v>
      </c>
      <c r="Q1750" s="18"/>
      <c r="S1750" s="17"/>
      <c r="V1750" s="19"/>
      <c r="W1750" s="19">
        <v>23.1</v>
      </c>
      <c r="AF1750" t="s">
        <v>562</v>
      </c>
      <c r="AG1750" t="s">
        <v>273</v>
      </c>
      <c r="AH1750" t="s">
        <v>563</v>
      </c>
      <c r="AI1750">
        <v>22.2</v>
      </c>
      <c r="AJ1750" t="s">
        <v>61</v>
      </c>
      <c r="AK1750" t="s">
        <v>119</v>
      </c>
      <c r="AR1750" t="s">
        <v>229</v>
      </c>
    </row>
    <row r="1751" ht="15.75" customHeight="1">
      <c r="A1751" t="s">
        <v>380</v>
      </c>
      <c r="B1751" s="20" t="s">
        <v>154</v>
      </c>
      <c r="C1751" s="11" t="s">
        <v>759</v>
      </c>
      <c r="D1751" s="11" t="s">
        <v>760</v>
      </c>
      <c r="E1751" s="11" t="s">
        <v>761</v>
      </c>
      <c r="F1751" s="12" t="str">
        <f t="shared" si="1"/>
        <v>2017</v>
      </c>
      <c r="G1751" s="13">
        <v>42959.0</v>
      </c>
      <c r="H1751" s="14">
        <v>0.32083333333333336</v>
      </c>
      <c r="I1751" t="s">
        <v>95</v>
      </c>
      <c r="J1751" s="15"/>
      <c r="M1751" s="15"/>
      <c r="N1751" s="16"/>
      <c r="O1751" s="16"/>
      <c r="P1751" s="17"/>
      <c r="Q1751" s="18"/>
      <c r="S1751" s="17"/>
      <c r="V1751" s="19"/>
      <c r="W1751" s="19">
        <v>24.0</v>
      </c>
      <c r="AF1751" t="s">
        <v>562</v>
      </c>
      <c r="AK1751" t="s">
        <v>119</v>
      </c>
      <c r="AR1751" t="s">
        <v>229</v>
      </c>
    </row>
    <row r="1752" ht="15.75" customHeight="1">
      <c r="A1752" t="s">
        <v>380</v>
      </c>
      <c r="B1752" s="20" t="s">
        <v>154</v>
      </c>
      <c r="C1752" s="11" t="s">
        <v>759</v>
      </c>
      <c r="D1752" s="11" t="s">
        <v>760</v>
      </c>
      <c r="E1752" s="11" t="s">
        <v>761</v>
      </c>
      <c r="F1752" s="12" t="str">
        <f t="shared" si="1"/>
        <v>2017</v>
      </c>
      <c r="G1752" s="13">
        <v>42973.0</v>
      </c>
      <c r="H1752" s="14">
        <v>0.3263888888888889</v>
      </c>
      <c r="I1752" t="s">
        <v>48</v>
      </c>
      <c r="J1752" s="15"/>
      <c r="L1752" t="s">
        <v>49</v>
      </c>
      <c r="M1752" s="15">
        <v>22.5</v>
      </c>
      <c r="N1752" s="16">
        <v>7.33</v>
      </c>
      <c r="O1752" s="16">
        <v>85.0</v>
      </c>
      <c r="P1752" s="17">
        <v>71.8</v>
      </c>
      <c r="Q1752" s="18"/>
      <c r="S1752" s="17"/>
      <c r="V1752" s="19"/>
      <c r="W1752" s="19">
        <v>95.9</v>
      </c>
      <c r="AF1752" t="s">
        <v>564</v>
      </c>
      <c r="AG1752" t="s">
        <v>51</v>
      </c>
      <c r="AH1752" t="s">
        <v>86</v>
      </c>
      <c r="AI1752">
        <v>14.5</v>
      </c>
      <c r="AJ1752" t="s">
        <v>61</v>
      </c>
      <c r="AK1752" t="s">
        <v>119</v>
      </c>
      <c r="AM1752" t="s">
        <v>88</v>
      </c>
      <c r="AN1752" t="s">
        <v>55</v>
      </c>
      <c r="AQ1752" t="s">
        <v>51</v>
      </c>
      <c r="AR1752" t="s">
        <v>229</v>
      </c>
    </row>
    <row r="1753" ht="15.75" customHeight="1">
      <c r="A1753" t="s">
        <v>380</v>
      </c>
      <c r="B1753" s="20" t="s">
        <v>154</v>
      </c>
      <c r="C1753" s="11" t="s">
        <v>759</v>
      </c>
      <c r="D1753" s="11" t="s">
        <v>760</v>
      </c>
      <c r="E1753" s="11" t="s">
        <v>761</v>
      </c>
      <c r="F1753" s="12" t="str">
        <f t="shared" si="1"/>
        <v>2017</v>
      </c>
      <c r="G1753" s="13">
        <v>42987.0</v>
      </c>
      <c r="H1753" s="14">
        <v>0.3263888888888889</v>
      </c>
      <c r="I1753" t="s">
        <v>48</v>
      </c>
      <c r="J1753" s="15"/>
      <c r="L1753" t="s">
        <v>49</v>
      </c>
      <c r="M1753" s="15">
        <v>19.5</v>
      </c>
      <c r="N1753" s="16">
        <v>8.28</v>
      </c>
      <c r="O1753" s="16">
        <v>89.9</v>
      </c>
      <c r="P1753" s="17">
        <v>89.7</v>
      </c>
      <c r="Q1753" s="18"/>
      <c r="S1753" s="17"/>
      <c r="V1753" s="19"/>
      <c r="W1753" s="19">
        <v>46.4</v>
      </c>
      <c r="AF1753" t="s">
        <v>560</v>
      </c>
      <c r="AG1753" t="s">
        <v>51</v>
      </c>
      <c r="AH1753" t="s">
        <v>86</v>
      </c>
      <c r="AI1753">
        <v>15.3</v>
      </c>
      <c r="AK1753" t="s">
        <v>119</v>
      </c>
      <c r="AM1753" t="s">
        <v>88</v>
      </c>
      <c r="AN1753" t="s">
        <v>55</v>
      </c>
      <c r="AQ1753" t="s">
        <v>51</v>
      </c>
      <c r="AR1753" t="s">
        <v>229</v>
      </c>
    </row>
    <row r="1754" ht="15.75" customHeight="1">
      <c r="A1754" t="s">
        <v>380</v>
      </c>
      <c r="B1754" s="20" t="s">
        <v>154</v>
      </c>
      <c r="C1754" s="11" t="s">
        <v>759</v>
      </c>
      <c r="D1754" s="11" t="s">
        <v>760</v>
      </c>
      <c r="E1754" s="11" t="s">
        <v>761</v>
      </c>
      <c r="F1754" s="12" t="str">
        <f t="shared" si="1"/>
        <v>2017</v>
      </c>
      <c r="G1754" s="13">
        <v>43001.0</v>
      </c>
      <c r="H1754" s="14">
        <v>0.3263888888888889</v>
      </c>
      <c r="I1754" t="s">
        <v>48</v>
      </c>
      <c r="J1754" s="15"/>
      <c r="L1754" t="s">
        <v>49</v>
      </c>
      <c r="M1754" s="15">
        <v>20.6</v>
      </c>
      <c r="N1754" s="16">
        <v>7.77</v>
      </c>
      <c r="O1754" s="16">
        <v>86.3</v>
      </c>
      <c r="P1754" s="17">
        <v>77.4</v>
      </c>
      <c r="Q1754" s="18"/>
      <c r="S1754" s="17"/>
      <c r="V1754" s="19"/>
      <c r="W1754" s="19">
        <v>31.3</v>
      </c>
      <c r="AF1754" t="s">
        <v>560</v>
      </c>
      <c r="AG1754" t="s">
        <v>51</v>
      </c>
      <c r="AH1754" t="s">
        <v>59</v>
      </c>
      <c r="AI1754">
        <v>18.0</v>
      </c>
      <c r="AJ1754" t="s">
        <v>61</v>
      </c>
      <c r="AK1754" t="s">
        <v>119</v>
      </c>
      <c r="AM1754" t="s">
        <v>88</v>
      </c>
      <c r="AN1754" t="s">
        <v>55</v>
      </c>
      <c r="AQ1754" t="s">
        <v>51</v>
      </c>
      <c r="AR1754" t="s">
        <v>908</v>
      </c>
    </row>
    <row r="1755" ht="15.75" customHeight="1">
      <c r="A1755" t="s">
        <v>44</v>
      </c>
      <c r="C1755" s="22" t="s">
        <v>909</v>
      </c>
      <c r="D1755" s="11" t="s">
        <v>910</v>
      </c>
      <c r="E1755" s="11" t="s">
        <v>911</v>
      </c>
      <c r="F1755" s="12" t="str">
        <f t="shared" si="1"/>
        <v>2017</v>
      </c>
      <c r="G1755" s="13">
        <v>42889.0</v>
      </c>
      <c r="H1755" s="14">
        <v>0.3055555555555556</v>
      </c>
      <c r="I1755" t="s">
        <v>48</v>
      </c>
      <c r="J1755" s="15"/>
      <c r="L1755" t="s">
        <v>58</v>
      </c>
      <c r="M1755" s="15">
        <v>14.3</v>
      </c>
      <c r="N1755" s="16">
        <v>9.55</v>
      </c>
      <c r="O1755" s="16">
        <v>93.4</v>
      </c>
      <c r="P1755" s="17">
        <v>60.4</v>
      </c>
      <c r="Q1755" s="18"/>
      <c r="S1755" s="17"/>
      <c r="V1755" s="19"/>
      <c r="W1755" s="19">
        <v>53.0</v>
      </c>
      <c r="AF1755" t="s">
        <v>829</v>
      </c>
      <c r="AG1755" t="s">
        <v>231</v>
      </c>
      <c r="AH1755" t="s">
        <v>830</v>
      </c>
      <c r="AI1755">
        <v>10.0</v>
      </c>
      <c r="AM1755" t="s">
        <v>62</v>
      </c>
      <c r="AN1755" t="s">
        <v>55</v>
      </c>
      <c r="AQ1755" t="s">
        <v>79</v>
      </c>
    </row>
    <row r="1756" ht="15.75" customHeight="1">
      <c r="A1756" t="s">
        <v>44</v>
      </c>
      <c r="C1756" s="22" t="s">
        <v>909</v>
      </c>
      <c r="D1756" s="11" t="s">
        <v>910</v>
      </c>
      <c r="E1756" s="11" t="s">
        <v>911</v>
      </c>
      <c r="F1756" s="12" t="str">
        <f t="shared" si="1"/>
        <v>2017</v>
      </c>
      <c r="G1756" s="13">
        <v>42903.0</v>
      </c>
      <c r="H1756" s="14">
        <v>0.3020833333333333</v>
      </c>
      <c r="I1756" t="s">
        <v>48</v>
      </c>
      <c r="J1756" s="15"/>
      <c r="L1756" t="s">
        <v>49</v>
      </c>
      <c r="M1756" s="15">
        <v>19.0</v>
      </c>
      <c r="N1756" s="16">
        <v>8.87</v>
      </c>
      <c r="O1756" s="16">
        <v>96.0</v>
      </c>
      <c r="P1756" s="17">
        <v>56.3</v>
      </c>
      <c r="Q1756" s="18"/>
      <c r="S1756" s="17"/>
      <c r="V1756" s="19"/>
      <c r="W1756" s="19">
        <v>72.7</v>
      </c>
      <c r="AF1756" t="s">
        <v>829</v>
      </c>
      <c r="AG1756" t="s">
        <v>59</v>
      </c>
      <c r="AH1756" t="s">
        <v>376</v>
      </c>
      <c r="AI1756">
        <v>15.56</v>
      </c>
      <c r="AJ1756" t="s">
        <v>61</v>
      </c>
      <c r="AK1756" t="s">
        <v>100</v>
      </c>
      <c r="AM1756" t="s">
        <v>54</v>
      </c>
      <c r="AN1756" t="s">
        <v>55</v>
      </c>
      <c r="AQ1756" t="s">
        <v>56</v>
      </c>
      <c r="AR1756" t="s">
        <v>229</v>
      </c>
    </row>
    <row r="1757" ht="15.75" customHeight="1">
      <c r="A1757" t="s">
        <v>44</v>
      </c>
      <c r="C1757" s="22" t="s">
        <v>909</v>
      </c>
      <c r="D1757" s="11" t="s">
        <v>910</v>
      </c>
      <c r="E1757" s="11" t="s">
        <v>911</v>
      </c>
      <c r="F1757" s="12" t="str">
        <f t="shared" si="1"/>
        <v>2017</v>
      </c>
      <c r="G1757" s="13">
        <v>42931.0</v>
      </c>
      <c r="H1757" s="14">
        <v>0.2951388888888889</v>
      </c>
      <c r="I1757" t="s">
        <v>48</v>
      </c>
      <c r="J1757" s="15"/>
      <c r="L1757" t="s">
        <v>49</v>
      </c>
      <c r="M1757" s="15"/>
      <c r="N1757" s="16"/>
      <c r="O1757" s="16"/>
      <c r="P1757" s="17"/>
      <c r="Q1757" s="18"/>
      <c r="S1757" s="17"/>
      <c r="V1757" s="19"/>
      <c r="W1757" s="19">
        <v>137.4</v>
      </c>
      <c r="AF1757" t="s">
        <v>829</v>
      </c>
      <c r="AG1757" t="s">
        <v>404</v>
      </c>
      <c r="AH1757" t="s">
        <v>84</v>
      </c>
      <c r="AI1757">
        <v>16.11</v>
      </c>
      <c r="AJ1757" t="s">
        <v>61</v>
      </c>
      <c r="AK1757" t="s">
        <v>97</v>
      </c>
      <c r="AM1757" t="s">
        <v>54</v>
      </c>
      <c r="AN1757" t="s">
        <v>55</v>
      </c>
      <c r="AQ1757" t="s">
        <v>56</v>
      </c>
      <c r="AR1757" t="s">
        <v>912</v>
      </c>
    </row>
    <row r="1758" ht="15.75" customHeight="1">
      <c r="A1758" t="s">
        <v>44</v>
      </c>
      <c r="C1758" s="22" t="s">
        <v>909</v>
      </c>
      <c r="D1758" s="11" t="s">
        <v>910</v>
      </c>
      <c r="E1758" s="11" t="s">
        <v>911</v>
      </c>
      <c r="F1758" s="12" t="str">
        <f t="shared" si="1"/>
        <v>2017</v>
      </c>
      <c r="G1758" s="13">
        <v>42945.0</v>
      </c>
      <c r="H1758" s="14">
        <v>0.3333333333333333</v>
      </c>
      <c r="I1758" t="s">
        <v>48</v>
      </c>
      <c r="J1758" s="15"/>
      <c r="L1758" t="s">
        <v>49</v>
      </c>
      <c r="M1758" s="15"/>
      <c r="N1758" s="16"/>
      <c r="O1758" s="16"/>
      <c r="P1758" s="17"/>
      <c r="Q1758" s="18"/>
      <c r="S1758" s="17"/>
      <c r="V1758" s="19"/>
      <c r="W1758" s="19">
        <v>16.1</v>
      </c>
      <c r="AF1758" t="s">
        <v>831</v>
      </c>
      <c r="AH1758" t="s">
        <v>51</v>
      </c>
      <c r="AK1758" t="s">
        <v>913</v>
      </c>
      <c r="AM1758" t="s">
        <v>62</v>
      </c>
      <c r="AN1758" t="s">
        <v>65</v>
      </c>
      <c r="AQ1758" t="s">
        <v>56</v>
      </c>
      <c r="AR1758" t="s">
        <v>914</v>
      </c>
    </row>
    <row r="1759" ht="15.75" customHeight="1">
      <c r="A1759" t="s">
        <v>44</v>
      </c>
      <c r="C1759" s="22" t="s">
        <v>909</v>
      </c>
      <c r="D1759" s="11" t="s">
        <v>910</v>
      </c>
      <c r="E1759" s="11" t="s">
        <v>911</v>
      </c>
      <c r="F1759" s="12" t="str">
        <f t="shared" si="1"/>
        <v>2017</v>
      </c>
      <c r="G1759" s="13">
        <v>42959.0</v>
      </c>
      <c r="H1759" s="14">
        <v>0.2951388888888889</v>
      </c>
      <c r="I1759" t="s">
        <v>48</v>
      </c>
      <c r="J1759" s="15"/>
      <c r="L1759" t="s">
        <v>49</v>
      </c>
      <c r="M1759" s="15">
        <v>24.0</v>
      </c>
      <c r="N1759" s="16">
        <v>8.63</v>
      </c>
      <c r="O1759" s="16">
        <v>102.7</v>
      </c>
      <c r="P1759" s="17">
        <v>50.1</v>
      </c>
      <c r="Q1759" s="18"/>
      <c r="S1759" s="17"/>
      <c r="V1759" s="19"/>
      <c r="W1759" s="19">
        <v>133.4</v>
      </c>
      <c r="AF1759" t="s">
        <v>829</v>
      </c>
      <c r="AG1759" t="s">
        <v>701</v>
      </c>
      <c r="AH1759" t="s">
        <v>563</v>
      </c>
      <c r="AI1759">
        <v>18.89</v>
      </c>
      <c r="AK1759" t="s">
        <v>913</v>
      </c>
      <c r="AM1759" t="s">
        <v>54</v>
      </c>
      <c r="AN1759" t="s">
        <v>65</v>
      </c>
      <c r="AQ1759" t="s">
        <v>56</v>
      </c>
      <c r="AR1759" t="s">
        <v>233</v>
      </c>
    </row>
    <row r="1760" ht="15.75" customHeight="1">
      <c r="A1760" t="s">
        <v>44</v>
      </c>
      <c r="C1760" s="22" t="s">
        <v>909</v>
      </c>
      <c r="D1760" s="11" t="s">
        <v>910</v>
      </c>
      <c r="E1760" s="11" t="s">
        <v>911</v>
      </c>
      <c r="F1760" s="12" t="str">
        <f t="shared" si="1"/>
        <v>2017</v>
      </c>
      <c r="G1760" s="13">
        <v>42973.0</v>
      </c>
      <c r="H1760" s="14">
        <v>0.3194444444444444</v>
      </c>
      <c r="I1760" t="s">
        <v>48</v>
      </c>
      <c r="J1760" s="15"/>
      <c r="L1760" t="s">
        <v>49</v>
      </c>
      <c r="M1760" s="15">
        <v>22.6</v>
      </c>
      <c r="N1760" s="16">
        <v>7.74</v>
      </c>
      <c r="O1760" s="16">
        <v>89.4</v>
      </c>
      <c r="P1760" s="17">
        <v>56.2</v>
      </c>
      <c r="Q1760" s="18"/>
      <c r="S1760" s="17"/>
      <c r="V1760" s="19"/>
      <c r="W1760" s="19">
        <v>90.7</v>
      </c>
      <c r="AF1760" t="s">
        <v>829</v>
      </c>
      <c r="AG1760" t="s">
        <v>51</v>
      </c>
      <c r="AH1760" t="s">
        <v>115</v>
      </c>
      <c r="AI1760">
        <v>16.4</v>
      </c>
      <c r="AJ1760" t="s">
        <v>61</v>
      </c>
      <c r="AK1760" t="s">
        <v>119</v>
      </c>
      <c r="AM1760" t="s">
        <v>54</v>
      </c>
      <c r="AN1760" t="s">
        <v>65</v>
      </c>
      <c r="AQ1760" t="s">
        <v>56</v>
      </c>
      <c r="AR1760" t="s">
        <v>233</v>
      </c>
    </row>
    <row r="1761" ht="15.75" customHeight="1">
      <c r="A1761" t="s">
        <v>44</v>
      </c>
      <c r="C1761" s="22" t="s">
        <v>909</v>
      </c>
      <c r="D1761" s="11" t="s">
        <v>910</v>
      </c>
      <c r="E1761" s="11" t="s">
        <v>911</v>
      </c>
      <c r="F1761" s="12" t="str">
        <f t="shared" si="1"/>
        <v>2017</v>
      </c>
      <c r="G1761" s="13">
        <v>42987.0</v>
      </c>
      <c r="H1761" s="14">
        <v>0.32708333333333334</v>
      </c>
      <c r="I1761" t="s">
        <v>48</v>
      </c>
      <c r="J1761" s="15"/>
      <c r="L1761" t="s">
        <v>49</v>
      </c>
      <c r="M1761" s="15">
        <v>19.2</v>
      </c>
      <c r="N1761" s="16">
        <v>8.66</v>
      </c>
      <c r="O1761" s="16">
        <v>94.0</v>
      </c>
      <c r="P1761" s="17">
        <v>71.0</v>
      </c>
      <c r="Q1761" s="18"/>
      <c r="S1761" s="17"/>
      <c r="V1761" s="19"/>
      <c r="W1761" s="19">
        <v>130.9</v>
      </c>
      <c r="AF1761" t="s">
        <v>836</v>
      </c>
      <c r="AG1761" t="s">
        <v>51</v>
      </c>
      <c r="AH1761" t="s">
        <v>273</v>
      </c>
      <c r="AI1761">
        <v>11.67</v>
      </c>
      <c r="AJ1761" t="s">
        <v>61</v>
      </c>
      <c r="AK1761" t="s">
        <v>119</v>
      </c>
      <c r="AM1761" t="s">
        <v>54</v>
      </c>
      <c r="AN1761" t="s">
        <v>55</v>
      </c>
      <c r="AQ1761" t="s">
        <v>56</v>
      </c>
      <c r="AR1761" t="s">
        <v>233</v>
      </c>
    </row>
    <row r="1762" ht="15.75" customHeight="1">
      <c r="A1762" t="s">
        <v>44</v>
      </c>
      <c r="C1762" s="22" t="s">
        <v>909</v>
      </c>
      <c r="D1762" s="11" t="s">
        <v>910</v>
      </c>
      <c r="E1762" s="11" t="s">
        <v>911</v>
      </c>
      <c r="F1762" s="12" t="str">
        <f t="shared" si="1"/>
        <v>2017</v>
      </c>
      <c r="G1762" s="13">
        <v>43001.0</v>
      </c>
      <c r="H1762" s="14">
        <v>0.3229166666666667</v>
      </c>
      <c r="I1762" t="s">
        <v>48</v>
      </c>
      <c r="J1762" s="15"/>
      <c r="L1762" t="s">
        <v>49</v>
      </c>
      <c r="M1762" s="15">
        <v>20.3</v>
      </c>
      <c r="N1762" s="16">
        <v>8.22</v>
      </c>
      <c r="O1762" s="16">
        <v>90.3</v>
      </c>
      <c r="P1762" s="17">
        <v>55.4</v>
      </c>
      <c r="Q1762" s="18"/>
      <c r="S1762" s="17"/>
      <c r="V1762" s="19"/>
      <c r="W1762" s="19">
        <v>61.3</v>
      </c>
      <c r="AF1762" t="s">
        <v>836</v>
      </c>
      <c r="AG1762" t="s">
        <v>51</v>
      </c>
      <c r="AH1762" t="s">
        <v>51</v>
      </c>
      <c r="AI1762">
        <v>21.11</v>
      </c>
      <c r="AJ1762" t="s">
        <v>61</v>
      </c>
      <c r="AK1762" t="s">
        <v>97</v>
      </c>
      <c r="AN1762" t="s">
        <v>55</v>
      </c>
      <c r="AQ1762" t="s">
        <v>51</v>
      </c>
      <c r="AR1762" t="s">
        <v>233</v>
      </c>
    </row>
    <row r="1763" ht="15.75" customHeight="1">
      <c r="A1763" t="s">
        <v>44</v>
      </c>
      <c r="C1763" s="22" t="s">
        <v>915</v>
      </c>
      <c r="D1763" s="11" t="s">
        <v>916</v>
      </c>
      <c r="E1763" s="11" t="s">
        <v>917</v>
      </c>
      <c r="F1763" s="12" t="str">
        <f t="shared" si="1"/>
        <v>2017</v>
      </c>
      <c r="G1763" s="13">
        <v>42903.0</v>
      </c>
      <c r="H1763" s="14">
        <v>0.2916666666666667</v>
      </c>
      <c r="I1763" t="s">
        <v>48</v>
      </c>
      <c r="J1763" s="15"/>
      <c r="M1763" s="15">
        <v>18.9</v>
      </c>
      <c r="N1763" s="16">
        <v>9.41</v>
      </c>
      <c r="O1763" s="16">
        <v>101.3</v>
      </c>
      <c r="P1763" s="17">
        <v>61.5</v>
      </c>
      <c r="Q1763" s="18"/>
      <c r="S1763" s="17"/>
      <c r="V1763" s="19"/>
      <c r="W1763" s="19">
        <v>101.4</v>
      </c>
      <c r="AF1763" t="s">
        <v>787</v>
      </c>
      <c r="AG1763" t="s">
        <v>404</v>
      </c>
      <c r="AH1763" t="s">
        <v>364</v>
      </c>
      <c r="AI1763">
        <v>13.89</v>
      </c>
      <c r="AJ1763" t="s">
        <v>61</v>
      </c>
      <c r="AK1763" t="s">
        <v>53</v>
      </c>
      <c r="AR1763" t="s">
        <v>218</v>
      </c>
    </row>
    <row r="1764" ht="15.75" customHeight="1">
      <c r="A1764" t="s">
        <v>44</v>
      </c>
      <c r="C1764" s="22" t="s">
        <v>915</v>
      </c>
      <c r="D1764" s="11" t="s">
        <v>916</v>
      </c>
      <c r="E1764" s="11" t="s">
        <v>917</v>
      </c>
      <c r="F1764" s="12" t="str">
        <f t="shared" si="1"/>
        <v>2017</v>
      </c>
      <c r="G1764" s="13">
        <v>42917.0</v>
      </c>
      <c r="H1764" s="14">
        <v>0.28958333333333336</v>
      </c>
      <c r="I1764" t="s">
        <v>48</v>
      </c>
      <c r="J1764" s="15"/>
      <c r="L1764" t="s">
        <v>49</v>
      </c>
      <c r="M1764" s="15">
        <v>21.6</v>
      </c>
      <c r="N1764" s="16">
        <v>8.35</v>
      </c>
      <c r="O1764" s="16">
        <v>94.4</v>
      </c>
      <c r="P1764" s="17">
        <v>80.8</v>
      </c>
      <c r="Q1764" s="18"/>
      <c r="S1764" s="17"/>
      <c r="V1764" s="19"/>
      <c r="W1764" s="19">
        <v>60.5</v>
      </c>
      <c r="AF1764" t="s">
        <v>788</v>
      </c>
      <c r="AG1764" t="s">
        <v>280</v>
      </c>
      <c r="AH1764" t="s">
        <v>366</v>
      </c>
      <c r="AI1764">
        <v>18.33</v>
      </c>
      <c r="AJ1764" t="s">
        <v>61</v>
      </c>
      <c r="AK1764" t="s">
        <v>53</v>
      </c>
      <c r="AM1764" t="s">
        <v>62</v>
      </c>
      <c r="AN1764" t="s">
        <v>55</v>
      </c>
      <c r="AQ1764" t="s">
        <v>51</v>
      </c>
      <c r="AR1764" t="s">
        <v>226</v>
      </c>
    </row>
    <row r="1765" ht="15.75" customHeight="1">
      <c r="A1765" t="s">
        <v>44</v>
      </c>
      <c r="C1765" s="22" t="s">
        <v>915</v>
      </c>
      <c r="D1765" s="11" t="s">
        <v>916</v>
      </c>
      <c r="E1765" s="11" t="s">
        <v>917</v>
      </c>
      <c r="F1765" s="12" t="str">
        <f t="shared" si="1"/>
        <v>2017</v>
      </c>
      <c r="G1765" s="13">
        <v>42931.0</v>
      </c>
      <c r="H1765" s="14">
        <v>0.3020833333333333</v>
      </c>
      <c r="I1765" t="s">
        <v>48</v>
      </c>
      <c r="J1765" s="15"/>
      <c r="M1765" s="15">
        <v>22.2</v>
      </c>
      <c r="N1765" s="16">
        <v>7.68</v>
      </c>
      <c r="O1765" s="16">
        <v>88.9</v>
      </c>
      <c r="P1765" s="17">
        <v>62.8</v>
      </c>
      <c r="Q1765" s="18"/>
      <c r="S1765" s="17"/>
      <c r="V1765" s="19"/>
      <c r="W1765" s="19">
        <v>25.9</v>
      </c>
      <c r="AF1765" t="s">
        <v>789</v>
      </c>
      <c r="AG1765" t="s">
        <v>231</v>
      </c>
      <c r="AH1765" t="s">
        <v>86</v>
      </c>
      <c r="AI1765">
        <v>17.78</v>
      </c>
      <c r="AJ1765" t="s">
        <v>61</v>
      </c>
      <c r="AK1765" t="s">
        <v>53</v>
      </c>
      <c r="AR1765" t="s">
        <v>226</v>
      </c>
    </row>
    <row r="1766" ht="15.75" customHeight="1">
      <c r="A1766" t="s">
        <v>44</v>
      </c>
      <c r="C1766" s="22" t="s">
        <v>915</v>
      </c>
      <c r="D1766" s="11" t="s">
        <v>916</v>
      </c>
      <c r="E1766" s="11" t="s">
        <v>917</v>
      </c>
      <c r="F1766" s="12" t="str">
        <f t="shared" si="1"/>
        <v>2017</v>
      </c>
      <c r="G1766" s="13">
        <v>42945.0</v>
      </c>
      <c r="H1766" s="14">
        <v>0.29583333333333334</v>
      </c>
      <c r="I1766" t="s">
        <v>48</v>
      </c>
      <c r="J1766" s="15"/>
      <c r="M1766" s="15">
        <v>23.2</v>
      </c>
      <c r="N1766" s="16">
        <v>8.29</v>
      </c>
      <c r="O1766" s="16">
        <v>98.2</v>
      </c>
      <c r="P1766" s="17">
        <v>59.4</v>
      </c>
      <c r="Q1766" s="18"/>
      <c r="S1766" s="17"/>
      <c r="V1766" s="19"/>
      <c r="W1766" s="19">
        <v>18.1</v>
      </c>
      <c r="AF1766" t="s">
        <v>789</v>
      </c>
      <c r="AG1766" t="s">
        <v>86</v>
      </c>
      <c r="AH1766" t="s">
        <v>435</v>
      </c>
      <c r="AI1766">
        <v>16.11</v>
      </c>
      <c r="AJ1766" t="s">
        <v>61</v>
      </c>
      <c r="AK1766" t="s">
        <v>53</v>
      </c>
      <c r="AR1766" t="s">
        <v>218</v>
      </c>
    </row>
    <row r="1767" ht="15.75" customHeight="1">
      <c r="A1767" t="s">
        <v>44</v>
      </c>
      <c r="C1767" s="22" t="s">
        <v>915</v>
      </c>
      <c r="D1767" s="11" t="s">
        <v>916</v>
      </c>
      <c r="E1767" s="11" t="s">
        <v>917</v>
      </c>
      <c r="F1767" s="12" t="str">
        <f t="shared" si="1"/>
        <v>2017</v>
      </c>
      <c r="G1767" s="13">
        <v>42959.0</v>
      </c>
      <c r="H1767" s="14">
        <v>0.3013888888888889</v>
      </c>
      <c r="I1767" t="s">
        <v>48</v>
      </c>
      <c r="J1767" s="15"/>
      <c r="L1767" t="s">
        <v>49</v>
      </c>
      <c r="M1767" s="15">
        <v>23.8</v>
      </c>
      <c r="N1767" s="16">
        <v>8.21</v>
      </c>
      <c r="O1767" s="16">
        <v>97.4</v>
      </c>
      <c r="P1767" s="17">
        <v>62.9</v>
      </c>
      <c r="Q1767" s="18"/>
      <c r="S1767" s="17"/>
      <c r="V1767" s="19"/>
      <c r="W1767" s="19">
        <v>17.5</v>
      </c>
      <c r="AF1767" t="s">
        <v>726</v>
      </c>
      <c r="AG1767" t="s">
        <v>273</v>
      </c>
      <c r="AH1767" t="s">
        <v>563</v>
      </c>
      <c r="AJ1767" t="s">
        <v>61</v>
      </c>
      <c r="AK1767" t="s">
        <v>53</v>
      </c>
      <c r="AM1767" t="s">
        <v>54</v>
      </c>
      <c r="AN1767" t="s">
        <v>55</v>
      </c>
      <c r="AQ1767" t="s">
        <v>51</v>
      </c>
      <c r="AR1767" t="s">
        <v>226</v>
      </c>
    </row>
    <row r="1768" ht="15.75" customHeight="1">
      <c r="A1768" t="s">
        <v>44</v>
      </c>
      <c r="C1768" s="22" t="s">
        <v>915</v>
      </c>
      <c r="D1768" s="11" t="s">
        <v>916</v>
      </c>
      <c r="E1768" s="11" t="s">
        <v>917</v>
      </c>
      <c r="F1768" s="12" t="str">
        <f t="shared" si="1"/>
        <v>2017</v>
      </c>
      <c r="G1768" s="13">
        <v>42959.0</v>
      </c>
      <c r="H1768" s="14">
        <v>0.3013888888888889</v>
      </c>
      <c r="I1768" t="s">
        <v>95</v>
      </c>
      <c r="J1768" s="15"/>
      <c r="M1768" s="15"/>
      <c r="N1768" s="16"/>
      <c r="O1768" s="16"/>
      <c r="P1768" s="17"/>
      <c r="Q1768" s="18"/>
      <c r="S1768" s="17"/>
      <c r="V1768" s="19"/>
      <c r="W1768" s="19">
        <v>31.3</v>
      </c>
      <c r="AF1768" t="s">
        <v>726</v>
      </c>
      <c r="AK1768" t="s">
        <v>53</v>
      </c>
      <c r="AR1768" t="s">
        <v>226</v>
      </c>
    </row>
    <row r="1769" ht="15.75" customHeight="1">
      <c r="A1769" t="s">
        <v>44</v>
      </c>
      <c r="C1769" s="22" t="s">
        <v>915</v>
      </c>
      <c r="D1769" s="11" t="s">
        <v>916</v>
      </c>
      <c r="E1769" s="11" t="s">
        <v>917</v>
      </c>
      <c r="F1769" s="12" t="str">
        <f t="shared" si="1"/>
        <v>2017</v>
      </c>
      <c r="G1769" s="13">
        <v>42973.0</v>
      </c>
      <c r="H1769" s="14">
        <v>0.28125</v>
      </c>
      <c r="I1769" t="s">
        <v>48</v>
      </c>
      <c r="J1769" s="15"/>
      <c r="L1769" t="s">
        <v>49</v>
      </c>
      <c r="M1769" s="15">
        <v>22.6</v>
      </c>
      <c r="N1769" s="16">
        <v>7.96</v>
      </c>
      <c r="O1769" s="16">
        <v>93.3</v>
      </c>
      <c r="P1769" s="17">
        <v>69.9</v>
      </c>
      <c r="Q1769" s="18"/>
      <c r="S1769" s="17"/>
      <c r="V1769" s="19"/>
      <c r="W1769" s="19">
        <v>17.5</v>
      </c>
      <c r="AF1769" t="s">
        <v>726</v>
      </c>
      <c r="AG1769" t="s">
        <v>51</v>
      </c>
      <c r="AH1769" t="s">
        <v>435</v>
      </c>
      <c r="AJ1769" t="s">
        <v>61</v>
      </c>
      <c r="AK1769" t="s">
        <v>53</v>
      </c>
      <c r="AM1769" t="s">
        <v>54</v>
      </c>
      <c r="AN1769" t="s">
        <v>55</v>
      </c>
      <c r="AQ1769" t="s">
        <v>51</v>
      </c>
      <c r="AR1769" t="s">
        <v>226</v>
      </c>
    </row>
    <row r="1770" ht="15.75" customHeight="1">
      <c r="A1770" t="s">
        <v>44</v>
      </c>
      <c r="C1770" s="22" t="s">
        <v>915</v>
      </c>
      <c r="D1770" s="11" t="s">
        <v>916</v>
      </c>
      <c r="E1770" s="11" t="s">
        <v>917</v>
      </c>
      <c r="F1770" s="12" t="str">
        <f t="shared" si="1"/>
        <v>2017</v>
      </c>
      <c r="G1770" s="13">
        <v>42987.0</v>
      </c>
      <c r="H1770" s="14">
        <v>0.2965277777777778</v>
      </c>
      <c r="I1770" t="s">
        <v>48</v>
      </c>
      <c r="J1770" s="15"/>
      <c r="L1770" t="s">
        <v>49</v>
      </c>
      <c r="M1770" s="15">
        <v>19.4</v>
      </c>
      <c r="N1770" s="16">
        <v>8.6</v>
      </c>
      <c r="O1770" s="16">
        <v>93.7</v>
      </c>
      <c r="P1770" s="17">
        <v>82.4</v>
      </c>
      <c r="Q1770" s="18"/>
      <c r="S1770" s="17"/>
      <c r="V1770" s="19"/>
      <c r="W1770" s="19">
        <v>83.9</v>
      </c>
      <c r="AF1770" t="s">
        <v>799</v>
      </c>
      <c r="AG1770" t="s">
        <v>115</v>
      </c>
      <c r="AH1770" t="s">
        <v>435</v>
      </c>
      <c r="AJ1770" t="s">
        <v>61</v>
      </c>
      <c r="AK1770" t="s">
        <v>53</v>
      </c>
      <c r="AM1770" t="s">
        <v>54</v>
      </c>
      <c r="AN1770" t="s">
        <v>55</v>
      </c>
      <c r="AQ1770" t="s">
        <v>51</v>
      </c>
      <c r="AR1770" t="s">
        <v>218</v>
      </c>
    </row>
    <row r="1771" ht="15.75" customHeight="1">
      <c r="A1771" t="s">
        <v>44</v>
      </c>
      <c r="C1771" s="22" t="s">
        <v>915</v>
      </c>
      <c r="D1771" s="11" t="s">
        <v>916</v>
      </c>
      <c r="E1771" s="11" t="s">
        <v>917</v>
      </c>
      <c r="F1771" s="12" t="str">
        <f t="shared" si="1"/>
        <v>2017</v>
      </c>
      <c r="G1771" s="13">
        <v>43001.0</v>
      </c>
      <c r="H1771" s="14">
        <v>0.2916666666666667</v>
      </c>
      <c r="I1771" t="s">
        <v>48</v>
      </c>
      <c r="J1771" s="15"/>
      <c r="M1771" s="15">
        <v>20.2</v>
      </c>
      <c r="N1771" s="16">
        <v>8.18</v>
      </c>
      <c r="O1771" s="16">
        <v>91.3</v>
      </c>
      <c r="P1771" s="17">
        <v>59.1</v>
      </c>
      <c r="Q1771" s="18"/>
      <c r="S1771" s="17"/>
      <c r="V1771" s="19"/>
      <c r="W1771" s="19">
        <v>25.3</v>
      </c>
      <c r="AF1771" t="s">
        <v>789</v>
      </c>
      <c r="AG1771" t="s">
        <v>51</v>
      </c>
      <c r="AH1771" t="s">
        <v>59</v>
      </c>
      <c r="AI1771">
        <v>17.78</v>
      </c>
      <c r="AJ1771" t="s">
        <v>61</v>
      </c>
      <c r="AK1771" t="s">
        <v>53</v>
      </c>
      <c r="AR1771" t="s">
        <v>226</v>
      </c>
    </row>
    <row r="1772" ht="15.75" customHeight="1">
      <c r="A1772" t="s">
        <v>516</v>
      </c>
      <c r="B1772" s="20" t="s">
        <v>154</v>
      </c>
      <c r="C1772" s="11" t="s">
        <v>837</v>
      </c>
      <c r="D1772" s="11" t="s">
        <v>918</v>
      </c>
      <c r="E1772" s="11" t="s">
        <v>919</v>
      </c>
      <c r="F1772" s="12" t="str">
        <f t="shared" si="1"/>
        <v>2017</v>
      </c>
      <c r="G1772" s="13">
        <v>42889.0</v>
      </c>
      <c r="H1772" s="14">
        <v>0.3333333333333333</v>
      </c>
      <c r="I1772" t="s">
        <v>48</v>
      </c>
      <c r="J1772" s="15"/>
      <c r="L1772" t="s">
        <v>58</v>
      </c>
      <c r="M1772" s="15">
        <v>14.3</v>
      </c>
      <c r="N1772" s="16">
        <v>9.7</v>
      </c>
      <c r="O1772" s="16">
        <v>94.8</v>
      </c>
      <c r="P1772" s="17">
        <v>60.6</v>
      </c>
      <c r="Q1772" s="18"/>
      <c r="S1772" s="17"/>
      <c r="V1772" s="19"/>
      <c r="W1772" s="19">
        <v>47.9</v>
      </c>
      <c r="AF1772" t="s">
        <v>829</v>
      </c>
      <c r="AG1772" t="s">
        <v>231</v>
      </c>
      <c r="AH1772" t="s">
        <v>830</v>
      </c>
      <c r="AI1772">
        <v>10.0</v>
      </c>
      <c r="AK1772" t="s">
        <v>913</v>
      </c>
      <c r="AM1772" t="s">
        <v>62</v>
      </c>
      <c r="AN1772" t="s">
        <v>55</v>
      </c>
      <c r="AQ1772" t="s">
        <v>79</v>
      </c>
    </row>
    <row r="1773" ht="15.75" customHeight="1">
      <c r="A1773" t="s">
        <v>516</v>
      </c>
      <c r="B1773" s="20" t="s">
        <v>154</v>
      </c>
      <c r="C1773" s="11" t="s">
        <v>837</v>
      </c>
      <c r="D1773" s="11" t="s">
        <v>918</v>
      </c>
      <c r="E1773" s="11" t="s">
        <v>919</v>
      </c>
      <c r="F1773" s="12" t="str">
        <f t="shared" si="1"/>
        <v>2017</v>
      </c>
      <c r="G1773" s="13">
        <v>42903.0</v>
      </c>
      <c r="H1773" s="14">
        <v>0.3263888888888889</v>
      </c>
      <c r="I1773" t="s">
        <v>48</v>
      </c>
      <c r="J1773" s="15"/>
      <c r="L1773" t="s">
        <v>49</v>
      </c>
      <c r="M1773" s="15">
        <v>19.0</v>
      </c>
      <c r="N1773" s="16">
        <v>9.03</v>
      </c>
      <c r="O1773" s="16">
        <v>97.4</v>
      </c>
      <c r="P1773" s="17">
        <v>53.0</v>
      </c>
      <c r="Q1773" s="18"/>
      <c r="S1773" s="17"/>
      <c r="V1773" s="19"/>
      <c r="W1773" s="19">
        <v>77.6</v>
      </c>
      <c r="AF1773" t="s">
        <v>829</v>
      </c>
      <c r="AG1773" t="s">
        <v>59</v>
      </c>
      <c r="AH1773" t="s">
        <v>376</v>
      </c>
      <c r="AI1773">
        <v>15.56</v>
      </c>
      <c r="AJ1773" t="s">
        <v>61</v>
      </c>
      <c r="AK1773" t="s">
        <v>97</v>
      </c>
      <c r="AM1773" t="s">
        <v>54</v>
      </c>
      <c r="AN1773" t="s">
        <v>55</v>
      </c>
      <c r="AQ1773" t="s">
        <v>70</v>
      </c>
    </row>
    <row r="1774" ht="15.75" customHeight="1">
      <c r="A1774" t="s">
        <v>516</v>
      </c>
      <c r="B1774" s="20" t="s">
        <v>154</v>
      </c>
      <c r="C1774" s="11" t="s">
        <v>837</v>
      </c>
      <c r="D1774" s="11" t="s">
        <v>918</v>
      </c>
      <c r="E1774" s="11" t="s">
        <v>919</v>
      </c>
      <c r="F1774" s="12" t="str">
        <f t="shared" si="1"/>
        <v>2017</v>
      </c>
      <c r="G1774" s="13">
        <v>42931.0</v>
      </c>
      <c r="H1774" s="14">
        <v>0.3159722222222222</v>
      </c>
      <c r="I1774" t="s">
        <v>48</v>
      </c>
      <c r="J1774" s="15"/>
      <c r="L1774" t="s">
        <v>49</v>
      </c>
      <c r="M1774" s="15"/>
      <c r="N1774" s="16"/>
      <c r="O1774" s="16"/>
      <c r="P1774" s="17"/>
      <c r="Q1774" s="18"/>
      <c r="S1774" s="17"/>
      <c r="V1774" s="19"/>
      <c r="W1774" s="19">
        <v>133.4</v>
      </c>
      <c r="AF1774" t="s">
        <v>829</v>
      </c>
      <c r="AG1774" t="s">
        <v>404</v>
      </c>
      <c r="AH1774" t="s">
        <v>84</v>
      </c>
      <c r="AI1774">
        <v>16.11</v>
      </c>
      <c r="AJ1774" t="s">
        <v>61</v>
      </c>
      <c r="AK1774" t="s">
        <v>913</v>
      </c>
      <c r="AM1774" t="s">
        <v>54</v>
      </c>
      <c r="AN1774" t="s">
        <v>55</v>
      </c>
      <c r="AQ1774" t="s">
        <v>56</v>
      </c>
      <c r="AR1774" t="s">
        <v>912</v>
      </c>
    </row>
    <row r="1775" ht="15.75" customHeight="1">
      <c r="A1775" t="s">
        <v>516</v>
      </c>
      <c r="B1775" s="20" t="s">
        <v>154</v>
      </c>
      <c r="C1775" s="11" t="s">
        <v>837</v>
      </c>
      <c r="D1775" s="11" t="s">
        <v>918</v>
      </c>
      <c r="E1775" s="11" t="s">
        <v>919</v>
      </c>
      <c r="F1775" s="12" t="str">
        <f t="shared" si="1"/>
        <v>2017</v>
      </c>
      <c r="G1775" s="13">
        <v>42945.0</v>
      </c>
      <c r="H1775" s="14">
        <v>0.34375</v>
      </c>
      <c r="I1775" t="s">
        <v>48</v>
      </c>
      <c r="J1775" s="15"/>
      <c r="L1775" t="s">
        <v>49</v>
      </c>
      <c r="M1775" s="15"/>
      <c r="N1775" s="16"/>
      <c r="O1775" s="16"/>
      <c r="P1775" s="17"/>
      <c r="Q1775" s="18"/>
      <c r="S1775" s="17"/>
      <c r="V1775" s="19"/>
      <c r="W1775" s="19">
        <v>16.0</v>
      </c>
      <c r="AF1775" t="s">
        <v>831</v>
      </c>
      <c r="AH1775" t="s">
        <v>51</v>
      </c>
      <c r="AK1775" t="s">
        <v>913</v>
      </c>
      <c r="AM1775" t="s">
        <v>54</v>
      </c>
      <c r="AN1775" t="s">
        <v>65</v>
      </c>
      <c r="AQ1775" t="s">
        <v>56</v>
      </c>
      <c r="AR1775" t="s">
        <v>914</v>
      </c>
    </row>
    <row r="1776" ht="15.75" customHeight="1">
      <c r="A1776" t="s">
        <v>516</v>
      </c>
      <c r="B1776" s="20" t="s">
        <v>154</v>
      </c>
      <c r="C1776" s="11" t="s">
        <v>837</v>
      </c>
      <c r="D1776" s="11" t="s">
        <v>918</v>
      </c>
      <c r="E1776" s="11" t="s">
        <v>919</v>
      </c>
      <c r="F1776" s="12" t="str">
        <f t="shared" si="1"/>
        <v>2017</v>
      </c>
      <c r="G1776" s="13">
        <v>42959.0</v>
      </c>
      <c r="H1776" s="14">
        <v>0.3125</v>
      </c>
      <c r="I1776" t="s">
        <v>48</v>
      </c>
      <c r="J1776" s="15"/>
      <c r="L1776" t="s">
        <v>49</v>
      </c>
      <c r="M1776" s="15">
        <v>24.0</v>
      </c>
      <c r="N1776" s="16">
        <v>8.84</v>
      </c>
      <c r="O1776" s="16">
        <v>105.0</v>
      </c>
      <c r="P1776" s="17">
        <v>51.0</v>
      </c>
      <c r="Q1776" s="18"/>
      <c r="S1776" s="17"/>
      <c r="V1776" s="19"/>
      <c r="W1776" s="19">
        <v>57.3</v>
      </c>
      <c r="AF1776" t="s">
        <v>829</v>
      </c>
      <c r="AG1776" t="s">
        <v>273</v>
      </c>
      <c r="AH1776" t="s">
        <v>563</v>
      </c>
      <c r="AI1776">
        <v>18.89</v>
      </c>
      <c r="AK1776" t="s">
        <v>913</v>
      </c>
      <c r="AM1776" t="s">
        <v>54</v>
      </c>
      <c r="AN1776" t="s">
        <v>65</v>
      </c>
      <c r="AQ1776" t="s">
        <v>79</v>
      </c>
      <c r="AR1776" t="s">
        <v>233</v>
      </c>
    </row>
    <row r="1777" ht="15.75" customHeight="1">
      <c r="A1777" t="s">
        <v>516</v>
      </c>
      <c r="B1777" s="20" t="s">
        <v>154</v>
      </c>
      <c r="C1777" s="11" t="s">
        <v>837</v>
      </c>
      <c r="D1777" s="11" t="s">
        <v>918</v>
      </c>
      <c r="E1777" s="11" t="s">
        <v>919</v>
      </c>
      <c r="F1777" s="12" t="str">
        <f t="shared" si="1"/>
        <v>2017</v>
      </c>
      <c r="G1777" s="13">
        <v>42973.0</v>
      </c>
      <c r="H1777" s="14">
        <v>0.3388888888888889</v>
      </c>
      <c r="I1777" t="s">
        <v>48</v>
      </c>
      <c r="J1777" s="15"/>
      <c r="L1777" t="s">
        <v>49</v>
      </c>
      <c r="M1777" s="15">
        <v>22.6</v>
      </c>
      <c r="N1777" s="16">
        <v>7.85</v>
      </c>
      <c r="O1777" s="16">
        <v>91.2</v>
      </c>
      <c r="P1777" s="17">
        <v>56.8</v>
      </c>
      <c r="Q1777" s="18"/>
      <c r="S1777" s="17"/>
      <c r="V1777" s="19"/>
      <c r="W1777" s="19">
        <v>19.5</v>
      </c>
      <c r="AF1777" t="s">
        <v>829</v>
      </c>
      <c r="AG1777" t="s">
        <v>51</v>
      </c>
      <c r="AH1777" t="s">
        <v>115</v>
      </c>
      <c r="AI1777">
        <v>16.4</v>
      </c>
      <c r="AJ1777" t="s">
        <v>61</v>
      </c>
      <c r="AK1777" t="s">
        <v>913</v>
      </c>
      <c r="AM1777" t="s">
        <v>54</v>
      </c>
      <c r="AN1777" t="s">
        <v>65</v>
      </c>
      <c r="AQ1777" t="s">
        <v>56</v>
      </c>
      <c r="AR1777" t="s">
        <v>233</v>
      </c>
    </row>
    <row r="1778" ht="15.75" customHeight="1">
      <c r="A1778" t="s">
        <v>516</v>
      </c>
      <c r="B1778" s="20" t="s">
        <v>154</v>
      </c>
      <c r="C1778" s="11" t="s">
        <v>837</v>
      </c>
      <c r="D1778" s="11" t="s">
        <v>918</v>
      </c>
      <c r="E1778" s="11" t="s">
        <v>919</v>
      </c>
      <c r="F1778" s="12" t="str">
        <f t="shared" si="1"/>
        <v>2017</v>
      </c>
      <c r="G1778" s="13">
        <v>42987.0</v>
      </c>
      <c r="H1778" s="14">
        <v>0.33541666666666664</v>
      </c>
      <c r="I1778" t="s">
        <v>48</v>
      </c>
      <c r="J1778" s="15"/>
      <c r="L1778" t="s">
        <v>49</v>
      </c>
      <c r="M1778" s="15">
        <v>19.4</v>
      </c>
      <c r="N1778" s="16">
        <v>9.06</v>
      </c>
      <c r="O1778" s="16">
        <v>98.5</v>
      </c>
      <c r="P1778" s="17">
        <v>63.4</v>
      </c>
      <c r="Q1778" s="18"/>
      <c r="S1778" s="17"/>
      <c r="V1778" s="19"/>
      <c r="W1778" s="19">
        <v>122.3</v>
      </c>
      <c r="AF1778" t="s">
        <v>836</v>
      </c>
      <c r="AG1778" t="s">
        <v>51</v>
      </c>
      <c r="AH1778" t="s">
        <v>273</v>
      </c>
      <c r="AI1778">
        <v>11.67</v>
      </c>
      <c r="AJ1778" t="s">
        <v>61</v>
      </c>
      <c r="AK1778" t="s">
        <v>119</v>
      </c>
      <c r="AM1778" t="s">
        <v>54</v>
      </c>
      <c r="AN1778" t="s">
        <v>55</v>
      </c>
      <c r="AQ1778" t="s">
        <v>56</v>
      </c>
      <c r="AR1778" t="s">
        <v>233</v>
      </c>
    </row>
    <row r="1779" ht="15.75" customHeight="1">
      <c r="A1779" t="s">
        <v>516</v>
      </c>
      <c r="B1779" s="20" t="s">
        <v>154</v>
      </c>
      <c r="C1779" s="11" t="s">
        <v>837</v>
      </c>
      <c r="D1779" s="11" t="s">
        <v>918</v>
      </c>
      <c r="E1779" s="11" t="s">
        <v>919</v>
      </c>
      <c r="F1779" s="12" t="str">
        <f t="shared" si="1"/>
        <v>2017</v>
      </c>
      <c r="G1779" s="13">
        <v>43001.0</v>
      </c>
      <c r="H1779" s="14">
        <v>0.3416666666666667</v>
      </c>
      <c r="I1779" t="s">
        <v>48</v>
      </c>
      <c r="J1779" s="15"/>
      <c r="L1779" t="s">
        <v>49</v>
      </c>
      <c r="M1779" s="15">
        <v>20.3</v>
      </c>
      <c r="N1779" s="16">
        <v>8.57</v>
      </c>
      <c r="O1779" s="16">
        <v>95.0</v>
      </c>
      <c r="P1779" s="17">
        <v>51.5</v>
      </c>
      <c r="Q1779" s="18"/>
      <c r="S1779" s="17"/>
      <c r="V1779" s="19"/>
      <c r="W1779" s="19"/>
      <c r="AF1779" t="s">
        <v>836</v>
      </c>
      <c r="AG1779" t="s">
        <v>51</v>
      </c>
      <c r="AH1779" t="s">
        <v>51</v>
      </c>
      <c r="AI1779">
        <v>21.11</v>
      </c>
      <c r="AJ1779" t="s">
        <v>61</v>
      </c>
      <c r="AK1779" t="s">
        <v>97</v>
      </c>
      <c r="AM1779" t="s">
        <v>54</v>
      </c>
      <c r="AN1779" t="s">
        <v>55</v>
      </c>
      <c r="AQ1779" t="s">
        <v>51</v>
      </c>
      <c r="AR1779" t="s">
        <v>233</v>
      </c>
    </row>
    <row r="1780" ht="15.75" customHeight="1">
      <c r="A1780" t="s">
        <v>323</v>
      </c>
      <c r="C1780" s="11" t="s">
        <v>920</v>
      </c>
      <c r="D1780" s="11" t="s">
        <v>921</v>
      </c>
      <c r="E1780" s="11" t="s">
        <v>922</v>
      </c>
      <c r="F1780" s="12" t="str">
        <f t="shared" si="1"/>
        <v>2009</v>
      </c>
      <c r="G1780" s="13">
        <v>39949.0</v>
      </c>
      <c r="H1780" s="14">
        <v>0.2673611111111111</v>
      </c>
      <c r="I1780" t="s">
        <v>48</v>
      </c>
      <c r="J1780" s="15"/>
      <c r="M1780" s="15">
        <v>13.5</v>
      </c>
      <c r="N1780" s="16">
        <v>9.2</v>
      </c>
      <c r="O1780" s="16">
        <v>87.0</v>
      </c>
      <c r="P1780" s="17"/>
      <c r="Q1780" s="18"/>
      <c r="S1780" s="17"/>
      <c r="V1780" s="19"/>
      <c r="W1780" s="19">
        <v>34.5</v>
      </c>
      <c r="AF1780" t="s">
        <v>923</v>
      </c>
      <c r="AH1780" t="s">
        <v>51</v>
      </c>
      <c r="AI1780">
        <v>12.78</v>
      </c>
      <c r="AJ1780" t="s">
        <v>61</v>
      </c>
      <c r="AK1780" t="s">
        <v>53</v>
      </c>
      <c r="AM1780" t="s">
        <v>54</v>
      </c>
      <c r="AN1780" t="s">
        <v>65</v>
      </c>
      <c r="AQ1780" t="s">
        <v>51</v>
      </c>
      <c r="AR1780" t="s">
        <v>924</v>
      </c>
    </row>
    <row r="1781" ht="15.75" customHeight="1">
      <c r="A1781" t="s">
        <v>323</v>
      </c>
      <c r="C1781" s="11" t="s">
        <v>920</v>
      </c>
      <c r="D1781" s="11" t="s">
        <v>921</v>
      </c>
      <c r="E1781" s="11" t="s">
        <v>922</v>
      </c>
      <c r="F1781" s="12" t="str">
        <f t="shared" si="1"/>
        <v>2010</v>
      </c>
      <c r="G1781" s="13">
        <v>40404.0</v>
      </c>
      <c r="H1781" s="14">
        <v>0.3298611111111111</v>
      </c>
      <c r="I1781" t="s">
        <v>48</v>
      </c>
      <c r="J1781" s="15"/>
      <c r="L1781" t="s">
        <v>49</v>
      </c>
      <c r="M1781" s="15">
        <v>17.7</v>
      </c>
      <c r="N1781" s="16">
        <v>7.62</v>
      </c>
      <c r="O1781" s="16">
        <v>80.0</v>
      </c>
      <c r="P1781" s="17"/>
      <c r="Q1781" s="18"/>
      <c r="S1781" s="17"/>
      <c r="V1781" s="19"/>
      <c r="W1781" s="19">
        <v>47.1</v>
      </c>
      <c r="AF1781" t="s">
        <v>220</v>
      </c>
      <c r="AG1781" t="s">
        <v>51</v>
      </c>
      <c r="AH1781" t="s">
        <v>51</v>
      </c>
      <c r="AI1781">
        <v>19.0</v>
      </c>
      <c r="AJ1781" t="s">
        <v>61</v>
      </c>
      <c r="AK1781" t="s">
        <v>53</v>
      </c>
      <c r="AM1781" t="s">
        <v>54</v>
      </c>
      <c r="AN1781" t="s">
        <v>55</v>
      </c>
      <c r="AQ1781" t="s">
        <v>51</v>
      </c>
      <c r="AR1781" t="s">
        <v>218</v>
      </c>
    </row>
    <row r="1782" ht="15.75" customHeight="1">
      <c r="A1782" t="s">
        <v>323</v>
      </c>
      <c r="C1782" s="11" t="s">
        <v>920</v>
      </c>
      <c r="D1782" s="11" t="s">
        <v>921</v>
      </c>
      <c r="E1782" s="11" t="s">
        <v>922</v>
      </c>
      <c r="F1782" s="12" t="str">
        <f t="shared" si="1"/>
        <v>2013</v>
      </c>
      <c r="G1782" s="13">
        <v>41412.0</v>
      </c>
      <c r="H1782" s="14">
        <v>0.2743055555555556</v>
      </c>
      <c r="I1782" t="s">
        <v>48</v>
      </c>
      <c r="J1782" s="15"/>
      <c r="L1782" t="s">
        <v>49</v>
      </c>
      <c r="M1782" s="15">
        <v>12.4</v>
      </c>
      <c r="N1782" s="16">
        <v>9.11</v>
      </c>
      <c r="O1782" s="16">
        <v>84.8</v>
      </c>
      <c r="P1782" s="17">
        <v>340.0</v>
      </c>
      <c r="Q1782" s="18"/>
      <c r="S1782" s="17"/>
      <c r="V1782" s="19"/>
      <c r="W1782" s="19">
        <v>76.2</v>
      </c>
      <c r="AF1782" t="s">
        <v>340</v>
      </c>
      <c r="AG1782" t="s">
        <v>51</v>
      </c>
      <c r="AH1782" t="s">
        <v>86</v>
      </c>
      <c r="AI1782">
        <v>5.55555555555556</v>
      </c>
      <c r="AJ1782" t="s">
        <v>61</v>
      </c>
      <c r="AK1782" t="s">
        <v>53</v>
      </c>
      <c r="AM1782" t="s">
        <v>88</v>
      </c>
      <c r="AN1782" t="s">
        <v>65</v>
      </c>
      <c r="AQ1782" t="s">
        <v>51</v>
      </c>
      <c r="AR1782" t="s">
        <v>341</v>
      </c>
    </row>
    <row r="1783" ht="15.75" customHeight="1">
      <c r="A1783" t="s">
        <v>323</v>
      </c>
      <c r="C1783" s="11" t="s">
        <v>920</v>
      </c>
      <c r="D1783" s="11" t="s">
        <v>921</v>
      </c>
      <c r="E1783" s="11" t="s">
        <v>922</v>
      </c>
      <c r="F1783" s="12" t="str">
        <f t="shared" si="1"/>
        <v>2013</v>
      </c>
      <c r="G1783" s="13">
        <v>41426.0</v>
      </c>
      <c r="H1783" s="14">
        <v>0.3090277777777778</v>
      </c>
      <c r="I1783" t="s">
        <v>48</v>
      </c>
      <c r="J1783" s="15"/>
      <c r="L1783" t="s">
        <v>49</v>
      </c>
      <c r="M1783" s="15">
        <v>18.3</v>
      </c>
      <c r="N1783" s="16">
        <v>8.28</v>
      </c>
      <c r="O1783" s="16">
        <v>87.6</v>
      </c>
      <c r="P1783" s="17">
        <v>270.0</v>
      </c>
      <c r="Q1783" s="18"/>
      <c r="S1783" s="17"/>
      <c r="V1783" s="19"/>
      <c r="W1783" s="19">
        <v>68.3</v>
      </c>
      <c r="AF1783" t="s">
        <v>340</v>
      </c>
      <c r="AG1783" t="s">
        <v>51</v>
      </c>
      <c r="AH1783" t="s">
        <v>51</v>
      </c>
      <c r="AI1783">
        <v>18.3333333333333</v>
      </c>
      <c r="AK1783" t="s">
        <v>53</v>
      </c>
      <c r="AM1783" t="s">
        <v>88</v>
      </c>
      <c r="AN1783" t="s">
        <v>65</v>
      </c>
      <c r="AQ1783" t="s">
        <v>51</v>
      </c>
      <c r="AR1783" t="s">
        <v>218</v>
      </c>
    </row>
    <row r="1784" ht="15.75" customHeight="1">
      <c r="A1784" t="s">
        <v>323</v>
      </c>
      <c r="C1784" s="11" t="s">
        <v>920</v>
      </c>
      <c r="D1784" s="11" t="s">
        <v>921</v>
      </c>
      <c r="E1784" s="11" t="s">
        <v>922</v>
      </c>
      <c r="F1784" s="12" t="str">
        <f t="shared" si="1"/>
        <v>2013</v>
      </c>
      <c r="G1784" s="13">
        <v>41440.0</v>
      </c>
      <c r="H1784" s="14">
        <v>0.3020833333333333</v>
      </c>
      <c r="I1784" t="s">
        <v>48</v>
      </c>
      <c r="J1784" s="15"/>
      <c r="L1784" t="s">
        <v>49</v>
      </c>
      <c r="M1784" s="15">
        <v>14.4</v>
      </c>
      <c r="N1784" s="16">
        <v>11.07</v>
      </c>
      <c r="O1784" s="16">
        <v>109.1</v>
      </c>
      <c r="P1784" s="17">
        <v>280.0</v>
      </c>
      <c r="Q1784" s="18"/>
      <c r="S1784" s="17"/>
      <c r="V1784" s="19"/>
      <c r="W1784" s="19">
        <v>51.2</v>
      </c>
      <c r="AF1784" t="s">
        <v>342</v>
      </c>
      <c r="AG1784" t="s">
        <v>51</v>
      </c>
      <c r="AH1784" t="s">
        <v>72</v>
      </c>
      <c r="AI1784">
        <v>11.9</v>
      </c>
      <c r="AJ1784" t="s">
        <v>61</v>
      </c>
      <c r="AK1784" t="s">
        <v>53</v>
      </c>
      <c r="AM1784" t="s">
        <v>88</v>
      </c>
      <c r="AN1784" t="s">
        <v>65</v>
      </c>
      <c r="AQ1784" t="s">
        <v>51</v>
      </c>
      <c r="AR1784" t="s">
        <v>218</v>
      </c>
    </row>
    <row r="1785" ht="15.75" customHeight="1">
      <c r="A1785" t="s">
        <v>323</v>
      </c>
      <c r="C1785" s="11" t="s">
        <v>920</v>
      </c>
      <c r="D1785" s="11" t="s">
        <v>921</v>
      </c>
      <c r="E1785" s="11" t="s">
        <v>922</v>
      </c>
      <c r="F1785" s="12" t="str">
        <f t="shared" si="1"/>
        <v>2013</v>
      </c>
      <c r="G1785" s="13">
        <v>41440.0</v>
      </c>
      <c r="H1785" s="14">
        <v>0.3020833333333333</v>
      </c>
      <c r="I1785" t="s">
        <v>95</v>
      </c>
      <c r="J1785" s="15"/>
      <c r="M1785" s="15"/>
      <c r="N1785" s="16"/>
      <c r="O1785" s="16"/>
      <c r="P1785" s="17"/>
      <c r="Q1785" s="18"/>
      <c r="S1785" s="17"/>
      <c r="V1785" s="19"/>
      <c r="W1785" s="19">
        <v>52.1</v>
      </c>
      <c r="AF1785" t="s">
        <v>342</v>
      </c>
      <c r="AK1785" t="s">
        <v>53</v>
      </c>
      <c r="AR1785" t="s">
        <v>218</v>
      </c>
    </row>
    <row r="1786" ht="15.75" customHeight="1">
      <c r="A1786" t="s">
        <v>323</v>
      </c>
      <c r="C1786" s="11" t="s">
        <v>920</v>
      </c>
      <c r="D1786" s="11" t="s">
        <v>921</v>
      </c>
      <c r="E1786" s="11" t="s">
        <v>922</v>
      </c>
      <c r="F1786" s="12" t="str">
        <f t="shared" si="1"/>
        <v>2013</v>
      </c>
      <c r="G1786" s="13">
        <v>41454.0</v>
      </c>
      <c r="H1786" s="14">
        <v>0.3090277777777778</v>
      </c>
      <c r="I1786" t="s">
        <v>48</v>
      </c>
      <c r="J1786" s="15"/>
      <c r="L1786" t="s">
        <v>58</v>
      </c>
      <c r="M1786" s="15">
        <v>16.0</v>
      </c>
      <c r="N1786" s="16">
        <v>8.18</v>
      </c>
      <c r="O1786" s="16">
        <v>83.9</v>
      </c>
      <c r="P1786" s="17">
        <v>94.9</v>
      </c>
      <c r="Q1786" s="18"/>
      <c r="S1786" s="17"/>
      <c r="V1786" s="19"/>
      <c r="W1786" s="19">
        <v>816.4</v>
      </c>
      <c r="AF1786" t="s">
        <v>344</v>
      </c>
      <c r="AG1786" t="s">
        <v>260</v>
      </c>
      <c r="AH1786" t="s">
        <v>345</v>
      </c>
      <c r="AI1786">
        <v>18.3</v>
      </c>
      <c r="AK1786" t="s">
        <v>53</v>
      </c>
      <c r="AM1786" t="s">
        <v>54</v>
      </c>
      <c r="AN1786" t="s">
        <v>55</v>
      </c>
      <c r="AQ1786" t="s">
        <v>171</v>
      </c>
      <c r="AR1786" t="s">
        <v>218</v>
      </c>
    </row>
    <row r="1787" ht="15.75" customHeight="1">
      <c r="A1787" t="s">
        <v>323</v>
      </c>
      <c r="C1787" s="11" t="s">
        <v>920</v>
      </c>
      <c r="D1787" s="11" t="s">
        <v>921</v>
      </c>
      <c r="E1787" s="11" t="s">
        <v>922</v>
      </c>
      <c r="F1787" s="12" t="str">
        <f t="shared" si="1"/>
        <v>2013</v>
      </c>
      <c r="G1787" s="13">
        <v>41468.0</v>
      </c>
      <c r="H1787" s="14">
        <v>0.30694444444444446</v>
      </c>
      <c r="I1787" t="s">
        <v>48</v>
      </c>
      <c r="J1787" s="15"/>
      <c r="L1787" t="s">
        <v>49</v>
      </c>
      <c r="M1787" s="15">
        <v>18.2</v>
      </c>
      <c r="N1787" s="16">
        <v>8.65</v>
      </c>
      <c r="O1787" s="16">
        <v>90.7</v>
      </c>
      <c r="P1787" s="17">
        <v>18.4</v>
      </c>
      <c r="Q1787" s="18"/>
      <c r="S1787" s="17"/>
      <c r="V1787" s="19"/>
      <c r="W1787" s="19">
        <v>93.2</v>
      </c>
      <c r="AF1787" t="s">
        <v>344</v>
      </c>
      <c r="AG1787" t="s">
        <v>51</v>
      </c>
      <c r="AH1787" t="s">
        <v>51</v>
      </c>
      <c r="AI1787">
        <v>19.8</v>
      </c>
      <c r="AJ1787" t="s">
        <v>61</v>
      </c>
      <c r="AK1787" t="s">
        <v>119</v>
      </c>
      <c r="AM1787" t="s">
        <v>88</v>
      </c>
      <c r="AN1787" t="s">
        <v>65</v>
      </c>
      <c r="AQ1787" t="s">
        <v>51</v>
      </c>
      <c r="AR1787" t="s">
        <v>925</v>
      </c>
    </row>
    <row r="1788" ht="15.75" customHeight="1">
      <c r="A1788" t="s">
        <v>323</v>
      </c>
      <c r="C1788" s="11" t="s">
        <v>920</v>
      </c>
      <c r="D1788" s="11" t="s">
        <v>921</v>
      </c>
      <c r="E1788" s="11" t="s">
        <v>922</v>
      </c>
      <c r="F1788" s="12" t="str">
        <f t="shared" si="1"/>
        <v>2013</v>
      </c>
      <c r="G1788" s="13">
        <v>41482.0</v>
      </c>
      <c r="H1788" s="14">
        <v>0.3125</v>
      </c>
      <c r="I1788" t="s">
        <v>48</v>
      </c>
      <c r="J1788" s="15"/>
      <c r="L1788" t="s">
        <v>49</v>
      </c>
      <c r="M1788" s="15">
        <v>17.4</v>
      </c>
      <c r="N1788" s="16">
        <v>8.37</v>
      </c>
      <c r="O1788" s="16">
        <v>87.0</v>
      </c>
      <c r="P1788" s="17">
        <v>37.5</v>
      </c>
      <c r="Q1788" s="18"/>
      <c r="S1788" s="17"/>
      <c r="V1788" s="19"/>
      <c r="W1788" s="19">
        <v>93.3</v>
      </c>
      <c r="AF1788" t="s">
        <v>344</v>
      </c>
      <c r="AG1788" t="s">
        <v>51</v>
      </c>
      <c r="AH1788" t="s">
        <v>291</v>
      </c>
      <c r="AI1788">
        <v>19.1</v>
      </c>
      <c r="AJ1788" t="s">
        <v>61</v>
      </c>
      <c r="AK1788" t="s">
        <v>119</v>
      </c>
      <c r="AM1788" t="s">
        <v>88</v>
      </c>
      <c r="AN1788" t="s">
        <v>65</v>
      </c>
      <c r="AQ1788" t="s">
        <v>51</v>
      </c>
      <c r="AR1788" t="s">
        <v>926</v>
      </c>
    </row>
    <row r="1789" ht="15.75" customHeight="1">
      <c r="A1789" t="s">
        <v>323</v>
      </c>
      <c r="C1789" s="11" t="s">
        <v>920</v>
      </c>
      <c r="D1789" s="11" t="s">
        <v>921</v>
      </c>
      <c r="E1789" s="11" t="s">
        <v>922</v>
      </c>
      <c r="F1789" s="12" t="str">
        <f t="shared" si="1"/>
        <v>2013</v>
      </c>
      <c r="G1789" s="13">
        <v>41496.0</v>
      </c>
      <c r="H1789" s="14">
        <v>0.3020833333333333</v>
      </c>
      <c r="I1789" t="s">
        <v>48</v>
      </c>
      <c r="J1789" s="15"/>
      <c r="L1789" t="s">
        <v>58</v>
      </c>
      <c r="M1789" s="15">
        <v>17.8</v>
      </c>
      <c r="N1789" s="16">
        <v>8.46</v>
      </c>
      <c r="O1789" s="16">
        <v>89.3</v>
      </c>
      <c r="P1789" s="17">
        <v>150.0</v>
      </c>
      <c r="Q1789" s="18"/>
      <c r="S1789" s="17"/>
      <c r="V1789" s="19"/>
      <c r="W1789" s="19">
        <v>2419.17</v>
      </c>
      <c r="AF1789" t="s">
        <v>344</v>
      </c>
      <c r="AG1789" t="s">
        <v>115</v>
      </c>
      <c r="AH1789" t="s">
        <v>349</v>
      </c>
      <c r="AI1789">
        <v>22.5</v>
      </c>
      <c r="AJ1789" t="s">
        <v>61</v>
      </c>
      <c r="AK1789" t="s">
        <v>53</v>
      </c>
      <c r="AM1789" t="s">
        <v>54</v>
      </c>
      <c r="AN1789" t="s">
        <v>65</v>
      </c>
      <c r="AQ1789" t="s">
        <v>171</v>
      </c>
      <c r="AR1789" t="s">
        <v>229</v>
      </c>
    </row>
    <row r="1790" ht="15.75" customHeight="1">
      <c r="A1790" t="s">
        <v>323</v>
      </c>
      <c r="C1790" s="11" t="s">
        <v>920</v>
      </c>
      <c r="D1790" s="11" t="s">
        <v>921</v>
      </c>
      <c r="E1790" s="11" t="s">
        <v>922</v>
      </c>
      <c r="F1790" s="12" t="str">
        <f t="shared" si="1"/>
        <v>2013</v>
      </c>
      <c r="G1790" s="13">
        <v>41510.0</v>
      </c>
      <c r="H1790" s="14">
        <v>0.2791666666666667</v>
      </c>
      <c r="I1790" t="s">
        <v>48</v>
      </c>
      <c r="J1790" s="15"/>
      <c r="L1790" t="s">
        <v>49</v>
      </c>
      <c r="M1790" s="15">
        <v>15.5</v>
      </c>
      <c r="N1790" s="16">
        <v>8.66</v>
      </c>
      <c r="O1790" s="16">
        <v>85.9</v>
      </c>
      <c r="P1790" s="17"/>
      <c r="Q1790" s="18"/>
      <c r="S1790" s="17"/>
      <c r="V1790" s="19"/>
      <c r="W1790" s="19">
        <v>53.7</v>
      </c>
      <c r="AF1790" t="s">
        <v>346</v>
      </c>
      <c r="AH1790" t="s">
        <v>51</v>
      </c>
      <c r="AI1790">
        <v>11.1111111111111</v>
      </c>
      <c r="AJ1790" t="s">
        <v>61</v>
      </c>
      <c r="AK1790" t="s">
        <v>53</v>
      </c>
      <c r="AM1790" t="s">
        <v>88</v>
      </c>
      <c r="AN1790" t="s">
        <v>65</v>
      </c>
      <c r="AQ1790" t="s">
        <v>51</v>
      </c>
      <c r="AR1790" t="s">
        <v>218</v>
      </c>
    </row>
    <row r="1791" ht="15.75" customHeight="1">
      <c r="A1791" t="s">
        <v>323</v>
      </c>
      <c r="C1791" s="11" t="s">
        <v>920</v>
      </c>
      <c r="D1791" s="11" t="s">
        <v>921</v>
      </c>
      <c r="E1791" s="11" t="s">
        <v>922</v>
      </c>
      <c r="F1791" s="12" t="str">
        <f t="shared" si="1"/>
        <v>2014</v>
      </c>
      <c r="G1791" s="13">
        <v>41776.0</v>
      </c>
      <c r="H1791" s="14">
        <v>0.2902777777777778</v>
      </c>
      <c r="I1791" t="s">
        <v>48</v>
      </c>
      <c r="J1791" s="15"/>
      <c r="L1791" t="s">
        <v>58</v>
      </c>
      <c r="M1791" s="15">
        <v>15.0</v>
      </c>
      <c r="N1791" s="16">
        <v>9.01</v>
      </c>
      <c r="O1791" s="16">
        <v>89.5</v>
      </c>
      <c r="P1791" s="17">
        <v>333.0</v>
      </c>
      <c r="Q1791" s="18"/>
      <c r="S1791" s="17"/>
      <c r="V1791" s="19"/>
      <c r="W1791" s="19">
        <v>478.6</v>
      </c>
      <c r="AF1791" t="s">
        <v>350</v>
      </c>
      <c r="AG1791" t="s">
        <v>471</v>
      </c>
      <c r="AH1791" t="s">
        <v>472</v>
      </c>
      <c r="AI1791">
        <v>13.89</v>
      </c>
      <c r="AJ1791" t="s">
        <v>52</v>
      </c>
      <c r="AK1791" t="s">
        <v>53</v>
      </c>
      <c r="AM1791" t="s">
        <v>54</v>
      </c>
      <c r="AN1791" t="s">
        <v>55</v>
      </c>
      <c r="AQ1791" t="s">
        <v>51</v>
      </c>
      <c r="AR1791" t="s">
        <v>218</v>
      </c>
    </row>
    <row r="1792" ht="15.75" customHeight="1">
      <c r="A1792" t="s">
        <v>323</v>
      </c>
      <c r="C1792" s="11" t="s">
        <v>920</v>
      </c>
      <c r="D1792" s="11" t="s">
        <v>921</v>
      </c>
      <c r="E1792" s="11" t="s">
        <v>922</v>
      </c>
      <c r="F1792" s="12" t="str">
        <f t="shared" si="1"/>
        <v>2014</v>
      </c>
      <c r="G1792" s="13">
        <v>41790.0</v>
      </c>
      <c r="H1792" s="14">
        <v>0.3055555555555556</v>
      </c>
      <c r="I1792" t="s">
        <v>48</v>
      </c>
      <c r="J1792" s="15"/>
      <c r="L1792" t="s">
        <v>49</v>
      </c>
      <c r="M1792" s="15">
        <v>13.0</v>
      </c>
      <c r="N1792" s="16">
        <v>9.86</v>
      </c>
      <c r="O1792" s="16">
        <v>93.7</v>
      </c>
      <c r="P1792" s="17">
        <v>322.0</v>
      </c>
      <c r="Q1792" s="18"/>
      <c r="S1792" s="17"/>
      <c r="V1792" s="19"/>
      <c r="W1792" s="19">
        <v>101.4</v>
      </c>
      <c r="AF1792" t="s">
        <v>350</v>
      </c>
      <c r="AG1792" t="s">
        <v>59</v>
      </c>
      <c r="AH1792" t="s">
        <v>352</v>
      </c>
      <c r="AI1792">
        <v>10.0</v>
      </c>
      <c r="AK1792" t="s">
        <v>53</v>
      </c>
      <c r="AM1792" t="s">
        <v>54</v>
      </c>
      <c r="AN1792" t="s">
        <v>65</v>
      </c>
      <c r="AQ1792" t="s">
        <v>51</v>
      </c>
      <c r="AR1792" t="s">
        <v>218</v>
      </c>
    </row>
    <row r="1793" ht="15.75" customHeight="1">
      <c r="A1793" t="s">
        <v>323</v>
      </c>
      <c r="C1793" s="11" t="s">
        <v>920</v>
      </c>
      <c r="D1793" s="11" t="s">
        <v>921</v>
      </c>
      <c r="E1793" s="11" t="s">
        <v>922</v>
      </c>
      <c r="F1793" s="12" t="str">
        <f t="shared" si="1"/>
        <v>2014</v>
      </c>
      <c r="G1793" s="13">
        <v>41804.0</v>
      </c>
      <c r="H1793" s="14">
        <v>0.3</v>
      </c>
      <c r="I1793" t="s">
        <v>48</v>
      </c>
      <c r="J1793" s="15"/>
      <c r="L1793" t="s">
        <v>58</v>
      </c>
      <c r="M1793" s="15">
        <v>13.8</v>
      </c>
      <c r="N1793" s="16">
        <v>9.24</v>
      </c>
      <c r="O1793" s="16">
        <v>89.3</v>
      </c>
      <c r="P1793" s="17">
        <v>186.0</v>
      </c>
      <c r="Q1793" s="18"/>
      <c r="S1793" s="17"/>
      <c r="V1793" s="19"/>
      <c r="W1793" s="19">
        <v>2419.6</v>
      </c>
      <c r="AF1793" t="s">
        <v>350</v>
      </c>
      <c r="AG1793" t="s">
        <v>59</v>
      </c>
      <c r="AH1793" t="s">
        <v>316</v>
      </c>
      <c r="AI1793">
        <v>15.0</v>
      </c>
      <c r="AK1793" t="s">
        <v>53</v>
      </c>
      <c r="AM1793" t="s">
        <v>62</v>
      </c>
      <c r="AN1793" t="s">
        <v>65</v>
      </c>
      <c r="AQ1793" t="s">
        <v>171</v>
      </c>
      <c r="AR1793" t="s">
        <v>353</v>
      </c>
    </row>
    <row r="1794" ht="15.75" customHeight="1">
      <c r="A1794" t="s">
        <v>323</v>
      </c>
      <c r="C1794" s="11" t="s">
        <v>920</v>
      </c>
      <c r="D1794" s="11" t="s">
        <v>921</v>
      </c>
      <c r="E1794" s="11" t="s">
        <v>922</v>
      </c>
      <c r="F1794" s="12" t="str">
        <f t="shared" si="1"/>
        <v>2014</v>
      </c>
      <c r="G1794" s="13">
        <v>41818.0</v>
      </c>
      <c r="H1794" s="14">
        <v>0.3055555555555556</v>
      </c>
      <c r="I1794" t="s">
        <v>48</v>
      </c>
      <c r="J1794" s="15"/>
      <c r="L1794" t="s">
        <v>49</v>
      </c>
      <c r="M1794" s="15">
        <v>15.9</v>
      </c>
      <c r="N1794" s="16">
        <v>9.54</v>
      </c>
      <c r="O1794" s="16">
        <v>96.4</v>
      </c>
      <c r="P1794" s="17">
        <v>307.0</v>
      </c>
      <c r="Q1794" s="18"/>
      <c r="S1794" s="17"/>
      <c r="V1794" s="19"/>
      <c r="W1794" s="19">
        <v>224.7</v>
      </c>
      <c r="AF1794" t="s">
        <v>350</v>
      </c>
      <c r="AG1794" t="s">
        <v>51</v>
      </c>
      <c r="AH1794" t="s">
        <v>51</v>
      </c>
      <c r="AI1794">
        <v>11.11</v>
      </c>
      <c r="AJ1794" t="s">
        <v>61</v>
      </c>
      <c r="AK1794" t="s">
        <v>53</v>
      </c>
      <c r="AM1794" t="s">
        <v>54</v>
      </c>
      <c r="AN1794" t="s">
        <v>65</v>
      </c>
      <c r="AQ1794" t="s">
        <v>51</v>
      </c>
      <c r="AR1794" t="s">
        <v>218</v>
      </c>
    </row>
    <row r="1795" ht="15.75" customHeight="1">
      <c r="A1795" t="s">
        <v>323</v>
      </c>
      <c r="C1795" s="11" t="s">
        <v>920</v>
      </c>
      <c r="D1795" s="11" t="s">
        <v>921</v>
      </c>
      <c r="E1795" s="11" t="s">
        <v>922</v>
      </c>
      <c r="F1795" s="12" t="str">
        <f t="shared" si="1"/>
        <v>2014</v>
      </c>
      <c r="G1795" s="13">
        <v>41832.0</v>
      </c>
      <c r="H1795" s="14">
        <v>0.3020833333333333</v>
      </c>
      <c r="I1795" t="s">
        <v>48</v>
      </c>
      <c r="J1795" s="15"/>
      <c r="L1795" t="s">
        <v>49</v>
      </c>
      <c r="M1795" s="15">
        <v>17.1</v>
      </c>
      <c r="N1795" s="16">
        <v>8.39</v>
      </c>
      <c r="O1795" s="16">
        <v>87.1</v>
      </c>
      <c r="P1795" s="17">
        <v>39.5</v>
      </c>
      <c r="Q1795" s="18"/>
      <c r="S1795" s="17"/>
      <c r="V1795" s="19"/>
      <c r="W1795" s="19">
        <v>96.0</v>
      </c>
      <c r="AF1795" t="s">
        <v>350</v>
      </c>
      <c r="AG1795" t="s">
        <v>51</v>
      </c>
      <c r="AH1795" t="s">
        <v>115</v>
      </c>
      <c r="AI1795">
        <v>13.89</v>
      </c>
      <c r="AJ1795" t="s">
        <v>61</v>
      </c>
      <c r="AK1795" t="s">
        <v>53</v>
      </c>
      <c r="AM1795" t="s">
        <v>54</v>
      </c>
      <c r="AN1795" t="s">
        <v>65</v>
      </c>
      <c r="AQ1795" t="s">
        <v>51</v>
      </c>
      <c r="AR1795" t="s">
        <v>927</v>
      </c>
    </row>
    <row r="1796" ht="15.75" customHeight="1">
      <c r="A1796" t="s">
        <v>323</v>
      </c>
      <c r="C1796" s="11" t="s">
        <v>920</v>
      </c>
      <c r="D1796" s="11" t="s">
        <v>921</v>
      </c>
      <c r="E1796" s="11" t="s">
        <v>922</v>
      </c>
      <c r="F1796" s="12" t="str">
        <f t="shared" si="1"/>
        <v>2014</v>
      </c>
      <c r="G1796" s="13">
        <v>41846.0</v>
      </c>
      <c r="H1796" s="14">
        <v>0.30486111111111114</v>
      </c>
      <c r="I1796" t="s">
        <v>48</v>
      </c>
      <c r="J1796" s="15"/>
      <c r="L1796" t="s">
        <v>49</v>
      </c>
      <c r="M1796" s="15">
        <v>18.0</v>
      </c>
      <c r="N1796" s="16">
        <v>7.93</v>
      </c>
      <c r="O1796" s="16">
        <v>83.7</v>
      </c>
      <c r="P1796" s="17">
        <v>370.0</v>
      </c>
      <c r="Q1796" s="18"/>
      <c r="S1796" s="17"/>
      <c r="V1796" s="19"/>
      <c r="W1796" s="19">
        <v>228.2</v>
      </c>
      <c r="AF1796" t="s">
        <v>350</v>
      </c>
      <c r="AG1796" t="s">
        <v>51</v>
      </c>
      <c r="AH1796" t="s">
        <v>51</v>
      </c>
      <c r="AI1796">
        <v>14.44</v>
      </c>
      <c r="AJ1796" t="s">
        <v>61</v>
      </c>
      <c r="AK1796" t="s">
        <v>53</v>
      </c>
      <c r="AM1796" t="s">
        <v>54</v>
      </c>
      <c r="AN1796" t="s">
        <v>65</v>
      </c>
      <c r="AQ1796" t="s">
        <v>51</v>
      </c>
      <c r="AR1796" t="s">
        <v>226</v>
      </c>
    </row>
    <row r="1797" ht="15.75" customHeight="1">
      <c r="A1797" t="s">
        <v>323</v>
      </c>
      <c r="C1797" s="11" t="s">
        <v>920</v>
      </c>
      <c r="D1797" s="11" t="s">
        <v>921</v>
      </c>
      <c r="E1797" s="11" t="s">
        <v>922</v>
      </c>
      <c r="F1797" s="12" t="str">
        <f t="shared" si="1"/>
        <v>2014</v>
      </c>
      <c r="G1797" s="13">
        <v>41860.0</v>
      </c>
      <c r="H1797" s="14">
        <v>0.32569444444444445</v>
      </c>
      <c r="I1797" t="s">
        <v>48</v>
      </c>
      <c r="J1797" s="15"/>
      <c r="L1797" t="s">
        <v>49</v>
      </c>
      <c r="M1797" s="15">
        <v>16.9</v>
      </c>
      <c r="N1797" s="16">
        <v>8.69</v>
      </c>
      <c r="O1797" s="16">
        <v>89.7</v>
      </c>
      <c r="P1797" s="17">
        <v>290.0</v>
      </c>
      <c r="Q1797" s="18"/>
      <c r="S1797" s="17"/>
      <c r="V1797" s="19"/>
      <c r="W1797" s="19">
        <v>1986.28</v>
      </c>
      <c r="AF1797" t="s">
        <v>350</v>
      </c>
      <c r="AG1797" t="s">
        <v>51</v>
      </c>
      <c r="AH1797" t="s">
        <v>435</v>
      </c>
      <c r="AI1797">
        <v>15.56</v>
      </c>
      <c r="AJ1797" t="s">
        <v>61</v>
      </c>
      <c r="AK1797" t="s">
        <v>53</v>
      </c>
      <c r="AM1797" t="s">
        <v>54</v>
      </c>
      <c r="AN1797" t="s">
        <v>65</v>
      </c>
      <c r="AQ1797" t="s">
        <v>51</v>
      </c>
      <c r="AR1797" t="s">
        <v>218</v>
      </c>
    </row>
    <row r="1798" ht="15.75" customHeight="1">
      <c r="A1798" t="s">
        <v>323</v>
      </c>
      <c r="C1798" s="11" t="s">
        <v>920</v>
      </c>
      <c r="D1798" s="11" t="s">
        <v>921</v>
      </c>
      <c r="E1798" s="11" t="s">
        <v>922</v>
      </c>
      <c r="F1798" s="12" t="str">
        <f t="shared" si="1"/>
        <v>2014</v>
      </c>
      <c r="G1798" s="13">
        <v>41860.0</v>
      </c>
      <c r="H1798" s="14">
        <v>0.32569444444444445</v>
      </c>
      <c r="I1798" t="s">
        <v>95</v>
      </c>
      <c r="J1798" s="15"/>
      <c r="M1798" s="15">
        <v>16.9</v>
      </c>
      <c r="N1798" s="16">
        <v>8.72</v>
      </c>
      <c r="O1798" s="16">
        <v>90.0</v>
      </c>
      <c r="P1798" s="17">
        <v>290.0</v>
      </c>
      <c r="Q1798" s="18"/>
      <c r="S1798" s="17"/>
      <c r="V1798" s="19"/>
      <c r="W1798" s="19">
        <v>1299.65</v>
      </c>
      <c r="AF1798" t="s">
        <v>350</v>
      </c>
      <c r="AK1798" t="s">
        <v>53</v>
      </c>
      <c r="AR1798" t="s">
        <v>218</v>
      </c>
    </row>
    <row r="1799" ht="15.75" customHeight="1">
      <c r="A1799" t="s">
        <v>323</v>
      </c>
      <c r="C1799" s="11" t="s">
        <v>920</v>
      </c>
      <c r="D1799" s="11" t="s">
        <v>921</v>
      </c>
      <c r="E1799" s="11" t="s">
        <v>922</v>
      </c>
      <c r="F1799" s="12" t="str">
        <f t="shared" si="1"/>
        <v>2014</v>
      </c>
      <c r="G1799" s="13">
        <v>41874.0</v>
      </c>
      <c r="H1799" s="14">
        <v>0.30694444444444446</v>
      </c>
      <c r="I1799" t="s">
        <v>48</v>
      </c>
      <c r="J1799" s="15"/>
      <c r="L1799" t="s">
        <v>49</v>
      </c>
      <c r="M1799" s="15">
        <v>15.2</v>
      </c>
      <c r="N1799" s="16">
        <v>8.95</v>
      </c>
      <c r="O1799" s="16">
        <v>89.2</v>
      </c>
      <c r="P1799" s="17">
        <v>353.0</v>
      </c>
      <c r="Q1799" s="18"/>
      <c r="S1799" s="17"/>
      <c r="V1799" s="19"/>
      <c r="W1799" s="19">
        <v>74.8</v>
      </c>
      <c r="AF1799" t="s">
        <v>350</v>
      </c>
      <c r="AG1799" t="s">
        <v>231</v>
      </c>
      <c r="AH1799" t="s">
        <v>224</v>
      </c>
      <c r="AI1799">
        <v>15.56</v>
      </c>
      <c r="AJ1799" t="s">
        <v>61</v>
      </c>
      <c r="AK1799" t="s">
        <v>53</v>
      </c>
      <c r="AM1799" t="s">
        <v>54</v>
      </c>
      <c r="AN1799" t="s">
        <v>65</v>
      </c>
      <c r="AQ1799" t="s">
        <v>51</v>
      </c>
      <c r="AR1799" t="s">
        <v>218</v>
      </c>
    </row>
    <row r="1800" ht="15.75" customHeight="1">
      <c r="A1800" t="s">
        <v>323</v>
      </c>
      <c r="C1800" s="11" t="s">
        <v>920</v>
      </c>
      <c r="D1800" s="11" t="s">
        <v>921</v>
      </c>
      <c r="E1800" s="11" t="s">
        <v>922</v>
      </c>
      <c r="F1800" s="12" t="str">
        <f t="shared" si="1"/>
        <v>2015</v>
      </c>
      <c r="G1800" s="13">
        <v>42155.0</v>
      </c>
      <c r="H1800" s="14">
        <v>0.3388888888888889</v>
      </c>
      <c r="I1800" t="s">
        <v>48</v>
      </c>
      <c r="J1800" s="15"/>
      <c r="L1800" t="s">
        <v>49</v>
      </c>
      <c r="M1800" s="15">
        <v>18.1</v>
      </c>
      <c r="N1800" s="16">
        <v>8.25</v>
      </c>
      <c r="O1800" s="16">
        <v>87.3</v>
      </c>
      <c r="P1800" s="17">
        <v>315.0</v>
      </c>
      <c r="Q1800" s="18"/>
      <c r="S1800" s="17"/>
      <c r="V1800" s="19"/>
      <c r="W1800" s="19">
        <v>365.4</v>
      </c>
      <c r="AF1800" t="s">
        <v>356</v>
      </c>
      <c r="AG1800" t="s">
        <v>280</v>
      </c>
      <c r="AH1800" t="s">
        <v>357</v>
      </c>
      <c r="AI1800">
        <v>10.56</v>
      </c>
      <c r="AJ1800" t="s">
        <v>61</v>
      </c>
      <c r="AK1800" t="s">
        <v>53</v>
      </c>
      <c r="AM1800" t="s">
        <v>54</v>
      </c>
      <c r="AN1800" t="s">
        <v>65</v>
      </c>
      <c r="AQ1800" t="s">
        <v>51</v>
      </c>
      <c r="AR1800" t="s">
        <v>928</v>
      </c>
    </row>
    <row r="1801" ht="15.75" customHeight="1">
      <c r="A1801" t="s">
        <v>323</v>
      </c>
      <c r="C1801" s="11" t="s">
        <v>920</v>
      </c>
      <c r="D1801" s="11" t="s">
        <v>921</v>
      </c>
      <c r="E1801" s="11" t="s">
        <v>922</v>
      </c>
      <c r="F1801" s="12" t="str">
        <f t="shared" si="1"/>
        <v>2015</v>
      </c>
      <c r="G1801" s="13">
        <v>42168.0</v>
      </c>
      <c r="H1801" s="14">
        <v>0.3597222222222222</v>
      </c>
      <c r="I1801" t="s">
        <v>48</v>
      </c>
      <c r="J1801" s="15"/>
      <c r="L1801" t="s">
        <v>49</v>
      </c>
      <c r="M1801" s="15">
        <v>18.0</v>
      </c>
      <c r="N1801" s="16">
        <v>8.49</v>
      </c>
      <c r="O1801" s="16">
        <v>89.4</v>
      </c>
      <c r="P1801" s="17">
        <v>408.0</v>
      </c>
      <c r="Q1801" s="18"/>
      <c r="S1801" s="17"/>
      <c r="V1801" s="19"/>
      <c r="W1801" s="19">
        <v>201.4</v>
      </c>
      <c r="AF1801" t="s">
        <v>350</v>
      </c>
      <c r="AG1801" t="s">
        <v>115</v>
      </c>
      <c r="AH1801" t="s">
        <v>359</v>
      </c>
      <c r="AI1801">
        <v>18.89</v>
      </c>
      <c r="AJ1801" t="s">
        <v>61</v>
      </c>
      <c r="AK1801" t="s">
        <v>53</v>
      </c>
      <c r="AM1801" t="s">
        <v>54</v>
      </c>
      <c r="AN1801" t="s">
        <v>65</v>
      </c>
      <c r="AQ1801" t="s">
        <v>51</v>
      </c>
      <c r="AR1801" t="s">
        <v>218</v>
      </c>
    </row>
    <row r="1802" ht="15.75" customHeight="1">
      <c r="A1802" t="s">
        <v>323</v>
      </c>
      <c r="C1802" s="11" t="s">
        <v>920</v>
      </c>
      <c r="D1802" s="11" t="s">
        <v>921</v>
      </c>
      <c r="E1802" s="11" t="s">
        <v>922</v>
      </c>
      <c r="F1802" s="12" t="str">
        <f t="shared" si="1"/>
        <v>2015</v>
      </c>
      <c r="G1802" s="13">
        <v>42182.0</v>
      </c>
      <c r="H1802" s="14">
        <v>0.2763888888888889</v>
      </c>
      <c r="I1802" t="s">
        <v>48</v>
      </c>
      <c r="J1802" s="15"/>
      <c r="L1802" t="s">
        <v>49</v>
      </c>
      <c r="M1802" s="15">
        <v>15.1</v>
      </c>
      <c r="N1802" s="16">
        <v>8.57</v>
      </c>
      <c r="O1802" s="16">
        <v>85.7</v>
      </c>
      <c r="P1802" s="17"/>
      <c r="Q1802" s="18"/>
      <c r="S1802" s="17"/>
      <c r="V1802" s="19"/>
      <c r="W1802" s="19"/>
      <c r="AF1802" t="s">
        <v>360</v>
      </c>
      <c r="AG1802" t="s">
        <v>51</v>
      </c>
      <c r="AH1802" t="s">
        <v>64</v>
      </c>
      <c r="AI1802">
        <v>10.0</v>
      </c>
      <c r="AK1802" t="s">
        <v>119</v>
      </c>
      <c r="AM1802" t="s">
        <v>54</v>
      </c>
      <c r="AN1802" t="s">
        <v>65</v>
      </c>
      <c r="AQ1802" t="s">
        <v>51</v>
      </c>
      <c r="AR1802" t="s">
        <v>929</v>
      </c>
    </row>
    <row r="1803" ht="15.75" customHeight="1">
      <c r="A1803" t="s">
        <v>323</v>
      </c>
      <c r="C1803" s="11" t="s">
        <v>920</v>
      </c>
      <c r="D1803" s="11" t="s">
        <v>921</v>
      </c>
      <c r="E1803" s="11" t="s">
        <v>922</v>
      </c>
      <c r="F1803" s="12" t="str">
        <f t="shared" si="1"/>
        <v>2015</v>
      </c>
      <c r="G1803" s="13">
        <v>42196.0</v>
      </c>
      <c r="H1803" s="14">
        <v>0.32222222222222224</v>
      </c>
      <c r="I1803" t="s">
        <v>48</v>
      </c>
      <c r="J1803" s="15"/>
      <c r="L1803" t="s">
        <v>49</v>
      </c>
      <c r="M1803" s="15">
        <v>17.5</v>
      </c>
      <c r="N1803" s="16">
        <v>8.29</v>
      </c>
      <c r="O1803" s="16">
        <v>86.7</v>
      </c>
      <c r="P1803" s="17">
        <v>407.0</v>
      </c>
      <c r="Q1803" s="18"/>
      <c r="S1803" s="17"/>
      <c r="V1803" s="19"/>
      <c r="W1803" s="19">
        <v>198.9</v>
      </c>
      <c r="AF1803" t="s">
        <v>350</v>
      </c>
      <c r="AG1803" t="s">
        <v>51</v>
      </c>
      <c r="AH1803" t="s">
        <v>86</v>
      </c>
      <c r="AI1803">
        <v>17.22</v>
      </c>
      <c r="AJ1803" t="s">
        <v>61</v>
      </c>
      <c r="AK1803" t="s">
        <v>53</v>
      </c>
      <c r="AM1803" t="s">
        <v>88</v>
      </c>
      <c r="AN1803" t="s">
        <v>65</v>
      </c>
      <c r="AQ1803" t="s">
        <v>51</v>
      </c>
      <c r="AR1803" t="s">
        <v>218</v>
      </c>
    </row>
    <row r="1804" ht="15.75" customHeight="1">
      <c r="A1804" t="s">
        <v>323</v>
      </c>
      <c r="C1804" s="11" t="s">
        <v>920</v>
      </c>
      <c r="D1804" s="11" t="s">
        <v>921</v>
      </c>
      <c r="E1804" s="11" t="s">
        <v>922</v>
      </c>
      <c r="F1804" s="12" t="str">
        <f t="shared" si="1"/>
        <v>2015</v>
      </c>
      <c r="G1804" s="13">
        <v>42210.0</v>
      </c>
      <c r="H1804" s="14">
        <v>0.32222222222222224</v>
      </c>
      <c r="I1804" t="s">
        <v>48</v>
      </c>
      <c r="J1804" s="15"/>
      <c r="L1804" t="s">
        <v>49</v>
      </c>
      <c r="M1804" s="15">
        <v>17.4</v>
      </c>
      <c r="N1804" s="16">
        <v>8.55</v>
      </c>
      <c r="O1804" s="16">
        <v>88.5</v>
      </c>
      <c r="P1804" s="17">
        <v>453.0</v>
      </c>
      <c r="Q1804" s="18"/>
      <c r="S1804" s="17"/>
      <c r="V1804" s="19"/>
      <c r="W1804" s="19">
        <v>387.3</v>
      </c>
      <c r="AF1804" t="s">
        <v>350</v>
      </c>
      <c r="AG1804" t="s">
        <v>115</v>
      </c>
      <c r="AH1804" t="s">
        <v>305</v>
      </c>
      <c r="AI1804">
        <v>16.67</v>
      </c>
      <c r="AJ1804" t="s">
        <v>61</v>
      </c>
      <c r="AK1804" t="s">
        <v>53</v>
      </c>
      <c r="AM1804" t="s">
        <v>54</v>
      </c>
      <c r="AN1804" t="s">
        <v>65</v>
      </c>
      <c r="AQ1804" t="s">
        <v>292</v>
      </c>
      <c r="AR1804" t="s">
        <v>361</v>
      </c>
    </row>
    <row r="1805" ht="15.75" customHeight="1">
      <c r="A1805" t="s">
        <v>323</v>
      </c>
      <c r="C1805" s="11" t="s">
        <v>920</v>
      </c>
      <c r="D1805" s="11" t="s">
        <v>921</v>
      </c>
      <c r="E1805" s="11" t="s">
        <v>922</v>
      </c>
      <c r="F1805" s="12" t="str">
        <f t="shared" si="1"/>
        <v>2015</v>
      </c>
      <c r="G1805" s="13">
        <v>42210.0</v>
      </c>
      <c r="H1805" s="14">
        <v>0.32222222222222224</v>
      </c>
      <c r="I1805" t="s">
        <v>95</v>
      </c>
      <c r="J1805" s="15"/>
      <c r="M1805" s="15">
        <v>17.4</v>
      </c>
      <c r="N1805" s="16">
        <v>8.51</v>
      </c>
      <c r="O1805" s="16">
        <v>88.8</v>
      </c>
      <c r="P1805" s="17">
        <v>454.0</v>
      </c>
      <c r="Q1805" s="18"/>
      <c r="S1805" s="17"/>
      <c r="V1805" s="19"/>
      <c r="W1805" s="19">
        <v>866.4</v>
      </c>
      <c r="AF1805" t="s">
        <v>350</v>
      </c>
      <c r="AK1805" t="s">
        <v>53</v>
      </c>
      <c r="AR1805" t="s">
        <v>361</v>
      </c>
    </row>
    <row r="1806" ht="15.75" customHeight="1">
      <c r="A1806" t="s">
        <v>323</v>
      </c>
      <c r="C1806" s="11" t="s">
        <v>920</v>
      </c>
      <c r="D1806" s="11" t="s">
        <v>921</v>
      </c>
      <c r="E1806" s="11" t="s">
        <v>922</v>
      </c>
      <c r="F1806" s="12" t="str">
        <f t="shared" si="1"/>
        <v>2015</v>
      </c>
      <c r="G1806" s="13">
        <v>42224.0</v>
      </c>
      <c r="H1806" s="14">
        <v>0.3680555555555556</v>
      </c>
      <c r="I1806" t="s">
        <v>48</v>
      </c>
      <c r="J1806" s="15"/>
      <c r="L1806" t="s">
        <v>49</v>
      </c>
      <c r="M1806" s="15">
        <v>16.6</v>
      </c>
      <c r="N1806" s="16">
        <v>8.67</v>
      </c>
      <c r="O1806" s="16">
        <v>88.4</v>
      </c>
      <c r="P1806" s="17">
        <v>398.0</v>
      </c>
      <c r="Q1806" s="18"/>
      <c r="S1806" s="17"/>
      <c r="V1806" s="19"/>
      <c r="W1806" s="19">
        <v>195.6</v>
      </c>
      <c r="AF1806" t="s">
        <v>350</v>
      </c>
      <c r="AG1806" t="s">
        <v>51</v>
      </c>
      <c r="AH1806" t="s">
        <v>86</v>
      </c>
      <c r="AI1806">
        <v>15.56</v>
      </c>
      <c r="AK1806" t="s">
        <v>53</v>
      </c>
      <c r="AM1806" t="s">
        <v>54</v>
      </c>
      <c r="AN1806" t="s">
        <v>65</v>
      </c>
      <c r="AQ1806" t="s">
        <v>171</v>
      </c>
      <c r="AR1806" t="s">
        <v>218</v>
      </c>
    </row>
    <row r="1807" ht="15.75" customHeight="1">
      <c r="A1807" t="s">
        <v>323</v>
      </c>
      <c r="C1807" s="11" t="s">
        <v>920</v>
      </c>
      <c r="D1807" s="11" t="s">
        <v>921</v>
      </c>
      <c r="E1807" s="11" t="s">
        <v>922</v>
      </c>
      <c r="F1807" s="12" t="str">
        <f t="shared" si="1"/>
        <v>2015</v>
      </c>
      <c r="G1807" s="13">
        <v>42238.0</v>
      </c>
      <c r="H1807" s="14">
        <v>0.35694444444444445</v>
      </c>
      <c r="I1807" t="s">
        <v>48</v>
      </c>
      <c r="J1807" s="15"/>
      <c r="L1807" t="s">
        <v>49</v>
      </c>
      <c r="M1807" s="15">
        <v>19.5</v>
      </c>
      <c r="N1807" s="16">
        <v>7.68</v>
      </c>
      <c r="O1807" s="16">
        <v>83.8</v>
      </c>
      <c r="P1807" s="17">
        <v>332.0</v>
      </c>
      <c r="Q1807" s="18"/>
      <c r="S1807" s="17"/>
      <c r="V1807" s="19"/>
      <c r="W1807" s="19">
        <v>1299.65</v>
      </c>
      <c r="AF1807" t="s">
        <v>350</v>
      </c>
      <c r="AG1807" t="s">
        <v>59</v>
      </c>
      <c r="AH1807" t="s">
        <v>362</v>
      </c>
      <c r="AI1807">
        <v>19.44</v>
      </c>
      <c r="AJ1807" t="s">
        <v>61</v>
      </c>
      <c r="AK1807" t="s">
        <v>53</v>
      </c>
      <c r="AM1807" t="s">
        <v>54</v>
      </c>
      <c r="AN1807" t="s">
        <v>65</v>
      </c>
      <c r="AQ1807" t="s">
        <v>51</v>
      </c>
      <c r="AR1807" t="s">
        <v>218</v>
      </c>
    </row>
    <row r="1808" ht="15.75" customHeight="1">
      <c r="A1808" t="s">
        <v>323</v>
      </c>
      <c r="C1808" s="11" t="s">
        <v>920</v>
      </c>
      <c r="D1808" s="11" t="s">
        <v>921</v>
      </c>
      <c r="E1808" s="11" t="s">
        <v>922</v>
      </c>
      <c r="F1808" s="12" t="str">
        <f t="shared" si="1"/>
        <v>2015</v>
      </c>
      <c r="G1808" s="13">
        <v>42238.0</v>
      </c>
      <c r="H1808" s="14">
        <v>0.35694444444444445</v>
      </c>
      <c r="I1808" t="s">
        <v>95</v>
      </c>
      <c r="J1808" s="15"/>
      <c r="M1808" s="15"/>
      <c r="N1808" s="16"/>
      <c r="O1808" s="16"/>
      <c r="P1808" s="17"/>
      <c r="Q1808" s="18"/>
      <c r="S1808" s="17"/>
      <c r="V1808" s="19"/>
      <c r="W1808" s="19">
        <v>1119.85</v>
      </c>
      <c r="AF1808" t="s">
        <v>350</v>
      </c>
      <c r="AK1808" t="s">
        <v>53</v>
      </c>
      <c r="AR1808" t="s">
        <v>218</v>
      </c>
    </row>
    <row r="1809" ht="15.75" customHeight="1">
      <c r="A1809" t="s">
        <v>323</v>
      </c>
      <c r="C1809" s="11" t="s">
        <v>920</v>
      </c>
      <c r="D1809" s="11" t="s">
        <v>921</v>
      </c>
      <c r="E1809" s="11" t="s">
        <v>922</v>
      </c>
      <c r="F1809" s="12" t="str">
        <f t="shared" si="1"/>
        <v>2016</v>
      </c>
      <c r="G1809" s="13">
        <v>42511.0</v>
      </c>
      <c r="H1809" s="14">
        <v>0.2847222222222222</v>
      </c>
      <c r="I1809" t="s">
        <v>48</v>
      </c>
      <c r="J1809" s="15"/>
      <c r="L1809" t="s">
        <v>49</v>
      </c>
      <c r="M1809" s="15">
        <v>13.3</v>
      </c>
      <c r="N1809" s="16">
        <v>8.7</v>
      </c>
      <c r="O1809" s="16">
        <v>83.0</v>
      </c>
      <c r="P1809" s="17"/>
      <c r="Q1809" s="18"/>
      <c r="S1809" s="17"/>
      <c r="V1809" s="19"/>
      <c r="W1809" s="19">
        <v>155.3</v>
      </c>
      <c r="AF1809" t="s">
        <v>477</v>
      </c>
      <c r="AG1809" t="s">
        <v>51</v>
      </c>
      <c r="AH1809" t="s">
        <v>51</v>
      </c>
      <c r="AI1809">
        <v>10.0</v>
      </c>
      <c r="AJ1809" t="s">
        <v>61</v>
      </c>
      <c r="AK1809" t="s">
        <v>97</v>
      </c>
      <c r="AM1809" t="s">
        <v>88</v>
      </c>
      <c r="AN1809" t="s">
        <v>55</v>
      </c>
      <c r="AQ1809" t="s">
        <v>51</v>
      </c>
      <c r="AR1809" t="s">
        <v>229</v>
      </c>
    </row>
    <row r="1810" ht="15.75" customHeight="1">
      <c r="A1810" t="s">
        <v>323</v>
      </c>
      <c r="C1810" s="11" t="s">
        <v>920</v>
      </c>
      <c r="D1810" s="11" t="s">
        <v>921</v>
      </c>
      <c r="E1810" s="11" t="s">
        <v>922</v>
      </c>
      <c r="F1810" s="12" t="str">
        <f t="shared" si="1"/>
        <v>2016</v>
      </c>
      <c r="G1810" s="13">
        <v>42525.0</v>
      </c>
      <c r="H1810" s="14">
        <v>0.2673611111111111</v>
      </c>
      <c r="I1810" t="s">
        <v>48</v>
      </c>
      <c r="J1810" s="15"/>
      <c r="L1810" t="s">
        <v>49</v>
      </c>
      <c r="M1810" s="15">
        <v>15.4</v>
      </c>
      <c r="N1810" s="16">
        <v>8.24</v>
      </c>
      <c r="O1810" s="16">
        <v>82.1</v>
      </c>
      <c r="P1810" s="17"/>
      <c r="Q1810" s="18"/>
      <c r="S1810" s="17"/>
      <c r="V1810" s="19"/>
      <c r="W1810" s="19">
        <v>55.6</v>
      </c>
      <c r="AF1810" t="s">
        <v>279</v>
      </c>
      <c r="AG1810" t="s">
        <v>260</v>
      </c>
      <c r="AH1810" t="s">
        <v>287</v>
      </c>
      <c r="AI1810">
        <v>12.78</v>
      </c>
      <c r="AJ1810" t="s">
        <v>61</v>
      </c>
      <c r="AK1810" t="s">
        <v>53</v>
      </c>
      <c r="AM1810" t="s">
        <v>54</v>
      </c>
      <c r="AN1810" t="s">
        <v>55</v>
      </c>
      <c r="AQ1810" t="s">
        <v>51</v>
      </c>
      <c r="AR1810" t="s">
        <v>218</v>
      </c>
    </row>
    <row r="1811" ht="15.75" customHeight="1">
      <c r="A1811" t="s">
        <v>323</v>
      </c>
      <c r="C1811" s="11" t="s">
        <v>920</v>
      </c>
      <c r="D1811" s="11" t="s">
        <v>921</v>
      </c>
      <c r="E1811" s="11" t="s">
        <v>922</v>
      </c>
      <c r="F1811" s="12" t="str">
        <f t="shared" si="1"/>
        <v>2016</v>
      </c>
      <c r="G1811" s="13">
        <v>42553.0</v>
      </c>
      <c r="H1811" s="14">
        <v>0.2916666666666667</v>
      </c>
      <c r="I1811" t="s">
        <v>48</v>
      </c>
      <c r="J1811" s="15"/>
      <c r="L1811" t="s">
        <v>49</v>
      </c>
      <c r="M1811" s="15">
        <v>18.3</v>
      </c>
      <c r="N1811" s="16">
        <v>7.3</v>
      </c>
      <c r="O1811" s="16">
        <v>77.8</v>
      </c>
      <c r="P1811" s="17"/>
      <c r="Q1811" s="18"/>
      <c r="S1811" s="17"/>
      <c r="V1811" s="19"/>
      <c r="W1811" s="19">
        <v>2419.17</v>
      </c>
      <c r="AF1811" t="s">
        <v>279</v>
      </c>
      <c r="AG1811" t="s">
        <v>51</v>
      </c>
      <c r="AH1811" t="s">
        <v>364</v>
      </c>
      <c r="AI1811">
        <v>18.33</v>
      </c>
      <c r="AJ1811" t="s">
        <v>61</v>
      </c>
      <c r="AK1811" t="s">
        <v>53</v>
      </c>
      <c r="AM1811" t="s">
        <v>54</v>
      </c>
      <c r="AN1811" t="s">
        <v>55</v>
      </c>
      <c r="AQ1811" t="s">
        <v>171</v>
      </c>
      <c r="AR1811" t="s">
        <v>930</v>
      </c>
    </row>
    <row r="1812" ht="15.75" customHeight="1">
      <c r="A1812" t="s">
        <v>323</v>
      </c>
      <c r="C1812" s="11" t="s">
        <v>920</v>
      </c>
      <c r="D1812" s="11" t="s">
        <v>921</v>
      </c>
      <c r="E1812" s="11" t="s">
        <v>922</v>
      </c>
      <c r="F1812" s="12" t="str">
        <f t="shared" si="1"/>
        <v>2016</v>
      </c>
      <c r="G1812" s="13">
        <v>42567.0</v>
      </c>
      <c r="H1812" s="14">
        <v>0.28125</v>
      </c>
      <c r="I1812" t="s">
        <v>48</v>
      </c>
      <c r="J1812" s="15"/>
      <c r="L1812" t="s">
        <v>49</v>
      </c>
      <c r="M1812" s="15">
        <v>21.5</v>
      </c>
      <c r="N1812" s="16">
        <v>6.09</v>
      </c>
      <c r="O1812" s="16">
        <v>68.9</v>
      </c>
      <c r="P1812" s="17"/>
      <c r="Q1812" s="18"/>
      <c r="S1812" s="17"/>
      <c r="V1812" s="19"/>
      <c r="W1812" s="19">
        <v>571.7</v>
      </c>
      <c r="AF1812" t="s">
        <v>478</v>
      </c>
      <c r="AG1812" t="s">
        <v>51</v>
      </c>
      <c r="AH1812" t="s">
        <v>51</v>
      </c>
      <c r="AK1812" t="s">
        <v>53</v>
      </c>
      <c r="AM1812" t="s">
        <v>88</v>
      </c>
      <c r="AN1812" t="s">
        <v>65</v>
      </c>
      <c r="AQ1812" t="s">
        <v>171</v>
      </c>
      <c r="AR1812" t="s">
        <v>218</v>
      </c>
    </row>
    <row r="1813" ht="15.75" customHeight="1">
      <c r="A1813" t="s">
        <v>323</v>
      </c>
      <c r="C1813" s="11" t="s">
        <v>920</v>
      </c>
      <c r="D1813" s="11" t="s">
        <v>921</v>
      </c>
      <c r="E1813" s="11" t="s">
        <v>922</v>
      </c>
      <c r="F1813" s="12" t="str">
        <f t="shared" si="1"/>
        <v>2016</v>
      </c>
      <c r="G1813" s="13">
        <v>42581.0</v>
      </c>
      <c r="H1813" s="14">
        <v>0.3159722222222222</v>
      </c>
      <c r="I1813" t="s">
        <v>48</v>
      </c>
      <c r="J1813" s="15"/>
      <c r="L1813" t="s">
        <v>49</v>
      </c>
      <c r="M1813" s="15">
        <v>17.7</v>
      </c>
      <c r="N1813" s="16">
        <v>6.86</v>
      </c>
      <c r="O1813" s="16">
        <v>71.6</v>
      </c>
      <c r="P1813" s="17">
        <v>485.8</v>
      </c>
      <c r="Q1813" s="18"/>
      <c r="S1813" s="17"/>
      <c r="V1813" s="19"/>
      <c r="W1813" s="19">
        <v>307.6</v>
      </c>
      <c r="AF1813" t="s">
        <v>279</v>
      </c>
      <c r="AG1813" t="s">
        <v>51</v>
      </c>
      <c r="AH1813" t="s">
        <v>51</v>
      </c>
      <c r="AI1813">
        <v>18.33</v>
      </c>
      <c r="AJ1813" t="s">
        <v>61</v>
      </c>
      <c r="AK1813" t="s">
        <v>53</v>
      </c>
      <c r="AM1813" t="s">
        <v>88</v>
      </c>
      <c r="AN1813" t="s">
        <v>65</v>
      </c>
      <c r="AQ1813" t="s">
        <v>292</v>
      </c>
      <c r="AR1813" t="s">
        <v>218</v>
      </c>
    </row>
    <row r="1814" ht="15.75" customHeight="1">
      <c r="A1814" t="s">
        <v>323</v>
      </c>
      <c r="C1814" s="11" t="s">
        <v>920</v>
      </c>
      <c r="D1814" s="11" t="s">
        <v>921</v>
      </c>
      <c r="E1814" s="11" t="s">
        <v>922</v>
      </c>
      <c r="F1814" s="12" t="str">
        <f t="shared" si="1"/>
        <v>2016</v>
      </c>
      <c r="G1814" s="13">
        <v>42595.0</v>
      </c>
      <c r="H1814" s="14">
        <v>0.2777777777777778</v>
      </c>
      <c r="I1814" t="s">
        <v>48</v>
      </c>
      <c r="J1814" s="15"/>
      <c r="L1814" t="s">
        <v>49</v>
      </c>
      <c r="M1814" s="15">
        <v>20.0</v>
      </c>
      <c r="N1814" s="16">
        <v>6.91</v>
      </c>
      <c r="O1814" s="16">
        <v>76.6</v>
      </c>
      <c r="P1814" s="17">
        <v>413.5</v>
      </c>
      <c r="Q1814" s="18"/>
      <c r="S1814" s="17"/>
      <c r="V1814" s="19"/>
      <c r="W1814" s="19">
        <v>816.4</v>
      </c>
      <c r="AF1814" t="s">
        <v>279</v>
      </c>
      <c r="AG1814" t="s">
        <v>254</v>
      </c>
      <c r="AH1814" t="s">
        <v>366</v>
      </c>
      <c r="AI1814">
        <v>18.33</v>
      </c>
      <c r="AJ1814" t="s">
        <v>61</v>
      </c>
      <c r="AK1814" t="s">
        <v>53</v>
      </c>
      <c r="AM1814" t="s">
        <v>88</v>
      </c>
      <c r="AN1814" t="s">
        <v>65</v>
      </c>
      <c r="AQ1814" t="s">
        <v>171</v>
      </c>
      <c r="AR1814" t="s">
        <v>367</v>
      </c>
    </row>
    <row r="1815" ht="15.75" customHeight="1">
      <c r="A1815" t="s">
        <v>323</v>
      </c>
      <c r="C1815" s="11" t="s">
        <v>920</v>
      </c>
      <c r="D1815" s="11" t="s">
        <v>921</v>
      </c>
      <c r="E1815" s="11" t="s">
        <v>922</v>
      </c>
      <c r="F1815" s="12" t="str">
        <f t="shared" si="1"/>
        <v>2016</v>
      </c>
      <c r="G1815" s="13">
        <v>42609.0</v>
      </c>
      <c r="H1815" s="14">
        <v>0.3090277777777778</v>
      </c>
      <c r="I1815" t="s">
        <v>48</v>
      </c>
      <c r="J1815" s="15"/>
      <c r="L1815" t="s">
        <v>49</v>
      </c>
      <c r="M1815" s="15">
        <v>17.3</v>
      </c>
      <c r="N1815" s="16">
        <v>7.31</v>
      </c>
      <c r="O1815" s="16">
        <v>76.7</v>
      </c>
      <c r="P1815" s="17">
        <v>464.9</v>
      </c>
      <c r="Q1815" s="18"/>
      <c r="S1815" s="17"/>
      <c r="V1815" s="19"/>
      <c r="W1815" s="19">
        <v>111.2</v>
      </c>
      <c r="AF1815" t="s">
        <v>279</v>
      </c>
      <c r="AG1815" t="s">
        <v>51</v>
      </c>
      <c r="AH1815" t="s">
        <v>126</v>
      </c>
      <c r="AI1815">
        <v>18.33</v>
      </c>
      <c r="AJ1815" t="s">
        <v>61</v>
      </c>
      <c r="AK1815" t="s">
        <v>53</v>
      </c>
      <c r="AM1815" t="s">
        <v>88</v>
      </c>
      <c r="AN1815" t="s">
        <v>55</v>
      </c>
      <c r="AQ1815" t="s">
        <v>401</v>
      </c>
      <c r="AR1815" t="s">
        <v>218</v>
      </c>
    </row>
    <row r="1816" ht="15.75" customHeight="1">
      <c r="A1816" t="s">
        <v>323</v>
      </c>
      <c r="C1816" s="11" t="s">
        <v>920</v>
      </c>
      <c r="D1816" s="11" t="s">
        <v>921</v>
      </c>
      <c r="E1816" s="11" t="s">
        <v>922</v>
      </c>
      <c r="F1816" s="12" t="str">
        <f t="shared" si="1"/>
        <v>2017</v>
      </c>
      <c r="G1816" s="13">
        <v>42875.0</v>
      </c>
      <c r="H1816" s="14">
        <v>0.3159722222222222</v>
      </c>
      <c r="I1816" t="s">
        <v>48</v>
      </c>
      <c r="J1816" s="15"/>
      <c r="L1816" t="s">
        <v>49</v>
      </c>
      <c r="M1816" s="15">
        <v>14.5</v>
      </c>
      <c r="N1816" s="16">
        <v>8.56</v>
      </c>
      <c r="O1816" s="16">
        <v>85.0</v>
      </c>
      <c r="P1816" s="17">
        <v>385.0</v>
      </c>
      <c r="Q1816" s="18"/>
      <c r="S1816" s="17"/>
      <c r="V1816" s="19"/>
      <c r="W1816" s="19">
        <v>124.6</v>
      </c>
      <c r="AF1816" t="s">
        <v>480</v>
      </c>
      <c r="AG1816" t="s">
        <v>51</v>
      </c>
      <c r="AH1816" t="s">
        <v>51</v>
      </c>
      <c r="AI1816">
        <v>12.78</v>
      </c>
      <c r="AJ1816" t="s">
        <v>61</v>
      </c>
      <c r="AK1816" t="s">
        <v>119</v>
      </c>
      <c r="AM1816" t="s">
        <v>54</v>
      </c>
      <c r="AN1816" t="s">
        <v>55</v>
      </c>
      <c r="AQ1816" t="s">
        <v>51</v>
      </c>
      <c r="AR1816" t="s">
        <v>229</v>
      </c>
    </row>
    <row r="1817" ht="15.75" customHeight="1">
      <c r="A1817" t="s">
        <v>323</v>
      </c>
      <c r="C1817" s="11" t="s">
        <v>920</v>
      </c>
      <c r="D1817" s="11" t="s">
        <v>921</v>
      </c>
      <c r="E1817" s="11" t="s">
        <v>922</v>
      </c>
      <c r="F1817" s="12" t="str">
        <f t="shared" si="1"/>
        <v>2017</v>
      </c>
      <c r="G1817" s="13">
        <v>42889.0</v>
      </c>
      <c r="H1817" s="14">
        <v>0.3333333333333333</v>
      </c>
      <c r="I1817" t="s">
        <v>48</v>
      </c>
      <c r="J1817" s="15"/>
      <c r="L1817" t="s">
        <v>49</v>
      </c>
      <c r="M1817" s="15">
        <v>12.4</v>
      </c>
      <c r="N1817" s="16"/>
      <c r="O1817" s="16">
        <v>90.8</v>
      </c>
      <c r="P1817" s="17">
        <v>301.0</v>
      </c>
      <c r="Q1817" s="18"/>
      <c r="S1817" s="17"/>
      <c r="V1817" s="19"/>
      <c r="W1817" s="19">
        <v>95.9</v>
      </c>
      <c r="AF1817" t="s">
        <v>481</v>
      </c>
      <c r="AG1817" t="s">
        <v>59</v>
      </c>
      <c r="AH1817" t="s">
        <v>59</v>
      </c>
      <c r="AI1817">
        <v>10.0</v>
      </c>
      <c r="AJ1817" t="s">
        <v>61</v>
      </c>
      <c r="AK1817" t="s">
        <v>119</v>
      </c>
      <c r="AM1817" t="s">
        <v>62</v>
      </c>
      <c r="AN1817" t="s">
        <v>55</v>
      </c>
      <c r="AQ1817" t="s">
        <v>51</v>
      </c>
      <c r="AR1817" t="s">
        <v>482</v>
      </c>
    </row>
    <row r="1818" ht="15.75" customHeight="1">
      <c r="A1818" t="s">
        <v>323</v>
      </c>
      <c r="C1818" s="11" t="s">
        <v>920</v>
      </c>
      <c r="D1818" s="11" t="s">
        <v>921</v>
      </c>
      <c r="E1818" s="11" t="s">
        <v>922</v>
      </c>
      <c r="F1818" s="12" t="str">
        <f t="shared" si="1"/>
        <v>2017</v>
      </c>
      <c r="G1818" s="13">
        <v>42903.0</v>
      </c>
      <c r="H1818" s="14">
        <v>0.325</v>
      </c>
      <c r="I1818" t="s">
        <v>48</v>
      </c>
      <c r="J1818" s="15"/>
      <c r="L1818" t="s">
        <v>49</v>
      </c>
      <c r="M1818" s="15">
        <v>14.3</v>
      </c>
      <c r="N1818" s="16"/>
      <c r="O1818" s="16">
        <v>86.0</v>
      </c>
      <c r="P1818" s="17">
        <v>380.0</v>
      </c>
      <c r="Q1818" s="18"/>
      <c r="S1818" s="17"/>
      <c r="V1818" s="19"/>
      <c r="W1818" s="19">
        <v>344.8</v>
      </c>
      <c r="AF1818" t="s">
        <v>481</v>
      </c>
      <c r="AG1818" t="s">
        <v>59</v>
      </c>
      <c r="AH1818" t="s">
        <v>72</v>
      </c>
      <c r="AI1818">
        <v>15.0</v>
      </c>
      <c r="AJ1818" t="s">
        <v>61</v>
      </c>
      <c r="AK1818" t="s">
        <v>119</v>
      </c>
      <c r="AM1818" t="s">
        <v>54</v>
      </c>
      <c r="AN1818" t="s">
        <v>55</v>
      </c>
      <c r="AQ1818" t="s">
        <v>56</v>
      </c>
      <c r="AR1818" t="s">
        <v>482</v>
      </c>
    </row>
    <row r="1819" ht="15.75" customHeight="1">
      <c r="A1819" t="s">
        <v>323</v>
      </c>
      <c r="C1819" s="11" t="s">
        <v>920</v>
      </c>
      <c r="D1819" s="11" t="s">
        <v>921</v>
      </c>
      <c r="E1819" s="11" t="s">
        <v>922</v>
      </c>
      <c r="F1819" s="12" t="str">
        <f t="shared" si="1"/>
        <v>2017</v>
      </c>
      <c r="G1819" s="13">
        <v>42917.0</v>
      </c>
      <c r="H1819" s="14">
        <v>0.3333333333333333</v>
      </c>
      <c r="I1819" t="s">
        <v>48</v>
      </c>
      <c r="J1819" s="15"/>
      <c r="L1819" t="s">
        <v>49</v>
      </c>
      <c r="M1819" s="15">
        <v>17.6</v>
      </c>
      <c r="N1819" s="16"/>
      <c r="O1819" s="16">
        <v>92.3</v>
      </c>
      <c r="P1819" s="17">
        <v>340.0</v>
      </c>
      <c r="Q1819" s="18"/>
      <c r="S1819" s="17"/>
      <c r="V1819" s="19"/>
      <c r="W1819" s="19">
        <v>193.5</v>
      </c>
      <c r="AF1819" t="s">
        <v>480</v>
      </c>
      <c r="AG1819" t="s">
        <v>259</v>
      </c>
      <c r="AH1819" t="s">
        <v>72</v>
      </c>
      <c r="AI1819">
        <v>18.33</v>
      </c>
      <c r="AJ1819" t="s">
        <v>61</v>
      </c>
      <c r="AK1819" t="s">
        <v>119</v>
      </c>
      <c r="AM1819" t="s">
        <v>54</v>
      </c>
      <c r="AN1819" t="s">
        <v>55</v>
      </c>
      <c r="AQ1819" t="s">
        <v>51</v>
      </c>
      <c r="AR1819" t="s">
        <v>483</v>
      </c>
    </row>
    <row r="1820" ht="15.75" customHeight="1">
      <c r="A1820" t="s">
        <v>323</v>
      </c>
      <c r="C1820" s="11" t="s">
        <v>920</v>
      </c>
      <c r="D1820" s="11" t="s">
        <v>921</v>
      </c>
      <c r="E1820" s="11" t="s">
        <v>922</v>
      </c>
      <c r="F1820" s="12" t="str">
        <f t="shared" si="1"/>
        <v>2017</v>
      </c>
      <c r="G1820" s="13">
        <v>42931.0</v>
      </c>
      <c r="H1820" s="14">
        <v>0.3229166666666667</v>
      </c>
      <c r="I1820" t="s">
        <v>48</v>
      </c>
      <c r="J1820" s="15"/>
      <c r="L1820" t="s">
        <v>49</v>
      </c>
      <c r="M1820" s="15">
        <v>15.7</v>
      </c>
      <c r="N1820" s="16"/>
      <c r="O1820" s="16">
        <v>79.2</v>
      </c>
      <c r="P1820" s="17">
        <v>502.0</v>
      </c>
      <c r="Q1820" s="18"/>
      <c r="S1820" s="17"/>
      <c r="V1820" s="19"/>
      <c r="W1820" s="19">
        <v>238.2</v>
      </c>
      <c r="AF1820" t="s">
        <v>481</v>
      </c>
      <c r="AG1820" t="s">
        <v>59</v>
      </c>
      <c r="AH1820" t="s">
        <v>86</v>
      </c>
      <c r="AI1820">
        <v>16.11</v>
      </c>
      <c r="AJ1820" t="s">
        <v>61</v>
      </c>
      <c r="AK1820" t="s">
        <v>119</v>
      </c>
      <c r="AM1820" t="s">
        <v>54</v>
      </c>
      <c r="AN1820" t="s">
        <v>55</v>
      </c>
      <c r="AQ1820" t="s">
        <v>56</v>
      </c>
      <c r="AR1820" t="s">
        <v>317</v>
      </c>
    </row>
    <row r="1821" ht="15.75" customHeight="1">
      <c r="A1821" t="s">
        <v>323</v>
      </c>
      <c r="C1821" s="11" t="s">
        <v>920</v>
      </c>
      <c r="D1821" s="11" t="s">
        <v>921</v>
      </c>
      <c r="E1821" s="11" t="s">
        <v>922</v>
      </c>
      <c r="F1821" s="12" t="str">
        <f t="shared" si="1"/>
        <v>2017</v>
      </c>
      <c r="G1821" s="13">
        <v>42945.0</v>
      </c>
      <c r="H1821" s="14">
        <v>0.3229166666666667</v>
      </c>
      <c r="I1821" t="s">
        <v>48</v>
      </c>
      <c r="J1821" s="15"/>
      <c r="L1821" t="s">
        <v>49</v>
      </c>
      <c r="M1821" s="15">
        <v>16.6</v>
      </c>
      <c r="N1821" s="16"/>
      <c r="O1821" s="16">
        <v>78.5</v>
      </c>
      <c r="P1821" s="17">
        <v>538.0</v>
      </c>
      <c r="Q1821" s="18"/>
      <c r="S1821" s="17"/>
      <c r="V1821" s="19"/>
      <c r="W1821" s="19">
        <v>435.2</v>
      </c>
      <c r="AF1821" t="s">
        <v>481</v>
      </c>
      <c r="AG1821" t="s">
        <v>115</v>
      </c>
      <c r="AH1821" t="s">
        <v>51</v>
      </c>
      <c r="AI1821">
        <v>15.0</v>
      </c>
      <c r="AJ1821" t="s">
        <v>61</v>
      </c>
      <c r="AM1821" t="s">
        <v>54</v>
      </c>
      <c r="AN1821" t="s">
        <v>55</v>
      </c>
      <c r="AQ1821" t="s">
        <v>56</v>
      </c>
      <c r="AR1821" t="s">
        <v>483</v>
      </c>
    </row>
    <row r="1822" ht="15.75" customHeight="1">
      <c r="A1822" t="s">
        <v>323</v>
      </c>
      <c r="C1822" s="11" t="s">
        <v>920</v>
      </c>
      <c r="D1822" s="11" t="s">
        <v>921</v>
      </c>
      <c r="E1822" s="11" t="s">
        <v>922</v>
      </c>
      <c r="F1822" s="12" t="str">
        <f t="shared" si="1"/>
        <v>2017</v>
      </c>
      <c r="G1822" s="13">
        <v>42959.0</v>
      </c>
      <c r="H1822" s="14">
        <v>0.3611111111111111</v>
      </c>
      <c r="I1822" t="s">
        <v>48</v>
      </c>
      <c r="J1822" s="15"/>
      <c r="L1822" t="s">
        <v>49</v>
      </c>
      <c r="M1822" s="15">
        <v>12.8</v>
      </c>
      <c r="N1822" s="16"/>
      <c r="O1822" s="16">
        <v>80.0</v>
      </c>
      <c r="P1822" s="17"/>
      <c r="Q1822" s="18"/>
      <c r="S1822" s="17"/>
      <c r="V1822" s="19"/>
      <c r="W1822" s="19">
        <v>104.3</v>
      </c>
      <c r="AF1822" t="s">
        <v>480</v>
      </c>
      <c r="AG1822" t="s">
        <v>254</v>
      </c>
      <c r="AH1822" t="s">
        <v>86</v>
      </c>
      <c r="AI1822">
        <v>18.89</v>
      </c>
      <c r="AJ1822" t="s">
        <v>61</v>
      </c>
      <c r="AK1822" t="s">
        <v>119</v>
      </c>
      <c r="AM1822" t="s">
        <v>54</v>
      </c>
      <c r="AN1822" t="s">
        <v>55</v>
      </c>
      <c r="AQ1822" t="s">
        <v>51</v>
      </c>
      <c r="AR1822" t="s">
        <v>442</v>
      </c>
    </row>
    <row r="1823" ht="15.75" customHeight="1">
      <c r="A1823" t="s">
        <v>323</v>
      </c>
      <c r="C1823" s="11" t="s">
        <v>920</v>
      </c>
      <c r="D1823" s="11" t="s">
        <v>921</v>
      </c>
      <c r="E1823" s="11" t="s">
        <v>922</v>
      </c>
      <c r="F1823" s="12" t="str">
        <f t="shared" si="1"/>
        <v>2017</v>
      </c>
      <c r="G1823" s="13">
        <v>42973.0</v>
      </c>
      <c r="H1823" s="14">
        <v>0.3125</v>
      </c>
      <c r="I1823" t="s">
        <v>48</v>
      </c>
      <c r="J1823" s="15"/>
      <c r="L1823" t="s">
        <v>49</v>
      </c>
      <c r="M1823" s="15">
        <v>14.4</v>
      </c>
      <c r="N1823" s="16"/>
      <c r="O1823" s="16">
        <v>78.5</v>
      </c>
      <c r="P1823" s="17">
        <v>475.0</v>
      </c>
      <c r="Q1823" s="18"/>
      <c r="S1823" s="17"/>
      <c r="V1823" s="19"/>
      <c r="W1823" s="19">
        <v>60.9</v>
      </c>
      <c r="AF1823" t="s">
        <v>481</v>
      </c>
      <c r="AG1823" t="s">
        <v>51</v>
      </c>
      <c r="AH1823" t="s">
        <v>51</v>
      </c>
      <c r="AI1823">
        <v>11.11</v>
      </c>
      <c r="AJ1823" t="s">
        <v>61</v>
      </c>
      <c r="AK1823" t="s">
        <v>119</v>
      </c>
      <c r="AM1823" t="s">
        <v>54</v>
      </c>
      <c r="AN1823" t="s">
        <v>55</v>
      </c>
      <c r="AQ1823" t="s">
        <v>51</v>
      </c>
      <c r="AR1823" t="s">
        <v>442</v>
      </c>
    </row>
    <row r="1824" ht="15.75" customHeight="1">
      <c r="A1824" t="s">
        <v>323</v>
      </c>
      <c r="C1824" s="11" t="s">
        <v>920</v>
      </c>
      <c r="D1824" s="11" t="s">
        <v>921</v>
      </c>
      <c r="E1824" s="11" t="s">
        <v>922</v>
      </c>
      <c r="F1824" s="12" t="str">
        <f t="shared" si="1"/>
        <v>2017</v>
      </c>
      <c r="G1824" s="13">
        <v>42987.0</v>
      </c>
      <c r="H1824" s="14">
        <v>0.3263888888888889</v>
      </c>
      <c r="I1824" t="s">
        <v>48</v>
      </c>
      <c r="J1824" s="15"/>
      <c r="L1824" t="s">
        <v>49</v>
      </c>
      <c r="M1824" s="15">
        <v>14.1</v>
      </c>
      <c r="N1824" s="16"/>
      <c r="O1824" s="16">
        <v>72.2</v>
      </c>
      <c r="P1824" s="17">
        <v>306.0</v>
      </c>
      <c r="Q1824" s="18"/>
      <c r="S1824" s="17"/>
      <c r="V1824" s="19"/>
      <c r="W1824" s="19">
        <v>90.7</v>
      </c>
      <c r="AF1824" t="s">
        <v>481</v>
      </c>
      <c r="AG1824" t="s">
        <v>51</v>
      </c>
      <c r="AH1824" t="s">
        <v>51</v>
      </c>
      <c r="AI1824">
        <v>13.33</v>
      </c>
      <c r="AK1824" t="s">
        <v>119</v>
      </c>
      <c r="AM1824" t="s">
        <v>54</v>
      </c>
      <c r="AN1824" t="s">
        <v>55</v>
      </c>
      <c r="AQ1824" t="s">
        <v>51</v>
      </c>
      <c r="AR1824" t="s">
        <v>484</v>
      </c>
    </row>
    <row r="1825" ht="15.75" customHeight="1">
      <c r="A1825" t="s">
        <v>323</v>
      </c>
      <c r="C1825" s="11" t="s">
        <v>920</v>
      </c>
      <c r="D1825" s="11" t="s">
        <v>921</v>
      </c>
      <c r="E1825" s="11" t="s">
        <v>922</v>
      </c>
      <c r="F1825" s="12" t="str">
        <f t="shared" si="1"/>
        <v>2017</v>
      </c>
      <c r="G1825" s="13">
        <v>43001.0</v>
      </c>
      <c r="H1825" s="14">
        <v>0.3194444444444444</v>
      </c>
      <c r="I1825" t="s">
        <v>48</v>
      </c>
      <c r="J1825" s="15"/>
      <c r="L1825" t="s">
        <v>49</v>
      </c>
      <c r="M1825" s="15">
        <v>14.5</v>
      </c>
      <c r="N1825" s="16"/>
      <c r="O1825" s="16">
        <v>79.5</v>
      </c>
      <c r="P1825" s="17">
        <v>515.0</v>
      </c>
      <c r="Q1825" s="18"/>
      <c r="S1825" s="17"/>
      <c r="V1825" s="19"/>
      <c r="W1825" s="19">
        <v>127.4</v>
      </c>
      <c r="AF1825" t="s">
        <v>480</v>
      </c>
      <c r="AG1825" t="s">
        <v>51</v>
      </c>
      <c r="AH1825" t="s">
        <v>59</v>
      </c>
      <c r="AI1825">
        <v>12.78</v>
      </c>
      <c r="AJ1825" t="s">
        <v>61</v>
      </c>
      <c r="AK1825" t="s">
        <v>119</v>
      </c>
      <c r="AM1825" t="s">
        <v>54</v>
      </c>
      <c r="AN1825" t="s">
        <v>65</v>
      </c>
      <c r="AQ1825" t="s">
        <v>51</v>
      </c>
      <c r="AR1825" t="s">
        <v>442</v>
      </c>
    </row>
    <row r="1826" ht="15.75" customHeight="1">
      <c r="A1826" t="s">
        <v>323</v>
      </c>
      <c r="C1826" s="11" t="s">
        <v>931</v>
      </c>
      <c r="D1826" s="11" t="s">
        <v>932</v>
      </c>
      <c r="E1826" s="11" t="s">
        <v>933</v>
      </c>
      <c r="F1826" s="12" t="str">
        <f t="shared" si="1"/>
        <v>2017</v>
      </c>
      <c r="G1826" s="13">
        <v>42875.0</v>
      </c>
      <c r="H1826" s="14">
        <v>0.30625</v>
      </c>
      <c r="I1826" t="s">
        <v>48</v>
      </c>
      <c r="J1826" s="15"/>
      <c r="L1826" t="s">
        <v>49</v>
      </c>
      <c r="M1826" s="15">
        <v>11.2</v>
      </c>
      <c r="N1826" s="16">
        <v>11.25</v>
      </c>
      <c r="O1826" s="16">
        <v>102.2</v>
      </c>
      <c r="P1826" s="17">
        <v>271.0</v>
      </c>
      <c r="Q1826" s="18"/>
      <c r="S1826" s="17"/>
      <c r="V1826" s="19"/>
      <c r="W1826" s="19">
        <v>93.3</v>
      </c>
      <c r="AF1826" t="s">
        <v>369</v>
      </c>
      <c r="AG1826" t="s">
        <v>51</v>
      </c>
      <c r="AH1826" t="s">
        <v>86</v>
      </c>
      <c r="AI1826">
        <v>10.56</v>
      </c>
      <c r="AJ1826" t="s">
        <v>52</v>
      </c>
      <c r="AK1826" t="s">
        <v>53</v>
      </c>
      <c r="AM1826" t="s">
        <v>54</v>
      </c>
      <c r="AN1826" t="s">
        <v>55</v>
      </c>
      <c r="AQ1826" t="s">
        <v>51</v>
      </c>
      <c r="AR1826" t="s">
        <v>370</v>
      </c>
    </row>
    <row r="1827" ht="15.75" customHeight="1">
      <c r="A1827" t="s">
        <v>323</v>
      </c>
      <c r="C1827" s="11" t="s">
        <v>931</v>
      </c>
      <c r="D1827" s="11" t="s">
        <v>932</v>
      </c>
      <c r="E1827" s="11" t="s">
        <v>933</v>
      </c>
      <c r="F1827" s="12" t="str">
        <f t="shared" si="1"/>
        <v>2017</v>
      </c>
      <c r="G1827" s="13">
        <v>42889.0</v>
      </c>
      <c r="H1827" s="14">
        <v>0.3215277777777778</v>
      </c>
      <c r="I1827" t="s">
        <v>48</v>
      </c>
      <c r="J1827" s="15"/>
      <c r="L1827" t="s">
        <v>49</v>
      </c>
      <c r="M1827" s="15">
        <v>10.5</v>
      </c>
      <c r="N1827" s="16">
        <v>10.38</v>
      </c>
      <c r="O1827" s="16">
        <v>92.8</v>
      </c>
      <c r="P1827" s="17">
        <v>192.7</v>
      </c>
      <c r="Q1827" s="18"/>
      <c r="S1827" s="17"/>
      <c r="V1827" s="19"/>
      <c r="W1827" s="19">
        <v>33.6</v>
      </c>
      <c r="AF1827" t="s">
        <v>934</v>
      </c>
      <c r="AG1827" t="s">
        <v>231</v>
      </c>
      <c r="AH1827" t="s">
        <v>315</v>
      </c>
      <c r="AI1827">
        <v>9.44</v>
      </c>
      <c r="AJ1827" t="s">
        <v>61</v>
      </c>
      <c r="AK1827" t="s">
        <v>53</v>
      </c>
      <c r="AM1827" t="s">
        <v>88</v>
      </c>
      <c r="AN1827" t="s">
        <v>55</v>
      </c>
      <c r="AQ1827" t="s">
        <v>51</v>
      </c>
      <c r="AR1827" t="s">
        <v>218</v>
      </c>
    </row>
    <row r="1828" ht="15.75" customHeight="1">
      <c r="A1828" t="s">
        <v>323</v>
      </c>
      <c r="C1828" s="11" t="s">
        <v>931</v>
      </c>
      <c r="D1828" s="11" t="s">
        <v>932</v>
      </c>
      <c r="E1828" s="11" t="s">
        <v>933</v>
      </c>
      <c r="F1828" s="12" t="str">
        <f t="shared" si="1"/>
        <v>2017</v>
      </c>
      <c r="G1828" s="13">
        <v>42903.0</v>
      </c>
      <c r="H1828" s="14">
        <v>0.32708333333333334</v>
      </c>
      <c r="I1828" t="s">
        <v>48</v>
      </c>
      <c r="J1828" s="15"/>
      <c r="L1828" t="s">
        <v>58</v>
      </c>
      <c r="M1828" s="15">
        <v>13.0</v>
      </c>
      <c r="N1828" s="16">
        <v>10.08</v>
      </c>
      <c r="O1828" s="16">
        <v>95.5</v>
      </c>
      <c r="P1828" s="17">
        <v>200.3</v>
      </c>
      <c r="Q1828" s="18"/>
      <c r="S1828" s="17"/>
      <c r="V1828" s="19"/>
      <c r="W1828" s="19">
        <v>231.0</v>
      </c>
      <c r="AF1828" t="s">
        <v>840</v>
      </c>
      <c r="AG1828" t="s">
        <v>59</v>
      </c>
      <c r="AH1828" t="s">
        <v>254</v>
      </c>
      <c r="AJ1828" t="s">
        <v>61</v>
      </c>
      <c r="AK1828" t="s">
        <v>53</v>
      </c>
      <c r="AM1828" t="s">
        <v>88</v>
      </c>
      <c r="AN1828" t="s">
        <v>65</v>
      </c>
      <c r="AQ1828" t="s">
        <v>171</v>
      </c>
      <c r="AR1828" t="s">
        <v>218</v>
      </c>
    </row>
    <row r="1829" ht="15.75" customHeight="1">
      <c r="A1829" t="s">
        <v>323</v>
      </c>
      <c r="C1829" s="11" t="s">
        <v>931</v>
      </c>
      <c r="D1829" s="11" t="s">
        <v>932</v>
      </c>
      <c r="E1829" s="11" t="s">
        <v>933</v>
      </c>
      <c r="F1829" s="12" t="str">
        <f t="shared" si="1"/>
        <v>2017</v>
      </c>
      <c r="G1829" s="13">
        <v>42917.0</v>
      </c>
      <c r="H1829" s="14">
        <v>0.32222222222222224</v>
      </c>
      <c r="I1829" t="s">
        <v>48</v>
      </c>
      <c r="J1829" s="15"/>
      <c r="L1829" t="s">
        <v>49</v>
      </c>
      <c r="M1829" s="15">
        <v>16.3</v>
      </c>
      <c r="N1829" s="16">
        <v>10.48</v>
      </c>
      <c r="O1829" s="16">
        <v>106.6</v>
      </c>
      <c r="P1829" s="17">
        <v>138.7</v>
      </c>
      <c r="Q1829" s="18"/>
      <c r="S1829" s="17"/>
      <c r="V1829" s="19"/>
      <c r="W1829" s="19"/>
      <c r="AF1829" t="s">
        <v>840</v>
      </c>
      <c r="AG1829" t="s">
        <v>280</v>
      </c>
      <c r="AH1829" t="s">
        <v>281</v>
      </c>
      <c r="AI1829">
        <v>20.0</v>
      </c>
      <c r="AK1829" t="s">
        <v>53</v>
      </c>
      <c r="AM1829" t="s">
        <v>54</v>
      </c>
      <c r="AN1829" t="s">
        <v>55</v>
      </c>
      <c r="AQ1829" t="s">
        <v>51</v>
      </c>
    </row>
    <row r="1830" ht="15.75" customHeight="1">
      <c r="A1830" t="s">
        <v>323</v>
      </c>
      <c r="C1830" s="11" t="s">
        <v>931</v>
      </c>
      <c r="D1830" s="11" t="s">
        <v>932</v>
      </c>
      <c r="E1830" s="11" t="s">
        <v>933</v>
      </c>
      <c r="F1830" s="12" t="str">
        <f t="shared" si="1"/>
        <v>2017</v>
      </c>
      <c r="G1830" s="13">
        <v>42931.0</v>
      </c>
      <c r="H1830" s="14">
        <v>0.3194444444444444</v>
      </c>
      <c r="I1830" t="s">
        <v>48</v>
      </c>
      <c r="J1830" s="15"/>
      <c r="L1830" t="s">
        <v>49</v>
      </c>
      <c r="M1830" s="15">
        <v>14.6</v>
      </c>
      <c r="N1830" s="16">
        <v>9.36</v>
      </c>
      <c r="O1830" s="16">
        <v>91.9</v>
      </c>
      <c r="P1830" s="17">
        <v>384.0</v>
      </c>
      <c r="Q1830" s="18"/>
      <c r="S1830" s="17"/>
      <c r="V1830" s="19"/>
      <c r="W1830" s="19">
        <v>110.6</v>
      </c>
      <c r="AF1830" t="s">
        <v>840</v>
      </c>
      <c r="AG1830" t="s">
        <v>59</v>
      </c>
      <c r="AH1830" t="s">
        <v>290</v>
      </c>
      <c r="AI1830">
        <v>15.0</v>
      </c>
      <c r="AJ1830" t="s">
        <v>61</v>
      </c>
      <c r="AK1830" t="s">
        <v>53</v>
      </c>
      <c r="AM1830" t="s">
        <v>54</v>
      </c>
      <c r="AN1830" t="s">
        <v>65</v>
      </c>
      <c r="AQ1830" t="s">
        <v>51</v>
      </c>
      <c r="AR1830" t="s">
        <v>842</v>
      </c>
    </row>
    <row r="1831" ht="15.75" customHeight="1">
      <c r="A1831" t="s">
        <v>323</v>
      </c>
      <c r="C1831" s="11" t="s">
        <v>931</v>
      </c>
      <c r="D1831" s="11" t="s">
        <v>932</v>
      </c>
      <c r="E1831" s="11" t="s">
        <v>933</v>
      </c>
      <c r="F1831" s="12" t="str">
        <f t="shared" si="1"/>
        <v>2017</v>
      </c>
      <c r="G1831" s="13">
        <v>42945.0</v>
      </c>
      <c r="H1831" s="14">
        <v>0.3215277777777778</v>
      </c>
      <c r="I1831" t="s">
        <v>48</v>
      </c>
      <c r="J1831" s="15"/>
      <c r="L1831" t="s">
        <v>49</v>
      </c>
      <c r="M1831" s="15">
        <v>15.1</v>
      </c>
      <c r="N1831" s="16">
        <v>10.08</v>
      </c>
      <c r="O1831" s="16">
        <v>100.3</v>
      </c>
      <c r="P1831" s="17">
        <v>409.0</v>
      </c>
      <c r="Q1831" s="18"/>
      <c r="S1831" s="17"/>
      <c r="V1831" s="19"/>
      <c r="W1831" s="19">
        <v>166.4</v>
      </c>
      <c r="AF1831" t="s">
        <v>843</v>
      </c>
      <c r="AG1831" t="s">
        <v>231</v>
      </c>
      <c r="AH1831" t="s">
        <v>231</v>
      </c>
      <c r="AI1831">
        <v>14.44</v>
      </c>
      <c r="AJ1831" t="s">
        <v>52</v>
      </c>
      <c r="AK1831" t="s">
        <v>53</v>
      </c>
      <c r="AM1831" t="s">
        <v>88</v>
      </c>
      <c r="AN1831" t="s">
        <v>55</v>
      </c>
      <c r="AQ1831" t="s">
        <v>51</v>
      </c>
      <c r="AR1831" t="s">
        <v>218</v>
      </c>
    </row>
    <row r="1832" ht="15.75" customHeight="1">
      <c r="A1832" t="s">
        <v>323</v>
      </c>
      <c r="C1832" s="11" t="s">
        <v>931</v>
      </c>
      <c r="D1832" s="11" t="s">
        <v>932</v>
      </c>
      <c r="E1832" s="11" t="s">
        <v>933</v>
      </c>
      <c r="F1832" s="12" t="str">
        <f t="shared" si="1"/>
        <v>2017</v>
      </c>
      <c r="G1832" s="13">
        <v>42959.0</v>
      </c>
      <c r="H1832" s="14">
        <v>0.3347222222222222</v>
      </c>
      <c r="I1832" t="s">
        <v>48</v>
      </c>
      <c r="J1832" s="15"/>
      <c r="L1832" t="s">
        <v>58</v>
      </c>
      <c r="M1832" s="15">
        <v>17.0</v>
      </c>
      <c r="N1832" s="16">
        <v>8.33</v>
      </c>
      <c r="O1832" s="16">
        <v>85.8</v>
      </c>
      <c r="P1832" s="17">
        <v>260.5</v>
      </c>
      <c r="Q1832" s="18"/>
      <c r="S1832" s="17"/>
      <c r="V1832" s="19"/>
      <c r="W1832" s="19">
        <v>980.4</v>
      </c>
      <c r="AF1832" t="s">
        <v>843</v>
      </c>
      <c r="AG1832" t="s">
        <v>231</v>
      </c>
      <c r="AH1832" t="s">
        <v>701</v>
      </c>
      <c r="AI1832">
        <v>19.44</v>
      </c>
      <c r="AK1832" t="s">
        <v>53</v>
      </c>
      <c r="AM1832" t="s">
        <v>88</v>
      </c>
      <c r="AN1832" t="s">
        <v>55</v>
      </c>
      <c r="AQ1832" t="s">
        <v>51</v>
      </c>
      <c r="AR1832" t="s">
        <v>218</v>
      </c>
    </row>
    <row r="1833" ht="15.75" customHeight="1">
      <c r="A1833" t="s">
        <v>323</v>
      </c>
      <c r="C1833" s="11" t="s">
        <v>931</v>
      </c>
      <c r="D1833" s="11" t="s">
        <v>932</v>
      </c>
      <c r="E1833" s="11" t="s">
        <v>933</v>
      </c>
      <c r="F1833" s="12" t="str">
        <f t="shared" si="1"/>
        <v>2017</v>
      </c>
      <c r="G1833" s="13">
        <v>42973.0</v>
      </c>
      <c r="H1833" s="14">
        <v>0.30416666666666664</v>
      </c>
      <c r="I1833" t="s">
        <v>48</v>
      </c>
      <c r="J1833" s="15"/>
      <c r="M1833" s="15">
        <v>15.1</v>
      </c>
      <c r="N1833" s="16">
        <v>8.88</v>
      </c>
      <c r="O1833" s="16">
        <v>84.7</v>
      </c>
      <c r="P1833" s="17">
        <v>455.0</v>
      </c>
      <c r="Q1833" s="18"/>
      <c r="S1833" s="17"/>
      <c r="V1833" s="19"/>
      <c r="W1833" s="19">
        <v>325.5</v>
      </c>
      <c r="AF1833" t="s">
        <v>844</v>
      </c>
      <c r="AG1833" t="s">
        <v>51</v>
      </c>
      <c r="AH1833" t="s">
        <v>86</v>
      </c>
      <c r="AI1833">
        <v>7.78</v>
      </c>
      <c r="AJ1833" t="s">
        <v>61</v>
      </c>
      <c r="AK1833" t="s">
        <v>53</v>
      </c>
      <c r="AM1833" t="s">
        <v>54</v>
      </c>
      <c r="AN1833" t="s">
        <v>55</v>
      </c>
      <c r="AQ1833" t="s">
        <v>51</v>
      </c>
      <c r="AR1833" t="s">
        <v>935</v>
      </c>
    </row>
    <row r="1834" ht="15.75" customHeight="1">
      <c r="A1834" t="s">
        <v>323</v>
      </c>
      <c r="C1834" s="11" t="s">
        <v>931</v>
      </c>
      <c r="D1834" s="11" t="s">
        <v>932</v>
      </c>
      <c r="E1834" s="11" t="s">
        <v>933</v>
      </c>
      <c r="F1834" s="12" t="str">
        <f t="shared" si="1"/>
        <v>2017</v>
      </c>
      <c r="G1834" s="13">
        <v>42987.0</v>
      </c>
      <c r="H1834" s="14">
        <v>0.3958333333333333</v>
      </c>
      <c r="I1834" t="s">
        <v>48</v>
      </c>
      <c r="J1834" s="15"/>
      <c r="M1834" s="15">
        <v>13.9</v>
      </c>
      <c r="N1834" s="16">
        <v>9.71</v>
      </c>
      <c r="O1834" s="16">
        <v>93.7</v>
      </c>
      <c r="P1834" s="17">
        <v>360.3</v>
      </c>
      <c r="Q1834" s="18"/>
      <c r="S1834" s="17"/>
      <c r="V1834" s="19"/>
      <c r="W1834" s="19">
        <v>63.7</v>
      </c>
      <c r="AF1834" t="s">
        <v>936</v>
      </c>
      <c r="AG1834" t="s">
        <v>51</v>
      </c>
      <c r="AH1834" t="s">
        <v>72</v>
      </c>
      <c r="AI1834">
        <v>18.33</v>
      </c>
      <c r="AJ1834" t="s">
        <v>61</v>
      </c>
      <c r="AK1834" t="s">
        <v>53</v>
      </c>
      <c r="AR1834" t="s">
        <v>218</v>
      </c>
    </row>
    <row r="1835" ht="15.75" customHeight="1">
      <c r="A1835" t="s">
        <v>323</v>
      </c>
      <c r="C1835" s="11" t="s">
        <v>931</v>
      </c>
      <c r="D1835" s="11" t="s">
        <v>932</v>
      </c>
      <c r="E1835" s="11" t="s">
        <v>933</v>
      </c>
      <c r="F1835" s="12" t="str">
        <f t="shared" si="1"/>
        <v>2017</v>
      </c>
      <c r="G1835" s="13">
        <v>43001.0</v>
      </c>
      <c r="H1835" s="14">
        <v>0.4013888888888889</v>
      </c>
      <c r="I1835" t="s">
        <v>48</v>
      </c>
      <c r="J1835" s="15"/>
      <c r="L1835" t="s">
        <v>49</v>
      </c>
      <c r="M1835" s="15">
        <v>14.3</v>
      </c>
      <c r="N1835" s="16">
        <v>8.93</v>
      </c>
      <c r="O1835" s="16">
        <v>87.1</v>
      </c>
      <c r="P1835" s="17"/>
      <c r="Q1835" s="18"/>
      <c r="S1835" s="17"/>
      <c r="V1835" s="19"/>
      <c r="W1835" s="19">
        <v>49.6</v>
      </c>
      <c r="AF1835" t="s">
        <v>845</v>
      </c>
      <c r="AG1835" t="s">
        <v>51</v>
      </c>
      <c r="AH1835" t="s">
        <v>231</v>
      </c>
      <c r="AJ1835" t="s">
        <v>52</v>
      </c>
      <c r="AK1835" t="s">
        <v>53</v>
      </c>
      <c r="AM1835" t="s">
        <v>88</v>
      </c>
      <c r="AN1835" t="s">
        <v>55</v>
      </c>
      <c r="AR1835" t="s">
        <v>937</v>
      </c>
    </row>
    <row r="1836" ht="15.75" customHeight="1">
      <c r="A1836" t="s">
        <v>44</v>
      </c>
      <c r="C1836" s="23" t="s">
        <v>45</v>
      </c>
      <c r="D1836" s="23">
        <v>1.0</v>
      </c>
      <c r="E1836" s="23" t="s">
        <v>938</v>
      </c>
      <c r="F1836" s="12" t="str">
        <f t="shared" si="1"/>
        <v>2018</v>
      </c>
      <c r="G1836" s="24">
        <v>43239.0</v>
      </c>
      <c r="I1836" s="25"/>
      <c r="J1836" s="15"/>
      <c r="M1836" s="15"/>
      <c r="N1836" s="26"/>
      <c r="O1836" s="27"/>
      <c r="P1836" s="17"/>
      <c r="Q1836" s="18"/>
      <c r="S1836" s="17"/>
      <c r="V1836" s="28"/>
      <c r="W1836" s="28">
        <v>119.8</v>
      </c>
    </row>
    <row r="1837" ht="15.75" customHeight="1">
      <c r="A1837" t="s">
        <v>44</v>
      </c>
      <c r="C1837" s="29" t="s">
        <v>45</v>
      </c>
      <c r="D1837" s="23">
        <v>10.0</v>
      </c>
      <c r="E1837" s="23" t="s">
        <v>939</v>
      </c>
      <c r="F1837" s="12" t="str">
        <f t="shared" si="1"/>
        <v>2018</v>
      </c>
      <c r="G1837" s="24">
        <v>43366.0</v>
      </c>
      <c r="I1837" s="30"/>
      <c r="J1837" s="15"/>
      <c r="M1837" s="15"/>
      <c r="N1837" s="27">
        <v>8.59</v>
      </c>
      <c r="O1837" s="27">
        <v>86.1</v>
      </c>
      <c r="P1837" s="17"/>
      <c r="Q1837" s="18"/>
      <c r="S1837" s="17"/>
      <c r="V1837" s="28"/>
      <c r="W1837" s="28">
        <v>275.5</v>
      </c>
    </row>
    <row r="1838" ht="15.75" customHeight="1">
      <c r="A1838" t="s">
        <v>44</v>
      </c>
      <c r="C1838" s="23" t="s">
        <v>45</v>
      </c>
      <c r="D1838" s="23">
        <v>2.0</v>
      </c>
      <c r="E1838" s="23" t="s">
        <v>940</v>
      </c>
      <c r="F1838" s="12" t="str">
        <f t="shared" si="1"/>
        <v>2018</v>
      </c>
      <c r="G1838" s="24">
        <v>43254.0</v>
      </c>
      <c r="I1838" s="25"/>
      <c r="J1838" s="15"/>
      <c r="M1838" s="15"/>
      <c r="N1838" s="27">
        <v>9.1</v>
      </c>
      <c r="O1838" s="27">
        <v>95.2</v>
      </c>
      <c r="P1838" s="17"/>
      <c r="Q1838" s="18"/>
      <c r="S1838" s="17"/>
      <c r="V1838" s="28"/>
      <c r="W1838" s="28">
        <v>37.3</v>
      </c>
    </row>
    <row r="1839" ht="15.75" customHeight="1">
      <c r="A1839" t="s">
        <v>44</v>
      </c>
      <c r="C1839" s="23" t="s">
        <v>45</v>
      </c>
      <c r="D1839" s="23">
        <v>3.0</v>
      </c>
      <c r="E1839" s="23" t="s">
        <v>941</v>
      </c>
      <c r="F1839" s="12" t="str">
        <f t="shared" si="1"/>
        <v>2018</v>
      </c>
      <c r="G1839" s="24">
        <v>43268.0</v>
      </c>
      <c r="I1839" s="25"/>
      <c r="J1839" s="15"/>
      <c r="M1839" s="15"/>
      <c r="N1839" s="27">
        <v>9.29</v>
      </c>
      <c r="O1839" s="27">
        <v>89.1</v>
      </c>
      <c r="P1839" s="17"/>
      <c r="Q1839" s="18"/>
      <c r="S1839" s="17"/>
      <c r="V1839" s="28"/>
      <c r="W1839" s="28">
        <v>108.1</v>
      </c>
    </row>
    <row r="1840" ht="15.75" customHeight="1">
      <c r="A1840" t="s">
        <v>44</v>
      </c>
      <c r="C1840" s="23" t="s">
        <v>45</v>
      </c>
      <c r="D1840" s="23">
        <v>4.0</v>
      </c>
      <c r="E1840" s="23" t="s">
        <v>942</v>
      </c>
      <c r="F1840" s="12" t="str">
        <f t="shared" si="1"/>
        <v>2018</v>
      </c>
      <c r="G1840" s="24">
        <v>43282.0</v>
      </c>
      <c r="I1840" s="25"/>
      <c r="J1840" s="15"/>
      <c r="M1840" s="15"/>
      <c r="N1840" s="27">
        <v>8.41</v>
      </c>
      <c r="O1840" s="27">
        <v>92.2</v>
      </c>
      <c r="P1840" s="17"/>
      <c r="Q1840" s="18"/>
      <c r="S1840" s="17"/>
      <c r="V1840" s="28"/>
      <c r="W1840" s="28">
        <v>435.2</v>
      </c>
    </row>
    <row r="1841" ht="15.75" customHeight="1">
      <c r="A1841" t="s">
        <v>44</v>
      </c>
      <c r="C1841" s="23" t="s">
        <v>45</v>
      </c>
      <c r="D1841" s="23">
        <v>5.0</v>
      </c>
      <c r="E1841" s="23" t="s">
        <v>943</v>
      </c>
      <c r="F1841" s="12" t="str">
        <f t="shared" si="1"/>
        <v>2018</v>
      </c>
      <c r="G1841" s="24">
        <v>43296.0</v>
      </c>
      <c r="I1841" s="25"/>
      <c r="J1841" s="15"/>
      <c r="M1841" s="15"/>
      <c r="N1841" s="27">
        <v>4.12</v>
      </c>
      <c r="O1841" s="27">
        <v>91.5</v>
      </c>
      <c r="P1841" s="17"/>
      <c r="Q1841" s="18"/>
      <c r="S1841" s="17"/>
      <c r="V1841" s="28"/>
      <c r="W1841" s="28">
        <v>155.3</v>
      </c>
    </row>
    <row r="1842" ht="15.75" customHeight="1">
      <c r="A1842" t="s">
        <v>44</v>
      </c>
      <c r="C1842" s="23" t="s">
        <v>45</v>
      </c>
      <c r="D1842" s="23">
        <v>6.0</v>
      </c>
      <c r="E1842" s="23" t="s">
        <v>944</v>
      </c>
      <c r="F1842" s="12" t="str">
        <f t="shared" si="1"/>
        <v>2018</v>
      </c>
      <c r="G1842" s="24">
        <v>43310.0</v>
      </c>
      <c r="I1842" s="25"/>
      <c r="J1842" s="15"/>
      <c r="M1842" s="15"/>
      <c r="N1842" s="27">
        <v>8.08</v>
      </c>
      <c r="O1842" s="27">
        <v>87.7</v>
      </c>
      <c r="P1842" s="17"/>
      <c r="Q1842" s="18"/>
      <c r="S1842" s="17"/>
      <c r="V1842" s="28"/>
      <c r="W1842" s="28">
        <v>2419.6</v>
      </c>
    </row>
    <row r="1843" ht="15.75" customHeight="1">
      <c r="A1843" t="s">
        <v>44</v>
      </c>
      <c r="C1843" s="23" t="s">
        <v>45</v>
      </c>
      <c r="D1843" s="23">
        <v>8.0</v>
      </c>
      <c r="E1843" s="23" t="s">
        <v>945</v>
      </c>
      <c r="F1843" s="12" t="str">
        <f t="shared" si="1"/>
        <v>2018</v>
      </c>
      <c r="G1843" s="24">
        <v>43338.0</v>
      </c>
      <c r="I1843" s="25"/>
      <c r="J1843" s="15"/>
      <c r="M1843" s="15"/>
      <c r="N1843" s="27">
        <v>8.83</v>
      </c>
      <c r="O1843" s="27">
        <v>89.4</v>
      </c>
      <c r="P1843" s="17"/>
      <c r="Q1843" s="18"/>
      <c r="S1843" s="17"/>
      <c r="V1843" s="28"/>
      <c r="W1843" s="28">
        <v>112.6</v>
      </c>
    </row>
    <row r="1844" ht="15.75" customHeight="1">
      <c r="A1844" t="s">
        <v>44</v>
      </c>
      <c r="C1844" s="23" t="s">
        <v>45</v>
      </c>
      <c r="D1844" s="23">
        <v>9.0</v>
      </c>
      <c r="E1844" s="23" t="s">
        <v>946</v>
      </c>
      <c r="F1844" s="12" t="str">
        <f t="shared" si="1"/>
        <v>2018</v>
      </c>
      <c r="G1844" s="24">
        <v>43352.0</v>
      </c>
      <c r="I1844" s="25"/>
      <c r="J1844" s="15"/>
      <c r="M1844" s="15"/>
      <c r="N1844" s="27">
        <v>7.92</v>
      </c>
      <c r="O1844" s="27">
        <v>79.4</v>
      </c>
      <c r="P1844" s="17"/>
      <c r="Q1844" s="18"/>
      <c r="S1844" s="17"/>
      <c r="V1844" s="28"/>
      <c r="W1844" s="28">
        <v>83.1</v>
      </c>
    </row>
    <row r="1845" ht="15.75" customHeight="1">
      <c r="A1845" t="s">
        <v>44</v>
      </c>
      <c r="C1845" s="31" t="s">
        <v>256</v>
      </c>
      <c r="D1845" s="31">
        <v>10.0</v>
      </c>
      <c r="E1845" s="23" t="s">
        <v>947</v>
      </c>
      <c r="F1845" s="12" t="str">
        <f t="shared" si="1"/>
        <v>2018</v>
      </c>
      <c r="G1845" s="32">
        <v>43366.0</v>
      </c>
      <c r="I1845" s="33"/>
      <c r="J1845" s="15"/>
      <c r="M1845" s="15"/>
      <c r="N1845" s="27">
        <v>7.51</v>
      </c>
      <c r="O1845" s="27">
        <v>76.0</v>
      </c>
      <c r="P1845" s="17"/>
      <c r="Q1845" s="18"/>
      <c r="S1845" s="17"/>
      <c r="V1845" s="28"/>
      <c r="W1845" s="28">
        <v>185.0</v>
      </c>
    </row>
    <row r="1846" ht="15.75" customHeight="1">
      <c r="A1846" t="s">
        <v>44</v>
      </c>
      <c r="C1846" s="23" t="s">
        <v>256</v>
      </c>
      <c r="D1846" s="23">
        <v>2.0</v>
      </c>
      <c r="E1846" s="23" t="s">
        <v>948</v>
      </c>
      <c r="F1846" s="12" t="str">
        <f t="shared" si="1"/>
        <v>2018</v>
      </c>
      <c r="G1846" s="24">
        <v>43254.0</v>
      </c>
      <c r="I1846" s="25"/>
      <c r="J1846" s="15"/>
      <c r="M1846" s="15"/>
      <c r="N1846" s="27">
        <v>8.26</v>
      </c>
      <c r="O1846" s="27">
        <v>89.8</v>
      </c>
      <c r="P1846" s="17"/>
      <c r="Q1846" s="18"/>
      <c r="S1846" s="17"/>
      <c r="V1846" s="28"/>
      <c r="W1846" s="28">
        <v>53.8</v>
      </c>
    </row>
    <row r="1847" ht="15.75" customHeight="1">
      <c r="A1847" t="s">
        <v>44</v>
      </c>
      <c r="C1847" s="23" t="s">
        <v>256</v>
      </c>
      <c r="D1847" s="23">
        <v>3.0</v>
      </c>
      <c r="E1847" s="23" t="s">
        <v>949</v>
      </c>
      <c r="F1847" s="12" t="str">
        <f t="shared" si="1"/>
        <v>2018</v>
      </c>
      <c r="G1847" s="24">
        <v>43268.0</v>
      </c>
      <c r="I1847" s="25"/>
      <c r="J1847" s="15"/>
      <c r="M1847" s="15"/>
      <c r="N1847" s="27">
        <v>7.54</v>
      </c>
      <c r="O1847" s="27">
        <v>73.6</v>
      </c>
      <c r="P1847" s="17"/>
      <c r="Q1847" s="18"/>
      <c r="S1847" s="17"/>
      <c r="V1847" s="28"/>
      <c r="W1847" s="28">
        <v>1203.31</v>
      </c>
    </row>
    <row r="1848" ht="15.75" customHeight="1">
      <c r="A1848" t="s">
        <v>44</v>
      </c>
      <c r="C1848" s="31" t="s">
        <v>256</v>
      </c>
      <c r="D1848" s="31">
        <v>4.0</v>
      </c>
      <c r="E1848" s="23" t="s">
        <v>950</v>
      </c>
      <c r="F1848" s="12" t="str">
        <f t="shared" si="1"/>
        <v>2018</v>
      </c>
      <c r="G1848" s="32">
        <v>43282.0</v>
      </c>
      <c r="I1848" s="33"/>
      <c r="J1848" s="15"/>
      <c r="M1848" s="15"/>
      <c r="N1848" s="27">
        <v>8.6</v>
      </c>
      <c r="O1848" s="27">
        <v>91.8</v>
      </c>
      <c r="P1848" s="17"/>
      <c r="Q1848" s="18"/>
      <c r="S1848" s="17"/>
      <c r="V1848" s="28"/>
      <c r="W1848" s="28">
        <v>1046.24</v>
      </c>
    </row>
    <row r="1849" ht="15.75" customHeight="1">
      <c r="A1849" t="s">
        <v>44</v>
      </c>
      <c r="C1849" s="23" t="s">
        <v>256</v>
      </c>
      <c r="D1849" s="23">
        <v>5.0</v>
      </c>
      <c r="E1849" s="23" t="s">
        <v>951</v>
      </c>
      <c r="F1849" s="12" t="str">
        <f t="shared" si="1"/>
        <v>2018</v>
      </c>
      <c r="G1849" s="24">
        <v>43296.0</v>
      </c>
      <c r="I1849" s="25"/>
      <c r="J1849" s="15"/>
      <c r="M1849" s="15"/>
      <c r="N1849" s="27">
        <v>6.64</v>
      </c>
      <c r="O1849" s="27">
        <v>72.2</v>
      </c>
      <c r="P1849" s="17"/>
      <c r="Q1849" s="18"/>
      <c r="S1849" s="17"/>
      <c r="V1849" s="28"/>
      <c r="W1849" s="28">
        <v>187.2</v>
      </c>
    </row>
    <row r="1850" ht="15.75" customHeight="1">
      <c r="A1850" t="s">
        <v>44</v>
      </c>
      <c r="C1850" s="23" t="s">
        <v>256</v>
      </c>
      <c r="D1850" s="23">
        <v>6.0</v>
      </c>
      <c r="E1850" s="23" t="s">
        <v>952</v>
      </c>
      <c r="F1850" s="12" t="str">
        <f t="shared" si="1"/>
        <v>2018</v>
      </c>
      <c r="G1850" s="24">
        <v>43310.0</v>
      </c>
      <c r="I1850" s="25"/>
      <c r="J1850" s="15"/>
      <c r="M1850" s="15"/>
      <c r="N1850" s="27">
        <v>7.51</v>
      </c>
      <c r="O1850" s="27">
        <v>86.5</v>
      </c>
      <c r="P1850" s="17"/>
      <c r="Q1850" s="18"/>
      <c r="S1850" s="17"/>
      <c r="V1850" s="28"/>
      <c r="W1850" s="28">
        <v>920.8</v>
      </c>
    </row>
    <row r="1851" ht="15.75" customHeight="1">
      <c r="A1851" t="s">
        <v>44</v>
      </c>
      <c r="C1851" s="23" t="s">
        <v>256</v>
      </c>
      <c r="D1851" s="23">
        <v>7.0</v>
      </c>
      <c r="E1851" s="23" t="s">
        <v>953</v>
      </c>
      <c r="F1851" s="12" t="str">
        <f t="shared" si="1"/>
        <v>2018</v>
      </c>
      <c r="G1851" s="24">
        <v>43324.0</v>
      </c>
      <c r="I1851" s="25"/>
      <c r="J1851" s="15"/>
      <c r="M1851" s="15"/>
      <c r="N1851" s="27">
        <v>7.36</v>
      </c>
      <c r="O1851" s="27">
        <v>77.3</v>
      </c>
      <c r="P1851" s="17"/>
      <c r="Q1851" s="18"/>
      <c r="S1851" s="17"/>
      <c r="V1851" s="28"/>
      <c r="W1851" s="28">
        <v>228.2</v>
      </c>
    </row>
    <row r="1852" ht="15.75" customHeight="1">
      <c r="A1852" t="s">
        <v>44</v>
      </c>
      <c r="C1852" s="23" t="s">
        <v>256</v>
      </c>
      <c r="D1852" s="23">
        <v>8.0</v>
      </c>
      <c r="E1852" s="23" t="s">
        <v>954</v>
      </c>
      <c r="F1852" s="12" t="str">
        <f t="shared" si="1"/>
        <v>2018</v>
      </c>
      <c r="G1852" s="24">
        <v>43338.0</v>
      </c>
      <c r="I1852" s="25"/>
      <c r="J1852" s="15"/>
      <c r="M1852" s="15"/>
      <c r="N1852" s="27">
        <v>8.13</v>
      </c>
      <c r="O1852" s="27">
        <v>82.5</v>
      </c>
      <c r="P1852" s="17"/>
      <c r="Q1852" s="18"/>
      <c r="S1852" s="17"/>
      <c r="V1852" s="28"/>
      <c r="W1852" s="28">
        <v>218.7</v>
      </c>
    </row>
    <row r="1853" ht="15.75" customHeight="1">
      <c r="A1853" t="s">
        <v>44</v>
      </c>
      <c r="C1853" s="23" t="s">
        <v>256</v>
      </c>
      <c r="D1853" s="23">
        <v>9.0</v>
      </c>
      <c r="E1853" s="23" t="s">
        <v>955</v>
      </c>
      <c r="F1853" s="12" t="str">
        <f t="shared" si="1"/>
        <v>2018</v>
      </c>
      <c r="G1853" s="24">
        <v>43352.0</v>
      </c>
      <c r="I1853" s="25"/>
      <c r="J1853" s="15"/>
      <c r="M1853" s="15"/>
      <c r="N1853" s="27">
        <v>6.81</v>
      </c>
      <c r="O1853" s="27">
        <v>68.4</v>
      </c>
      <c r="P1853" s="17"/>
      <c r="Q1853" s="18"/>
      <c r="S1853" s="17"/>
      <c r="V1853" s="28"/>
      <c r="W1853" s="28">
        <v>344.8</v>
      </c>
    </row>
    <row r="1854" ht="15.75" customHeight="1">
      <c r="A1854" t="s">
        <v>44</v>
      </c>
      <c r="C1854" s="23" t="s">
        <v>801</v>
      </c>
      <c r="D1854" s="23">
        <v>1.0</v>
      </c>
      <c r="E1854" s="23" t="s">
        <v>956</v>
      </c>
      <c r="F1854" s="12" t="str">
        <f t="shared" si="1"/>
        <v>2018</v>
      </c>
      <c r="G1854" s="24">
        <v>43239.0</v>
      </c>
      <c r="I1854" s="25"/>
      <c r="J1854" s="15"/>
      <c r="M1854" s="15"/>
      <c r="N1854" s="27">
        <v>10.09</v>
      </c>
      <c r="O1854" s="27">
        <v>86.3</v>
      </c>
      <c r="P1854" s="17"/>
      <c r="Q1854" s="18"/>
      <c r="S1854" s="17"/>
      <c r="V1854" s="28"/>
      <c r="W1854" s="28">
        <v>172.2</v>
      </c>
    </row>
    <row r="1855" ht="15.75" customHeight="1">
      <c r="A1855" t="s">
        <v>44</v>
      </c>
      <c r="C1855" s="29" t="s">
        <v>801</v>
      </c>
      <c r="D1855" s="23">
        <v>10.0</v>
      </c>
      <c r="E1855" s="23" t="s">
        <v>957</v>
      </c>
      <c r="F1855" s="12" t="str">
        <f t="shared" si="1"/>
        <v>2018</v>
      </c>
      <c r="G1855" s="24">
        <v>43366.0</v>
      </c>
      <c r="I1855" s="30"/>
      <c r="J1855" s="15"/>
      <c r="M1855" s="15"/>
      <c r="N1855" s="27">
        <v>6.3</v>
      </c>
      <c r="O1855" s="27">
        <v>63.9</v>
      </c>
      <c r="P1855" s="17"/>
      <c r="Q1855" s="18"/>
      <c r="S1855" s="17"/>
      <c r="V1855" s="28"/>
      <c r="W1855" s="28">
        <v>1413.6</v>
      </c>
    </row>
    <row r="1856" ht="15.75" customHeight="1">
      <c r="A1856" t="s">
        <v>44</v>
      </c>
      <c r="C1856" s="23" t="s">
        <v>801</v>
      </c>
      <c r="D1856" s="23">
        <v>2.0</v>
      </c>
      <c r="E1856" s="23" t="s">
        <v>958</v>
      </c>
      <c r="F1856" s="12" t="str">
        <f t="shared" si="1"/>
        <v>2018</v>
      </c>
      <c r="G1856" s="24">
        <v>43254.0</v>
      </c>
      <c r="I1856" s="25"/>
      <c r="J1856" s="15"/>
      <c r="M1856" s="15"/>
      <c r="N1856" s="34"/>
      <c r="O1856" s="27"/>
      <c r="P1856" s="17"/>
      <c r="Q1856" s="18"/>
      <c r="S1856" s="17"/>
      <c r="V1856" s="28"/>
      <c r="W1856" s="28">
        <v>488.4</v>
      </c>
    </row>
    <row r="1857" ht="15.75" customHeight="1">
      <c r="A1857" t="s">
        <v>44</v>
      </c>
      <c r="C1857" s="23" t="s">
        <v>801</v>
      </c>
      <c r="D1857" s="23">
        <v>3.0</v>
      </c>
      <c r="E1857" s="23" t="s">
        <v>959</v>
      </c>
      <c r="F1857" s="12" t="str">
        <f t="shared" si="1"/>
        <v>2018</v>
      </c>
      <c r="G1857" s="24">
        <v>43268.0</v>
      </c>
      <c r="I1857" s="25"/>
      <c r="J1857" s="15"/>
      <c r="M1857" s="15"/>
      <c r="N1857" s="27">
        <v>6.6</v>
      </c>
      <c r="O1857" s="27">
        <v>63.0</v>
      </c>
      <c r="P1857" s="17"/>
      <c r="Q1857" s="18"/>
      <c r="S1857" s="17"/>
      <c r="V1857" s="28"/>
      <c r="W1857" s="28">
        <v>2419.6</v>
      </c>
    </row>
    <row r="1858" ht="15.75" customHeight="1">
      <c r="A1858" t="s">
        <v>44</v>
      </c>
      <c r="C1858" s="35" t="s">
        <v>801</v>
      </c>
      <c r="D1858" s="35">
        <v>4.0</v>
      </c>
      <c r="E1858" s="23" t="s">
        <v>960</v>
      </c>
      <c r="F1858" s="12" t="str">
        <f t="shared" si="1"/>
        <v>2018</v>
      </c>
      <c r="G1858" s="36">
        <v>43282.0</v>
      </c>
      <c r="I1858" s="37"/>
      <c r="J1858" s="15"/>
      <c r="M1858" s="15"/>
      <c r="N1858" s="27">
        <v>6.81</v>
      </c>
      <c r="O1858" s="27">
        <v>70.7</v>
      </c>
      <c r="P1858" s="17"/>
      <c r="Q1858" s="18"/>
      <c r="S1858" s="17"/>
      <c r="V1858" s="28"/>
      <c r="W1858" s="28">
        <v>866.4</v>
      </c>
    </row>
    <row r="1859" ht="15.75" customHeight="1">
      <c r="A1859" t="s">
        <v>44</v>
      </c>
      <c r="C1859" s="23" t="s">
        <v>801</v>
      </c>
      <c r="D1859" s="23">
        <v>5.0</v>
      </c>
      <c r="E1859" s="23" t="s">
        <v>961</v>
      </c>
      <c r="F1859" s="12" t="str">
        <f t="shared" si="1"/>
        <v>2018</v>
      </c>
      <c r="G1859" s="24">
        <v>43296.0</v>
      </c>
      <c r="I1859" s="25"/>
      <c r="J1859" s="15"/>
      <c r="M1859" s="15"/>
      <c r="N1859" s="27">
        <v>2.38</v>
      </c>
      <c r="O1859" s="27">
        <v>24.8</v>
      </c>
      <c r="P1859" s="17"/>
      <c r="Q1859" s="18"/>
      <c r="S1859" s="17"/>
      <c r="V1859" s="28"/>
      <c r="W1859" s="28">
        <v>648.8</v>
      </c>
    </row>
    <row r="1860" ht="15.75" customHeight="1">
      <c r="A1860" t="s">
        <v>44</v>
      </c>
      <c r="C1860" s="23" t="s">
        <v>801</v>
      </c>
      <c r="D1860" s="23">
        <v>6.0</v>
      </c>
      <c r="E1860" s="23" t="s">
        <v>962</v>
      </c>
      <c r="F1860" s="12" t="str">
        <f t="shared" si="1"/>
        <v>2018</v>
      </c>
      <c r="G1860" s="24">
        <v>43310.0</v>
      </c>
      <c r="I1860" s="25"/>
      <c r="J1860" s="15"/>
      <c r="M1860" s="15"/>
      <c r="N1860" s="27">
        <v>6.42</v>
      </c>
      <c r="O1860" s="27">
        <v>70.5</v>
      </c>
      <c r="P1860" s="17"/>
      <c r="Q1860" s="18"/>
      <c r="S1860" s="17"/>
      <c r="V1860" s="28"/>
      <c r="W1860" s="28">
        <v>2419.6</v>
      </c>
    </row>
    <row r="1861" ht="15.75" customHeight="1">
      <c r="A1861" t="s">
        <v>44</v>
      </c>
      <c r="C1861" s="23" t="s">
        <v>801</v>
      </c>
      <c r="D1861" s="23">
        <v>7.0</v>
      </c>
      <c r="E1861" s="23" t="s">
        <v>963</v>
      </c>
      <c r="F1861" s="12" t="str">
        <f t="shared" si="1"/>
        <v>2018</v>
      </c>
      <c r="G1861" s="24">
        <v>43324.0</v>
      </c>
      <c r="I1861" s="25"/>
      <c r="J1861" s="15"/>
      <c r="M1861" s="15"/>
      <c r="N1861" s="27">
        <v>4.19</v>
      </c>
      <c r="O1861" s="27">
        <v>43.3</v>
      </c>
      <c r="P1861" s="17"/>
      <c r="Q1861" s="18"/>
      <c r="S1861" s="17"/>
      <c r="V1861" s="28"/>
      <c r="W1861" s="28">
        <v>228.2</v>
      </c>
    </row>
    <row r="1862" ht="15.75" customHeight="1">
      <c r="A1862" t="s">
        <v>44</v>
      </c>
      <c r="C1862" s="23" t="s">
        <v>801</v>
      </c>
      <c r="D1862" s="23">
        <v>8.0</v>
      </c>
      <c r="E1862" s="23" t="s">
        <v>964</v>
      </c>
      <c r="F1862" s="12" t="str">
        <f t="shared" si="1"/>
        <v>2018</v>
      </c>
      <c r="G1862" s="24">
        <v>43338.0</v>
      </c>
      <c r="I1862" s="25"/>
      <c r="J1862" s="15"/>
      <c r="M1862" s="15"/>
      <c r="N1862" s="27">
        <v>5.58</v>
      </c>
      <c r="O1862" s="27">
        <v>55.7</v>
      </c>
      <c r="P1862" s="17"/>
      <c r="Q1862" s="18"/>
      <c r="S1862" s="17"/>
      <c r="V1862" s="28"/>
      <c r="W1862" s="28">
        <v>307.6</v>
      </c>
    </row>
    <row r="1863" ht="15.75" customHeight="1">
      <c r="A1863" t="s">
        <v>44</v>
      </c>
      <c r="C1863" s="23" t="s">
        <v>801</v>
      </c>
      <c r="D1863" s="23">
        <v>9.0</v>
      </c>
      <c r="E1863" s="23" t="s">
        <v>965</v>
      </c>
      <c r="F1863" s="12" t="str">
        <f t="shared" si="1"/>
        <v>2018</v>
      </c>
      <c r="G1863" s="24">
        <v>43352.0</v>
      </c>
      <c r="I1863" s="25"/>
      <c r="J1863" s="15"/>
      <c r="M1863" s="15"/>
      <c r="N1863" s="27">
        <v>5.06</v>
      </c>
      <c r="O1863" s="27">
        <v>50.3</v>
      </c>
      <c r="P1863" s="17"/>
      <c r="Q1863" s="18"/>
      <c r="S1863" s="17"/>
      <c r="V1863" s="28"/>
      <c r="W1863" s="28">
        <v>218.7</v>
      </c>
    </row>
    <row r="1864" ht="15.75" customHeight="1">
      <c r="A1864" t="s">
        <v>44</v>
      </c>
      <c r="C1864" s="38" t="s">
        <v>265</v>
      </c>
      <c r="D1864" s="38">
        <v>1.0</v>
      </c>
      <c r="E1864" s="23" t="s">
        <v>966</v>
      </c>
      <c r="F1864" s="12" t="str">
        <f t="shared" si="1"/>
        <v>2018</v>
      </c>
      <c r="G1864" s="39">
        <v>43239.0</v>
      </c>
      <c r="I1864" s="40"/>
      <c r="J1864" s="15"/>
      <c r="M1864" s="15"/>
      <c r="N1864" s="27">
        <v>8.83</v>
      </c>
      <c r="O1864" s="27">
        <v>79.6</v>
      </c>
      <c r="P1864" s="17"/>
      <c r="Q1864" s="18"/>
      <c r="S1864" s="17"/>
      <c r="V1864" s="28"/>
      <c r="W1864" s="28">
        <v>151.5</v>
      </c>
    </row>
    <row r="1865" ht="15.75" customHeight="1">
      <c r="A1865" t="s">
        <v>44</v>
      </c>
      <c r="C1865" s="29" t="s">
        <v>265</v>
      </c>
      <c r="D1865" s="23">
        <v>10.0</v>
      </c>
      <c r="E1865" s="23" t="s">
        <v>967</v>
      </c>
      <c r="F1865" s="12" t="str">
        <f t="shared" si="1"/>
        <v>2018</v>
      </c>
      <c r="G1865" s="24">
        <v>43366.0</v>
      </c>
      <c r="I1865" s="30"/>
      <c r="J1865" s="15"/>
      <c r="M1865" s="15"/>
      <c r="N1865" s="27">
        <v>6.91</v>
      </c>
      <c r="O1865" s="27">
        <v>70.0</v>
      </c>
      <c r="P1865" s="17"/>
      <c r="Q1865" s="18"/>
      <c r="S1865" s="17"/>
      <c r="V1865" s="28"/>
      <c r="W1865" s="28">
        <v>248.9</v>
      </c>
    </row>
    <row r="1866" ht="15.75" customHeight="1">
      <c r="A1866" t="s">
        <v>44</v>
      </c>
      <c r="C1866" s="23" t="s">
        <v>265</v>
      </c>
      <c r="D1866" s="23">
        <v>2.0</v>
      </c>
      <c r="E1866" s="23" t="s">
        <v>968</v>
      </c>
      <c r="F1866" s="12" t="str">
        <f t="shared" si="1"/>
        <v>2018</v>
      </c>
      <c r="G1866" s="24">
        <v>43254.0</v>
      </c>
      <c r="I1866" s="25"/>
      <c r="J1866" s="15"/>
      <c r="M1866" s="15"/>
      <c r="N1866" s="27">
        <v>6.92</v>
      </c>
      <c r="O1866" s="27">
        <v>77.8</v>
      </c>
      <c r="P1866" s="17"/>
      <c r="Q1866" s="18"/>
      <c r="S1866" s="17"/>
      <c r="V1866" s="28"/>
      <c r="W1866" s="28">
        <v>920.8</v>
      </c>
    </row>
    <row r="1867" ht="15.75" customHeight="1">
      <c r="A1867" t="s">
        <v>44</v>
      </c>
      <c r="C1867" s="23" t="s">
        <v>265</v>
      </c>
      <c r="D1867" s="23">
        <v>3.0</v>
      </c>
      <c r="E1867" s="23" t="s">
        <v>969</v>
      </c>
      <c r="F1867" s="12" t="str">
        <f t="shared" si="1"/>
        <v>2018</v>
      </c>
      <c r="G1867" s="24">
        <v>43268.0</v>
      </c>
      <c r="I1867" s="25"/>
      <c r="J1867" s="15"/>
      <c r="M1867" s="15"/>
      <c r="N1867" s="27">
        <v>7.13</v>
      </c>
      <c r="O1867" s="27">
        <v>74.6</v>
      </c>
      <c r="P1867" s="17"/>
      <c r="Q1867" s="18"/>
      <c r="S1867" s="17"/>
      <c r="V1867" s="28"/>
      <c r="W1867" s="28">
        <v>410.6</v>
      </c>
    </row>
    <row r="1868" ht="15.75" customHeight="1">
      <c r="A1868" t="s">
        <v>44</v>
      </c>
      <c r="C1868" s="23" t="s">
        <v>265</v>
      </c>
      <c r="D1868" s="23">
        <v>4.0</v>
      </c>
      <c r="E1868" s="23" t="s">
        <v>970</v>
      </c>
      <c r="F1868" s="12" t="str">
        <f t="shared" si="1"/>
        <v>2018</v>
      </c>
      <c r="G1868" s="24">
        <v>43282.0</v>
      </c>
      <c r="I1868" s="25"/>
      <c r="J1868" s="15"/>
      <c r="M1868" s="15"/>
      <c r="N1868" s="27">
        <v>8.3</v>
      </c>
      <c r="O1868" s="27">
        <v>88.0</v>
      </c>
      <c r="P1868" s="17"/>
      <c r="Q1868" s="18"/>
      <c r="S1868" s="17"/>
      <c r="V1868" s="28"/>
      <c r="W1868" s="28">
        <v>1413.06</v>
      </c>
    </row>
    <row r="1869" ht="15.75" customHeight="1">
      <c r="A1869" t="s">
        <v>44</v>
      </c>
      <c r="C1869" s="23" t="s">
        <v>265</v>
      </c>
      <c r="D1869" s="23">
        <v>5.0</v>
      </c>
      <c r="E1869" s="23" t="s">
        <v>971</v>
      </c>
      <c r="F1869" s="12" t="str">
        <f t="shared" si="1"/>
        <v>2018</v>
      </c>
      <c r="G1869" s="24">
        <v>43296.0</v>
      </c>
      <c r="I1869" s="25"/>
      <c r="J1869" s="15"/>
      <c r="M1869" s="15"/>
      <c r="N1869" s="27">
        <v>6.03</v>
      </c>
      <c r="O1869" s="27">
        <v>66.0</v>
      </c>
      <c r="P1869" s="17"/>
      <c r="Q1869" s="18"/>
      <c r="S1869" s="17"/>
      <c r="V1869" s="28"/>
      <c r="W1869" s="28">
        <v>325.5</v>
      </c>
    </row>
    <row r="1870" ht="15.75" customHeight="1">
      <c r="A1870" t="s">
        <v>44</v>
      </c>
      <c r="C1870" s="23" t="s">
        <v>265</v>
      </c>
      <c r="D1870" s="23">
        <v>6.0</v>
      </c>
      <c r="E1870" s="23" t="s">
        <v>972</v>
      </c>
      <c r="F1870" s="12" t="str">
        <f t="shared" si="1"/>
        <v>2018</v>
      </c>
      <c r="G1870" s="24">
        <v>43310.0</v>
      </c>
      <c r="I1870" s="25"/>
      <c r="J1870" s="15"/>
      <c r="M1870" s="15"/>
      <c r="N1870" s="27">
        <v>6.01</v>
      </c>
      <c r="O1870" s="27">
        <v>70.8</v>
      </c>
      <c r="P1870" s="17"/>
      <c r="Q1870" s="18"/>
      <c r="S1870" s="17"/>
      <c r="V1870" s="28"/>
      <c r="W1870" s="28">
        <v>2419.6</v>
      </c>
    </row>
    <row r="1871" ht="15.75" customHeight="1">
      <c r="A1871" t="s">
        <v>44</v>
      </c>
      <c r="C1871" s="23" t="s">
        <v>265</v>
      </c>
      <c r="D1871" s="23">
        <v>7.0</v>
      </c>
      <c r="E1871" s="23" t="s">
        <v>973</v>
      </c>
      <c r="F1871" s="12" t="str">
        <f t="shared" si="1"/>
        <v>2018</v>
      </c>
      <c r="G1871" s="24">
        <v>43324.0</v>
      </c>
      <c r="I1871" s="25"/>
      <c r="J1871" s="15"/>
      <c r="M1871" s="15"/>
      <c r="N1871" s="27">
        <v>5.53</v>
      </c>
      <c r="O1871" s="27">
        <v>61.9</v>
      </c>
      <c r="P1871" s="17"/>
      <c r="Q1871" s="18"/>
      <c r="S1871" s="17"/>
      <c r="V1871" s="28"/>
      <c r="W1871" s="28">
        <v>165.8</v>
      </c>
    </row>
    <row r="1872" ht="15.75" customHeight="1">
      <c r="A1872" t="s">
        <v>44</v>
      </c>
      <c r="C1872" s="23" t="s">
        <v>265</v>
      </c>
      <c r="D1872" s="23">
        <v>8.0</v>
      </c>
      <c r="E1872" s="23" t="s">
        <v>974</v>
      </c>
      <c r="F1872" s="12" t="str">
        <f t="shared" si="1"/>
        <v>2018</v>
      </c>
      <c r="G1872" s="24">
        <v>43338.0</v>
      </c>
      <c r="I1872" s="25"/>
      <c r="J1872" s="15"/>
      <c r="M1872" s="15"/>
      <c r="N1872" s="27">
        <v>7.82</v>
      </c>
      <c r="O1872" s="27">
        <v>81.0</v>
      </c>
      <c r="P1872" s="17"/>
      <c r="Q1872" s="18"/>
      <c r="S1872" s="17"/>
      <c r="V1872" s="28"/>
      <c r="W1872" s="28">
        <v>387.3</v>
      </c>
    </row>
    <row r="1873" ht="15.75" customHeight="1">
      <c r="A1873" t="s">
        <v>44</v>
      </c>
      <c r="C1873" s="23" t="s">
        <v>265</v>
      </c>
      <c r="D1873" s="23">
        <v>9.0</v>
      </c>
      <c r="E1873" s="23" t="s">
        <v>975</v>
      </c>
      <c r="F1873" s="12" t="str">
        <f t="shared" si="1"/>
        <v>2018</v>
      </c>
      <c r="G1873" s="24">
        <v>43352.0</v>
      </c>
      <c r="I1873" s="25"/>
      <c r="J1873" s="15"/>
      <c r="M1873" s="15"/>
      <c r="N1873" s="27">
        <v>4.93</v>
      </c>
      <c r="O1873" s="27">
        <v>52.3</v>
      </c>
      <c r="P1873" s="17"/>
      <c r="Q1873" s="18"/>
      <c r="S1873" s="17"/>
      <c r="V1873" s="28"/>
      <c r="W1873" s="28">
        <v>69.7</v>
      </c>
    </row>
    <row r="1874" ht="15.75" customHeight="1">
      <c r="A1874" t="s">
        <v>44</v>
      </c>
      <c r="C1874" s="23" t="s">
        <v>276</v>
      </c>
      <c r="D1874" s="23">
        <v>1.0</v>
      </c>
      <c r="E1874" s="23" t="s">
        <v>976</v>
      </c>
      <c r="F1874" s="12" t="str">
        <f t="shared" si="1"/>
        <v>2018</v>
      </c>
      <c r="G1874" s="24">
        <v>43239.0</v>
      </c>
      <c r="I1874" s="25"/>
      <c r="J1874" s="15"/>
      <c r="M1874" s="15"/>
      <c r="N1874" s="27">
        <v>9.35</v>
      </c>
      <c r="O1874" s="27">
        <v>83.1</v>
      </c>
      <c r="P1874" s="17"/>
      <c r="Q1874" s="18"/>
      <c r="S1874" s="17"/>
      <c r="V1874" s="28"/>
      <c r="W1874" s="28">
        <v>261.3</v>
      </c>
    </row>
    <row r="1875" ht="15.75" customHeight="1">
      <c r="A1875" t="s">
        <v>44</v>
      </c>
      <c r="C1875" s="29" t="s">
        <v>276</v>
      </c>
      <c r="D1875" s="23">
        <v>10.0</v>
      </c>
      <c r="E1875" s="23" t="s">
        <v>977</v>
      </c>
      <c r="F1875" s="12" t="str">
        <f t="shared" si="1"/>
        <v>2018</v>
      </c>
      <c r="G1875" s="24">
        <v>43366.0</v>
      </c>
      <c r="I1875" s="30"/>
      <c r="J1875" s="15"/>
      <c r="M1875" s="15"/>
      <c r="N1875" s="27">
        <v>7.75</v>
      </c>
      <c r="O1875" s="27">
        <v>78.0</v>
      </c>
      <c r="P1875" s="17"/>
      <c r="Q1875" s="18"/>
      <c r="S1875" s="17"/>
      <c r="V1875" s="28"/>
      <c r="W1875" s="28">
        <v>686.7</v>
      </c>
    </row>
    <row r="1876" ht="15.75" customHeight="1">
      <c r="A1876" t="s">
        <v>44</v>
      </c>
      <c r="C1876" s="23" t="s">
        <v>276</v>
      </c>
      <c r="D1876" s="23">
        <v>2.0</v>
      </c>
      <c r="E1876" s="23" t="s">
        <v>978</v>
      </c>
      <c r="F1876" s="12" t="str">
        <f t="shared" si="1"/>
        <v>2018</v>
      </c>
      <c r="G1876" s="24">
        <v>43254.0</v>
      </c>
      <c r="I1876" s="25"/>
      <c r="J1876" s="15"/>
      <c r="M1876" s="15"/>
      <c r="N1876" s="27">
        <v>7.66</v>
      </c>
      <c r="O1876" s="27">
        <v>81.3</v>
      </c>
      <c r="P1876" s="17"/>
      <c r="Q1876" s="18"/>
      <c r="S1876" s="17"/>
      <c r="V1876" s="28"/>
      <c r="W1876" s="28">
        <v>298.7</v>
      </c>
    </row>
    <row r="1877" ht="15.75" customHeight="1">
      <c r="A1877" t="s">
        <v>44</v>
      </c>
      <c r="C1877" s="23" t="s">
        <v>276</v>
      </c>
      <c r="D1877" s="23">
        <v>3.0</v>
      </c>
      <c r="E1877" s="23" t="s">
        <v>979</v>
      </c>
      <c r="F1877" s="12" t="str">
        <f t="shared" si="1"/>
        <v>2018</v>
      </c>
      <c r="G1877" s="24">
        <v>43268.0</v>
      </c>
      <c r="I1877" s="25"/>
      <c r="J1877" s="15"/>
      <c r="M1877" s="15"/>
      <c r="N1877" s="27">
        <v>7.08</v>
      </c>
      <c r="O1877" s="27">
        <v>71.0</v>
      </c>
      <c r="P1877" s="17"/>
      <c r="Q1877" s="18"/>
      <c r="S1877" s="17"/>
      <c r="V1877" s="28"/>
      <c r="W1877" s="28">
        <v>387.3</v>
      </c>
    </row>
    <row r="1878" ht="15.75" customHeight="1">
      <c r="A1878" t="s">
        <v>44</v>
      </c>
      <c r="C1878" s="23" t="s">
        <v>276</v>
      </c>
      <c r="D1878" s="23">
        <v>4.0</v>
      </c>
      <c r="E1878" s="23" t="s">
        <v>980</v>
      </c>
      <c r="F1878" s="12" t="str">
        <f t="shared" si="1"/>
        <v>2018</v>
      </c>
      <c r="G1878" s="24">
        <v>43282.0</v>
      </c>
      <c r="I1878" s="25"/>
      <c r="J1878" s="15"/>
      <c r="M1878" s="15"/>
      <c r="N1878" s="27">
        <v>8.2</v>
      </c>
      <c r="O1878" s="27">
        <v>89.4</v>
      </c>
      <c r="P1878" s="17"/>
      <c r="Q1878" s="18"/>
      <c r="S1878" s="17"/>
      <c r="V1878" s="28"/>
      <c r="W1878" s="28">
        <v>816.4</v>
      </c>
    </row>
    <row r="1879" ht="15.75" customHeight="1">
      <c r="A1879" t="s">
        <v>44</v>
      </c>
      <c r="C1879" s="23" t="s">
        <v>276</v>
      </c>
      <c r="D1879" s="23">
        <v>5.0</v>
      </c>
      <c r="E1879" s="23" t="s">
        <v>981</v>
      </c>
      <c r="F1879" s="12" t="str">
        <f t="shared" si="1"/>
        <v>2018</v>
      </c>
      <c r="G1879" s="24">
        <v>43296.0</v>
      </c>
      <c r="I1879" s="25"/>
      <c r="J1879" s="15"/>
      <c r="M1879" s="15"/>
      <c r="N1879" s="27">
        <v>6.63</v>
      </c>
      <c r="O1879" s="27">
        <v>70.4</v>
      </c>
      <c r="P1879" s="17"/>
      <c r="Q1879" s="18"/>
      <c r="S1879" s="17"/>
      <c r="V1879" s="28"/>
      <c r="W1879" s="28">
        <v>224.7</v>
      </c>
    </row>
    <row r="1880" ht="15.75" customHeight="1">
      <c r="A1880" t="s">
        <v>44</v>
      </c>
      <c r="C1880" s="23" t="s">
        <v>276</v>
      </c>
      <c r="D1880" s="23">
        <v>6.0</v>
      </c>
      <c r="E1880" s="23" t="s">
        <v>982</v>
      </c>
      <c r="F1880" s="12" t="str">
        <f t="shared" si="1"/>
        <v>2018</v>
      </c>
      <c r="G1880" s="24">
        <v>43310.0</v>
      </c>
      <c r="I1880" s="25"/>
      <c r="J1880" s="15"/>
      <c r="M1880" s="15"/>
      <c r="N1880" s="27">
        <v>17.8</v>
      </c>
      <c r="O1880" s="27">
        <v>80.8</v>
      </c>
      <c r="P1880" s="17"/>
      <c r="Q1880" s="18"/>
      <c r="S1880" s="17"/>
      <c r="V1880" s="28"/>
      <c r="W1880" s="28">
        <v>1553.1</v>
      </c>
    </row>
    <row r="1881" ht="15.75" customHeight="1">
      <c r="A1881" t="s">
        <v>44</v>
      </c>
      <c r="C1881" s="23" t="s">
        <v>276</v>
      </c>
      <c r="D1881" s="23">
        <v>7.0</v>
      </c>
      <c r="E1881" s="23" t="s">
        <v>983</v>
      </c>
      <c r="F1881" s="12" t="str">
        <f t="shared" si="1"/>
        <v>2018</v>
      </c>
      <c r="G1881" s="24">
        <v>43324.0</v>
      </c>
      <c r="I1881" s="25"/>
      <c r="J1881" s="15"/>
      <c r="M1881" s="15"/>
      <c r="N1881" s="27">
        <v>6.32</v>
      </c>
      <c r="O1881" s="27">
        <v>69.3</v>
      </c>
      <c r="P1881" s="17"/>
      <c r="Q1881" s="18"/>
      <c r="S1881" s="17"/>
      <c r="V1881" s="28"/>
      <c r="W1881" s="28">
        <v>448.4</v>
      </c>
    </row>
    <row r="1882" ht="15.75" customHeight="1">
      <c r="A1882" t="s">
        <v>44</v>
      </c>
      <c r="C1882" s="23" t="s">
        <v>276</v>
      </c>
      <c r="D1882" s="23">
        <v>8.0</v>
      </c>
      <c r="E1882" s="23" t="s">
        <v>984</v>
      </c>
      <c r="F1882" s="12" t="str">
        <f t="shared" si="1"/>
        <v>2018</v>
      </c>
      <c r="G1882" s="24">
        <v>43338.0</v>
      </c>
      <c r="I1882" s="25"/>
      <c r="J1882" s="15"/>
      <c r="M1882" s="15"/>
      <c r="N1882" s="27">
        <v>7.66</v>
      </c>
      <c r="O1882" s="27">
        <v>78.5</v>
      </c>
      <c r="P1882" s="17"/>
      <c r="Q1882" s="18"/>
      <c r="S1882" s="17"/>
      <c r="V1882" s="28"/>
      <c r="W1882" s="28">
        <v>727.0</v>
      </c>
    </row>
    <row r="1883" ht="15.75" customHeight="1">
      <c r="A1883" t="s">
        <v>44</v>
      </c>
      <c r="C1883" s="23" t="s">
        <v>276</v>
      </c>
      <c r="D1883" s="23">
        <v>9.0</v>
      </c>
      <c r="E1883" s="23" t="s">
        <v>985</v>
      </c>
      <c r="F1883" s="12" t="str">
        <f t="shared" si="1"/>
        <v>2018</v>
      </c>
      <c r="G1883" s="24">
        <v>43352.0</v>
      </c>
      <c r="I1883" s="25"/>
      <c r="J1883" s="15"/>
      <c r="M1883" s="15"/>
      <c r="N1883" s="27">
        <v>6.11</v>
      </c>
      <c r="O1883" s="27">
        <v>64.3</v>
      </c>
      <c r="P1883" s="17"/>
      <c r="Q1883" s="18"/>
      <c r="S1883" s="17"/>
      <c r="V1883" s="28"/>
      <c r="W1883" s="28">
        <v>378.4</v>
      </c>
    </row>
    <row r="1884" ht="15.75" customHeight="1">
      <c r="A1884" t="s">
        <v>44</v>
      </c>
      <c r="C1884" s="23" t="s">
        <v>73</v>
      </c>
      <c r="D1884" s="23">
        <v>10.0</v>
      </c>
      <c r="E1884" s="23" t="s">
        <v>986</v>
      </c>
      <c r="F1884" s="12" t="str">
        <f t="shared" si="1"/>
        <v>2018</v>
      </c>
      <c r="G1884" s="24">
        <v>43366.0</v>
      </c>
      <c r="I1884" s="25"/>
      <c r="J1884" s="15"/>
      <c r="M1884" s="15"/>
      <c r="N1884" s="27">
        <v>9.23</v>
      </c>
      <c r="O1884" s="27">
        <v>93.3</v>
      </c>
      <c r="P1884" s="17"/>
      <c r="Q1884" s="18"/>
      <c r="S1884" s="17"/>
      <c r="V1884" s="28"/>
      <c r="W1884" s="28">
        <v>57.3</v>
      </c>
    </row>
    <row r="1885" ht="15.75" customHeight="1">
      <c r="A1885" t="s">
        <v>44</v>
      </c>
      <c r="C1885" s="23" t="s">
        <v>73</v>
      </c>
      <c r="D1885" s="23">
        <v>2.0</v>
      </c>
      <c r="E1885" s="23" t="s">
        <v>987</v>
      </c>
      <c r="F1885" s="12" t="str">
        <f t="shared" si="1"/>
        <v>2018</v>
      </c>
      <c r="G1885" s="24">
        <v>43254.0</v>
      </c>
      <c r="I1885" s="25"/>
      <c r="J1885" s="15"/>
      <c r="M1885" s="15"/>
      <c r="N1885" s="27">
        <v>7.78</v>
      </c>
      <c r="O1885" s="27">
        <v>83.5</v>
      </c>
      <c r="P1885" s="17"/>
      <c r="Q1885" s="18"/>
      <c r="S1885" s="17"/>
      <c r="V1885" s="28"/>
      <c r="W1885" s="28">
        <v>980.4</v>
      </c>
    </row>
    <row r="1886" ht="15.75" customHeight="1">
      <c r="A1886" t="s">
        <v>44</v>
      </c>
      <c r="C1886" s="23" t="s">
        <v>73</v>
      </c>
      <c r="D1886" s="23">
        <v>3.0</v>
      </c>
      <c r="E1886" s="23" t="s">
        <v>988</v>
      </c>
      <c r="F1886" s="12" t="str">
        <f t="shared" si="1"/>
        <v>2018</v>
      </c>
      <c r="G1886" s="24">
        <v>43268.0</v>
      </c>
      <c r="I1886" s="25"/>
      <c r="J1886" s="15"/>
      <c r="M1886" s="15"/>
      <c r="N1886" s="27">
        <v>8.25</v>
      </c>
      <c r="O1886" s="27">
        <v>85.6</v>
      </c>
      <c r="P1886" s="17"/>
      <c r="Q1886" s="18"/>
      <c r="S1886" s="17"/>
      <c r="V1886" s="28"/>
      <c r="W1886" s="28">
        <v>365.4</v>
      </c>
    </row>
    <row r="1887" ht="15.75" customHeight="1">
      <c r="A1887" t="s">
        <v>44</v>
      </c>
      <c r="C1887" s="23" t="s">
        <v>73</v>
      </c>
      <c r="D1887" s="23">
        <v>4.0</v>
      </c>
      <c r="E1887" s="23" t="s">
        <v>989</v>
      </c>
      <c r="F1887" s="12" t="str">
        <f t="shared" si="1"/>
        <v>2018</v>
      </c>
      <c r="G1887" s="24">
        <v>43282.0</v>
      </c>
      <c r="I1887" s="25"/>
      <c r="J1887" s="15"/>
      <c r="M1887" s="15"/>
      <c r="N1887" s="27">
        <v>5.59</v>
      </c>
      <c r="O1887" s="27">
        <v>93.1</v>
      </c>
      <c r="P1887" s="17"/>
      <c r="Q1887" s="18"/>
      <c r="S1887" s="17"/>
      <c r="V1887" s="28"/>
      <c r="W1887" s="28">
        <v>1046.24</v>
      </c>
    </row>
    <row r="1888" ht="15.75" customHeight="1">
      <c r="A1888" t="s">
        <v>44</v>
      </c>
      <c r="C1888" s="23" t="s">
        <v>73</v>
      </c>
      <c r="D1888" s="23">
        <v>5.0</v>
      </c>
      <c r="E1888" s="23" t="s">
        <v>990</v>
      </c>
      <c r="F1888" s="12" t="str">
        <f t="shared" si="1"/>
        <v>2018</v>
      </c>
      <c r="G1888" s="24">
        <v>43296.0</v>
      </c>
      <c r="I1888" s="25"/>
      <c r="J1888" s="15"/>
      <c r="M1888" s="15"/>
      <c r="N1888" s="27">
        <v>7.89</v>
      </c>
      <c r="O1888" s="27">
        <v>86.7</v>
      </c>
      <c r="P1888" s="17"/>
      <c r="Q1888" s="18"/>
      <c r="S1888" s="17"/>
      <c r="V1888" s="28"/>
      <c r="W1888" s="28">
        <v>75.4</v>
      </c>
    </row>
    <row r="1889" ht="15.75" customHeight="1">
      <c r="A1889" t="s">
        <v>44</v>
      </c>
      <c r="C1889" s="23" t="s">
        <v>73</v>
      </c>
      <c r="D1889" s="23">
        <v>6.0</v>
      </c>
      <c r="E1889" s="23" t="s">
        <v>991</v>
      </c>
      <c r="F1889" s="12" t="str">
        <f t="shared" si="1"/>
        <v>2018</v>
      </c>
      <c r="G1889" s="24">
        <v>43310.0</v>
      </c>
      <c r="I1889" s="25"/>
      <c r="J1889" s="15"/>
      <c r="M1889" s="15"/>
      <c r="N1889" s="27">
        <v>7.87</v>
      </c>
      <c r="O1889" s="27">
        <v>89.4</v>
      </c>
      <c r="P1889" s="17"/>
      <c r="Q1889" s="18"/>
      <c r="S1889" s="17"/>
      <c r="V1889" s="28"/>
      <c r="W1889" s="28">
        <v>2419.6</v>
      </c>
    </row>
    <row r="1890" ht="15.75" customHeight="1">
      <c r="A1890" t="s">
        <v>44</v>
      </c>
      <c r="C1890" s="23" t="s">
        <v>73</v>
      </c>
      <c r="D1890" s="23">
        <v>8.0</v>
      </c>
      <c r="E1890" s="23" t="s">
        <v>992</v>
      </c>
      <c r="F1890" s="12" t="str">
        <f t="shared" si="1"/>
        <v>2018</v>
      </c>
      <c r="G1890" s="24">
        <v>43338.0</v>
      </c>
      <c r="I1890" s="25"/>
      <c r="J1890" s="15"/>
      <c r="M1890" s="15"/>
      <c r="N1890" s="27">
        <v>8.96</v>
      </c>
      <c r="O1890" s="27">
        <v>95.6</v>
      </c>
      <c r="P1890" s="17"/>
      <c r="Q1890" s="18"/>
      <c r="S1890" s="17"/>
      <c r="V1890" s="28"/>
      <c r="W1890" s="28">
        <v>137.4</v>
      </c>
    </row>
    <row r="1891" ht="15.75" customHeight="1">
      <c r="A1891" t="s">
        <v>323</v>
      </c>
      <c r="C1891" s="23" t="s">
        <v>324</v>
      </c>
      <c r="D1891" s="23">
        <v>2.0</v>
      </c>
      <c r="E1891" s="23" t="s">
        <v>993</v>
      </c>
      <c r="F1891" s="12" t="str">
        <f t="shared" si="1"/>
        <v>2018</v>
      </c>
      <c r="G1891" s="24">
        <v>43254.0</v>
      </c>
      <c r="I1891" s="25"/>
      <c r="J1891" s="15"/>
      <c r="M1891" s="15"/>
      <c r="N1891" s="27">
        <v>6.2</v>
      </c>
      <c r="O1891" s="27">
        <v>67.0</v>
      </c>
      <c r="P1891" s="17"/>
      <c r="Q1891" s="18"/>
      <c r="S1891" s="17"/>
      <c r="V1891" s="28"/>
      <c r="W1891" s="28">
        <v>59.4</v>
      </c>
    </row>
    <row r="1892" ht="15.75" customHeight="1">
      <c r="A1892" t="s">
        <v>323</v>
      </c>
      <c r="C1892" s="23" t="s">
        <v>324</v>
      </c>
      <c r="D1892" s="23">
        <v>3.0</v>
      </c>
      <c r="E1892" s="23" t="s">
        <v>994</v>
      </c>
      <c r="F1892" s="12" t="str">
        <f t="shared" si="1"/>
        <v>2018</v>
      </c>
      <c r="G1892" s="24">
        <v>43268.0</v>
      </c>
      <c r="I1892" s="25"/>
      <c r="J1892" s="15"/>
      <c r="M1892" s="15"/>
      <c r="N1892" s="27">
        <v>6.24</v>
      </c>
      <c r="O1892" s="27">
        <v>62.0</v>
      </c>
      <c r="P1892" s="17"/>
      <c r="Q1892" s="18"/>
      <c r="S1892" s="17"/>
      <c r="V1892" s="28"/>
      <c r="W1892" s="28">
        <v>142.1</v>
      </c>
    </row>
    <row r="1893" ht="15.75" customHeight="1">
      <c r="A1893" t="s">
        <v>323</v>
      </c>
      <c r="C1893" s="23" t="s">
        <v>324</v>
      </c>
      <c r="D1893" s="23">
        <v>4.0</v>
      </c>
      <c r="E1893" s="23" t="s">
        <v>995</v>
      </c>
      <c r="F1893" s="12" t="str">
        <f t="shared" si="1"/>
        <v>2018</v>
      </c>
      <c r="G1893" s="24">
        <v>43282.0</v>
      </c>
      <c r="I1893" s="25"/>
      <c r="J1893" s="15"/>
      <c r="M1893" s="15"/>
      <c r="N1893" s="27">
        <v>7.13</v>
      </c>
      <c r="O1893" s="27">
        <v>76.0</v>
      </c>
      <c r="P1893" s="17"/>
      <c r="Q1893" s="18"/>
      <c r="S1893" s="17"/>
      <c r="V1893" s="28"/>
      <c r="W1893" s="28">
        <v>579.4</v>
      </c>
    </row>
    <row r="1894" ht="15.75" customHeight="1">
      <c r="A1894" t="s">
        <v>323</v>
      </c>
      <c r="C1894" s="41" t="s">
        <v>324</v>
      </c>
      <c r="D1894" s="23">
        <v>5.0</v>
      </c>
      <c r="E1894" s="23" t="s">
        <v>996</v>
      </c>
      <c r="F1894" s="12" t="str">
        <f t="shared" si="1"/>
        <v>2018</v>
      </c>
      <c r="G1894" s="24">
        <v>43296.0</v>
      </c>
      <c r="I1894" s="25"/>
      <c r="J1894" s="15"/>
      <c r="M1894" s="15"/>
      <c r="N1894" s="27">
        <v>5.7</v>
      </c>
      <c r="O1894" s="27">
        <v>59.4</v>
      </c>
      <c r="P1894" s="17"/>
      <c r="Q1894" s="18"/>
      <c r="S1894" s="17"/>
      <c r="V1894" s="28"/>
      <c r="W1894" s="28">
        <v>90.7</v>
      </c>
    </row>
    <row r="1895" ht="15.75" customHeight="1">
      <c r="A1895" t="s">
        <v>323</v>
      </c>
      <c r="C1895" s="23" t="s">
        <v>324</v>
      </c>
      <c r="D1895" s="23">
        <v>7.0</v>
      </c>
      <c r="E1895" s="23" t="s">
        <v>997</v>
      </c>
      <c r="F1895" s="12" t="str">
        <f t="shared" si="1"/>
        <v>2018</v>
      </c>
      <c r="G1895" s="24">
        <v>43324.0</v>
      </c>
      <c r="I1895" s="25"/>
      <c r="J1895" s="15"/>
      <c r="M1895" s="15"/>
      <c r="N1895" s="27">
        <v>4.9</v>
      </c>
      <c r="O1895" s="27">
        <v>53.36</v>
      </c>
      <c r="P1895" s="17"/>
      <c r="Q1895" s="18"/>
      <c r="S1895" s="17"/>
      <c r="V1895" s="28"/>
      <c r="W1895" s="28">
        <v>235.9</v>
      </c>
    </row>
    <row r="1896" ht="15.75" customHeight="1">
      <c r="A1896" t="s">
        <v>323</v>
      </c>
      <c r="C1896" s="23" t="s">
        <v>324</v>
      </c>
      <c r="D1896" s="23">
        <v>8.0</v>
      </c>
      <c r="E1896" s="23" t="s">
        <v>998</v>
      </c>
      <c r="F1896" s="12" t="str">
        <f t="shared" si="1"/>
        <v>2018</v>
      </c>
      <c r="G1896" s="24">
        <v>43338.0</v>
      </c>
      <c r="I1896" s="25"/>
      <c r="J1896" s="15"/>
      <c r="M1896" s="15"/>
      <c r="N1896" s="27">
        <v>8.43</v>
      </c>
      <c r="O1896" s="27">
        <v>88.6</v>
      </c>
      <c r="P1896" s="17"/>
      <c r="Q1896" s="18"/>
      <c r="S1896" s="17"/>
      <c r="V1896" s="28"/>
      <c r="W1896" s="28">
        <v>435.2</v>
      </c>
    </row>
    <row r="1897" ht="15.75" customHeight="1">
      <c r="A1897" t="s">
        <v>323</v>
      </c>
      <c r="C1897" s="23" t="s">
        <v>324</v>
      </c>
      <c r="D1897" s="23">
        <v>9.0</v>
      </c>
      <c r="E1897" s="23" t="s">
        <v>999</v>
      </c>
      <c r="F1897" s="12" t="str">
        <f t="shared" si="1"/>
        <v>2018</v>
      </c>
      <c r="G1897" s="24">
        <v>43352.0</v>
      </c>
      <c r="I1897" s="25"/>
      <c r="J1897" s="15"/>
      <c r="M1897" s="15"/>
      <c r="N1897" s="27">
        <v>4.9</v>
      </c>
      <c r="O1897" s="27">
        <v>51.0</v>
      </c>
      <c r="P1897" s="17"/>
      <c r="Q1897" s="18"/>
      <c r="S1897" s="17"/>
      <c r="V1897" s="28"/>
      <c r="W1897" s="28">
        <v>261.3</v>
      </c>
    </row>
    <row r="1898" ht="15.75" customHeight="1">
      <c r="A1898" t="s">
        <v>44</v>
      </c>
      <c r="C1898" s="23" t="s">
        <v>294</v>
      </c>
      <c r="D1898" s="23">
        <v>1.0</v>
      </c>
      <c r="E1898" s="23" t="s">
        <v>1000</v>
      </c>
      <c r="F1898" s="12" t="str">
        <f t="shared" si="1"/>
        <v>2018</v>
      </c>
      <c r="G1898" s="24">
        <v>43239.0</v>
      </c>
      <c r="I1898" s="25"/>
      <c r="J1898" s="15"/>
      <c r="M1898" s="15"/>
      <c r="N1898" s="27">
        <v>6.22</v>
      </c>
      <c r="O1898" s="27">
        <v>59.9</v>
      </c>
      <c r="P1898" s="17"/>
      <c r="Q1898" s="18"/>
      <c r="S1898" s="17"/>
      <c r="V1898" s="28"/>
      <c r="W1898" s="28">
        <v>105.0</v>
      </c>
    </row>
    <row r="1899" ht="15.75" customHeight="1">
      <c r="A1899" t="s">
        <v>44</v>
      </c>
      <c r="C1899" s="29" t="s">
        <v>294</v>
      </c>
      <c r="D1899" s="23">
        <v>2.0</v>
      </c>
      <c r="E1899" s="23" t="s">
        <v>1001</v>
      </c>
      <c r="F1899" s="12" t="str">
        <f t="shared" si="1"/>
        <v>2018</v>
      </c>
      <c r="G1899" s="24">
        <v>43254.0</v>
      </c>
      <c r="I1899" s="30"/>
      <c r="J1899" s="15"/>
      <c r="M1899" s="15"/>
      <c r="N1899" s="27">
        <v>4.19</v>
      </c>
      <c r="O1899" s="27">
        <v>46.5</v>
      </c>
      <c r="P1899" s="17"/>
      <c r="Q1899" s="18"/>
      <c r="S1899" s="17"/>
      <c r="V1899" s="28"/>
      <c r="W1899" s="28">
        <v>648.8</v>
      </c>
    </row>
    <row r="1900" ht="15.75" customHeight="1">
      <c r="A1900" t="s">
        <v>44</v>
      </c>
      <c r="C1900" s="23" t="s">
        <v>294</v>
      </c>
      <c r="D1900" s="23">
        <v>3.0</v>
      </c>
      <c r="E1900" s="23" t="s">
        <v>1002</v>
      </c>
      <c r="F1900" s="12" t="str">
        <f t="shared" si="1"/>
        <v>2018</v>
      </c>
      <c r="G1900" s="24">
        <v>43268.0</v>
      </c>
      <c r="I1900" s="25"/>
      <c r="J1900" s="15"/>
      <c r="M1900" s="15"/>
      <c r="N1900" s="27">
        <v>4.65</v>
      </c>
      <c r="O1900" s="27">
        <v>48.1</v>
      </c>
      <c r="P1900" s="17"/>
      <c r="Q1900" s="18"/>
      <c r="S1900" s="17"/>
      <c r="V1900" s="28"/>
      <c r="W1900" s="28">
        <v>613.1</v>
      </c>
    </row>
    <row r="1901" ht="15.75" customHeight="1">
      <c r="A1901" t="s">
        <v>44</v>
      </c>
      <c r="C1901" s="31" t="s">
        <v>294</v>
      </c>
      <c r="D1901" s="31">
        <v>4.0</v>
      </c>
      <c r="E1901" s="23" t="s">
        <v>1003</v>
      </c>
      <c r="F1901" s="12" t="str">
        <f t="shared" si="1"/>
        <v>2018</v>
      </c>
      <c r="G1901" s="32">
        <v>43282.0</v>
      </c>
      <c r="I1901" s="33"/>
      <c r="J1901" s="15"/>
      <c r="M1901" s="15"/>
      <c r="N1901" s="27">
        <v>5.38</v>
      </c>
      <c r="O1901" s="27">
        <v>60.1</v>
      </c>
      <c r="P1901" s="17"/>
      <c r="Q1901" s="18"/>
      <c r="S1901" s="17"/>
      <c r="V1901" s="28"/>
      <c r="W1901" s="28">
        <v>866.4</v>
      </c>
    </row>
    <row r="1902" ht="15.75" customHeight="1">
      <c r="A1902" t="s">
        <v>44</v>
      </c>
      <c r="C1902" s="23" t="s">
        <v>294</v>
      </c>
      <c r="D1902" s="23">
        <v>5.0</v>
      </c>
      <c r="E1902" s="23" t="s">
        <v>1004</v>
      </c>
      <c r="F1902" s="12" t="str">
        <f t="shared" si="1"/>
        <v>2018</v>
      </c>
      <c r="G1902" s="24">
        <v>43296.0</v>
      </c>
      <c r="I1902" s="25"/>
      <c r="J1902" s="15"/>
      <c r="M1902" s="15"/>
      <c r="N1902" s="27">
        <v>4.7</v>
      </c>
      <c r="O1902" s="27">
        <v>56.4</v>
      </c>
      <c r="P1902" s="17"/>
      <c r="Q1902" s="18"/>
      <c r="S1902" s="17"/>
      <c r="V1902" s="28"/>
      <c r="W1902" s="28">
        <v>80.9</v>
      </c>
    </row>
    <row r="1903" ht="15.75" customHeight="1">
      <c r="A1903" t="s">
        <v>44</v>
      </c>
      <c r="C1903" s="23" t="s">
        <v>294</v>
      </c>
      <c r="D1903" s="23">
        <v>6.0</v>
      </c>
      <c r="E1903" s="23" t="s">
        <v>1005</v>
      </c>
      <c r="F1903" s="12" t="str">
        <f t="shared" si="1"/>
        <v>2018</v>
      </c>
      <c r="G1903" s="24">
        <v>43310.0</v>
      </c>
      <c r="I1903" s="25"/>
      <c r="J1903" s="15"/>
      <c r="M1903" s="15"/>
      <c r="N1903" s="27">
        <v>5.15</v>
      </c>
      <c r="O1903" s="27">
        <v>59.9</v>
      </c>
      <c r="P1903" s="17"/>
      <c r="Q1903" s="18"/>
      <c r="S1903" s="17"/>
      <c r="V1903" s="28"/>
      <c r="W1903" s="28">
        <v>686.7</v>
      </c>
    </row>
    <row r="1904" ht="15.75" customHeight="1">
      <c r="A1904" t="s">
        <v>44</v>
      </c>
      <c r="C1904" s="23" t="s">
        <v>294</v>
      </c>
      <c r="D1904" s="23">
        <v>7.0</v>
      </c>
      <c r="E1904" s="23" t="s">
        <v>1006</v>
      </c>
      <c r="F1904" s="12" t="str">
        <f t="shared" si="1"/>
        <v>2018</v>
      </c>
      <c r="G1904" s="24">
        <v>43324.0</v>
      </c>
      <c r="I1904" s="25"/>
      <c r="J1904" s="15"/>
      <c r="M1904" s="15"/>
      <c r="N1904" s="27">
        <v>3.42</v>
      </c>
      <c r="O1904" s="27">
        <v>38.0</v>
      </c>
      <c r="P1904" s="17"/>
      <c r="Q1904" s="18"/>
      <c r="S1904" s="17"/>
      <c r="V1904" s="28"/>
      <c r="W1904" s="28">
        <v>140.1</v>
      </c>
    </row>
    <row r="1905" ht="15.75" customHeight="1">
      <c r="A1905" t="s">
        <v>44</v>
      </c>
      <c r="C1905" s="23" t="s">
        <v>294</v>
      </c>
      <c r="D1905" s="23">
        <v>8.0</v>
      </c>
      <c r="E1905" s="23" t="s">
        <v>1007</v>
      </c>
      <c r="F1905" s="12" t="str">
        <f t="shared" si="1"/>
        <v>2018</v>
      </c>
      <c r="G1905" s="24">
        <v>43338.0</v>
      </c>
      <c r="I1905" s="25"/>
      <c r="J1905" s="15"/>
      <c r="M1905" s="15"/>
      <c r="N1905" s="27">
        <v>4.35</v>
      </c>
      <c r="O1905" s="27">
        <v>45.7</v>
      </c>
      <c r="P1905" s="17"/>
      <c r="Q1905" s="18"/>
      <c r="S1905" s="17"/>
      <c r="V1905" s="28"/>
      <c r="W1905" s="28">
        <v>161.6</v>
      </c>
    </row>
    <row r="1906" ht="15.75" customHeight="1">
      <c r="A1906" t="s">
        <v>323</v>
      </c>
      <c r="C1906" s="23" t="s">
        <v>449</v>
      </c>
      <c r="D1906" s="23">
        <v>1.0</v>
      </c>
      <c r="E1906" s="23" t="s">
        <v>1008</v>
      </c>
      <c r="F1906" s="12" t="str">
        <f t="shared" si="1"/>
        <v>2018</v>
      </c>
      <c r="G1906" s="24">
        <v>43239.0</v>
      </c>
      <c r="I1906" s="25"/>
      <c r="J1906" s="15"/>
      <c r="M1906" s="15"/>
      <c r="N1906" s="34"/>
      <c r="O1906" s="27">
        <v>95.1</v>
      </c>
      <c r="P1906" s="17"/>
      <c r="Q1906" s="18"/>
      <c r="S1906" s="17"/>
      <c r="V1906" s="28"/>
      <c r="W1906" s="28">
        <v>98.8</v>
      </c>
    </row>
    <row r="1907" ht="15.75" customHeight="1">
      <c r="A1907" t="s">
        <v>323</v>
      </c>
      <c r="C1907" s="23" t="s">
        <v>449</v>
      </c>
      <c r="D1907" s="23">
        <v>10.0</v>
      </c>
      <c r="E1907" s="23" t="s">
        <v>1009</v>
      </c>
      <c r="F1907" s="12" t="str">
        <f t="shared" si="1"/>
        <v>2018</v>
      </c>
      <c r="G1907" s="24">
        <v>43366.0</v>
      </c>
      <c r="I1907" s="25"/>
      <c r="J1907" s="15"/>
      <c r="M1907" s="15"/>
      <c r="N1907" s="27">
        <v>8.62</v>
      </c>
      <c r="O1907" s="27">
        <v>87.1</v>
      </c>
      <c r="P1907" s="17"/>
      <c r="Q1907" s="18"/>
      <c r="S1907" s="17"/>
      <c r="V1907" s="28"/>
      <c r="W1907" s="28">
        <v>88.4</v>
      </c>
    </row>
    <row r="1908" ht="15.75" customHeight="1">
      <c r="A1908" t="s">
        <v>323</v>
      </c>
      <c r="C1908" s="23" t="s">
        <v>449</v>
      </c>
      <c r="D1908" s="23">
        <v>2.0</v>
      </c>
      <c r="E1908" s="23" t="s">
        <v>1010</v>
      </c>
      <c r="F1908" s="12" t="str">
        <f t="shared" si="1"/>
        <v>2018</v>
      </c>
      <c r="G1908" s="24">
        <v>43254.0</v>
      </c>
      <c r="I1908" s="25"/>
      <c r="J1908" s="15"/>
      <c r="M1908" s="15"/>
      <c r="N1908" s="27">
        <v>7.86</v>
      </c>
      <c r="O1908" s="27">
        <v>84.3</v>
      </c>
      <c r="P1908" s="17"/>
      <c r="Q1908" s="18"/>
      <c r="S1908" s="17"/>
      <c r="V1908" s="28"/>
      <c r="W1908" s="28">
        <v>90.6</v>
      </c>
    </row>
    <row r="1909" ht="15.75" customHeight="1">
      <c r="A1909" t="s">
        <v>323</v>
      </c>
      <c r="C1909" s="23" t="s">
        <v>449</v>
      </c>
      <c r="D1909" s="23">
        <v>3.0</v>
      </c>
      <c r="E1909" s="23" t="s">
        <v>1011</v>
      </c>
      <c r="F1909" s="12" t="str">
        <f t="shared" si="1"/>
        <v>2018</v>
      </c>
      <c r="G1909" s="24">
        <v>43268.0</v>
      </c>
      <c r="I1909" s="25"/>
      <c r="J1909" s="15"/>
      <c r="M1909" s="15"/>
      <c r="N1909" s="27">
        <v>7.98</v>
      </c>
      <c r="O1909" s="27">
        <v>82.5</v>
      </c>
      <c r="P1909" s="17"/>
      <c r="Q1909" s="18"/>
      <c r="S1909" s="17"/>
      <c r="V1909" s="28"/>
      <c r="W1909" s="28">
        <v>141.1</v>
      </c>
    </row>
    <row r="1910" ht="15.75" customHeight="1">
      <c r="A1910" t="s">
        <v>323</v>
      </c>
      <c r="C1910" s="23" t="s">
        <v>449</v>
      </c>
      <c r="D1910" s="23">
        <v>4.0</v>
      </c>
      <c r="E1910" s="23" t="s">
        <v>1012</v>
      </c>
      <c r="F1910" s="12" t="str">
        <f t="shared" si="1"/>
        <v>2018</v>
      </c>
      <c r="G1910" s="24">
        <v>43282.0</v>
      </c>
      <c r="I1910" s="25"/>
      <c r="J1910" s="15"/>
      <c r="M1910" s="15"/>
      <c r="N1910" s="27">
        <v>8.12</v>
      </c>
      <c r="O1910" s="27">
        <v>87.8</v>
      </c>
      <c r="P1910" s="17"/>
      <c r="Q1910" s="18"/>
      <c r="S1910" s="17"/>
      <c r="V1910" s="28"/>
      <c r="W1910" s="28">
        <v>770.1</v>
      </c>
    </row>
    <row r="1911" ht="15.75" customHeight="1">
      <c r="A1911" t="s">
        <v>323</v>
      </c>
      <c r="C1911" s="23" t="s">
        <v>449</v>
      </c>
      <c r="D1911" s="23">
        <v>5.0</v>
      </c>
      <c r="E1911" s="23" t="s">
        <v>1013</v>
      </c>
      <c r="F1911" s="12" t="str">
        <f t="shared" si="1"/>
        <v>2018</v>
      </c>
      <c r="G1911" s="24">
        <v>43296.0</v>
      </c>
      <c r="I1911" s="25"/>
      <c r="J1911" s="15"/>
      <c r="M1911" s="15"/>
      <c r="N1911" s="27">
        <v>7.13</v>
      </c>
      <c r="O1911" s="27">
        <v>79.2</v>
      </c>
      <c r="P1911" s="17"/>
      <c r="Q1911" s="18"/>
      <c r="S1911" s="17"/>
      <c r="V1911" s="28"/>
      <c r="W1911" s="28">
        <v>70.6</v>
      </c>
    </row>
    <row r="1912" ht="15.75" customHeight="1">
      <c r="A1912" t="s">
        <v>323</v>
      </c>
      <c r="C1912" s="23" t="s">
        <v>449</v>
      </c>
      <c r="D1912" s="23">
        <v>6.0</v>
      </c>
      <c r="E1912" s="23" t="s">
        <v>1014</v>
      </c>
      <c r="F1912" s="12" t="str">
        <f t="shared" si="1"/>
        <v>2018</v>
      </c>
      <c r="G1912" s="24">
        <v>43310.0</v>
      </c>
      <c r="I1912" s="25"/>
      <c r="J1912" s="15"/>
      <c r="M1912" s="15"/>
      <c r="N1912" s="27">
        <v>7.18</v>
      </c>
      <c r="O1912" s="27">
        <v>82.2</v>
      </c>
      <c r="P1912" s="17"/>
      <c r="Q1912" s="18"/>
      <c r="S1912" s="17"/>
      <c r="V1912" s="28"/>
      <c r="W1912" s="28">
        <v>866.4</v>
      </c>
    </row>
    <row r="1913" ht="15.75" customHeight="1">
      <c r="A1913" t="s">
        <v>323</v>
      </c>
      <c r="C1913" s="23" t="s">
        <v>449</v>
      </c>
      <c r="D1913" s="23">
        <v>7.0</v>
      </c>
      <c r="E1913" s="23" t="s">
        <v>1015</v>
      </c>
      <c r="F1913" s="12" t="str">
        <f t="shared" si="1"/>
        <v>2018</v>
      </c>
      <c r="G1913" s="24">
        <v>43324.0</v>
      </c>
      <c r="I1913" s="25"/>
      <c r="J1913" s="15"/>
      <c r="M1913" s="15"/>
      <c r="N1913" s="27">
        <v>6.58</v>
      </c>
      <c r="O1913" s="27">
        <v>75.0</v>
      </c>
      <c r="P1913" s="17"/>
      <c r="Q1913" s="18"/>
      <c r="S1913" s="17"/>
      <c r="V1913" s="28"/>
      <c r="W1913" s="28">
        <v>259.5</v>
      </c>
    </row>
    <row r="1914" ht="15.75" customHeight="1">
      <c r="A1914" t="s">
        <v>323</v>
      </c>
      <c r="C1914" s="23" t="s">
        <v>449</v>
      </c>
      <c r="D1914" s="23">
        <v>8.0</v>
      </c>
      <c r="E1914" s="23" t="s">
        <v>1016</v>
      </c>
      <c r="F1914" s="12" t="str">
        <f t="shared" si="1"/>
        <v>2018</v>
      </c>
      <c r="G1914" s="24">
        <v>43338.0</v>
      </c>
      <c r="I1914" s="25"/>
      <c r="J1914" s="15"/>
      <c r="M1914" s="15"/>
      <c r="N1914" s="27">
        <v>8.11</v>
      </c>
      <c r="O1914" s="27">
        <v>85.2</v>
      </c>
      <c r="P1914" s="17"/>
      <c r="Q1914" s="18"/>
      <c r="S1914" s="17"/>
      <c r="V1914" s="28"/>
      <c r="W1914" s="28">
        <v>261.3</v>
      </c>
    </row>
    <row r="1915" ht="15.75" customHeight="1">
      <c r="A1915" t="s">
        <v>323</v>
      </c>
      <c r="C1915" s="23" t="s">
        <v>449</v>
      </c>
      <c r="D1915" s="23">
        <v>9.0</v>
      </c>
      <c r="E1915" s="23" t="s">
        <v>1017</v>
      </c>
      <c r="F1915" s="12" t="str">
        <f t="shared" si="1"/>
        <v>2018</v>
      </c>
      <c r="G1915" s="24">
        <v>43352.0</v>
      </c>
      <c r="I1915" s="25"/>
      <c r="J1915" s="15"/>
      <c r="M1915" s="15"/>
      <c r="N1915" s="27">
        <v>7.18</v>
      </c>
      <c r="O1915" s="27">
        <v>77.1</v>
      </c>
      <c r="P1915" s="17"/>
      <c r="Q1915" s="18"/>
      <c r="S1915" s="17"/>
      <c r="V1915" s="28"/>
      <c r="W1915" s="28">
        <v>249.5</v>
      </c>
    </row>
    <row r="1916" ht="15.75" customHeight="1">
      <c r="A1916" t="s">
        <v>323</v>
      </c>
      <c r="C1916" s="23" t="s">
        <v>490</v>
      </c>
      <c r="D1916" s="23">
        <v>2.0</v>
      </c>
      <c r="E1916" s="23" t="s">
        <v>1018</v>
      </c>
      <c r="F1916" s="12" t="str">
        <f t="shared" si="1"/>
        <v>2018</v>
      </c>
      <c r="G1916" s="24">
        <v>43254.0</v>
      </c>
      <c r="I1916" s="25"/>
      <c r="J1916" s="15"/>
      <c r="M1916" s="15"/>
      <c r="N1916" s="27">
        <v>8.73</v>
      </c>
      <c r="O1916" s="27">
        <v>93.8</v>
      </c>
      <c r="P1916" s="17"/>
      <c r="Q1916" s="18"/>
      <c r="S1916" s="17"/>
      <c r="V1916" s="28"/>
      <c r="W1916" s="28">
        <v>83.6</v>
      </c>
    </row>
    <row r="1917" ht="15.75" customHeight="1">
      <c r="A1917" t="s">
        <v>323</v>
      </c>
      <c r="C1917" s="23" t="s">
        <v>490</v>
      </c>
      <c r="D1917" s="23">
        <v>3.0</v>
      </c>
      <c r="E1917" s="23" t="s">
        <v>1019</v>
      </c>
      <c r="F1917" s="12" t="str">
        <f t="shared" si="1"/>
        <v>2018</v>
      </c>
      <c r="G1917" s="24">
        <v>43268.0</v>
      </c>
      <c r="I1917" s="25"/>
      <c r="J1917" s="15"/>
      <c r="M1917" s="15"/>
      <c r="N1917" s="27">
        <v>8.6</v>
      </c>
      <c r="O1917" s="27">
        <v>88.3</v>
      </c>
      <c r="P1917" s="17"/>
      <c r="Q1917" s="18"/>
      <c r="S1917" s="17"/>
      <c r="V1917" s="28"/>
      <c r="W1917" s="28">
        <v>196.8</v>
      </c>
    </row>
    <row r="1918" ht="15.75" customHeight="1">
      <c r="A1918" t="s">
        <v>323</v>
      </c>
      <c r="C1918" s="23" t="s">
        <v>490</v>
      </c>
      <c r="D1918" s="23">
        <v>4.0</v>
      </c>
      <c r="E1918" s="23" t="s">
        <v>1020</v>
      </c>
      <c r="F1918" s="12" t="str">
        <f t="shared" si="1"/>
        <v>2018</v>
      </c>
      <c r="G1918" s="24">
        <v>43282.0</v>
      </c>
      <c r="I1918" s="25"/>
      <c r="J1918" s="15"/>
      <c r="M1918" s="15"/>
      <c r="N1918" s="27">
        <v>7.7</v>
      </c>
      <c r="O1918" s="27">
        <v>82.3</v>
      </c>
      <c r="P1918" s="17"/>
      <c r="Q1918" s="18"/>
      <c r="S1918" s="17"/>
      <c r="V1918" s="28"/>
      <c r="W1918" s="28">
        <v>1119.85</v>
      </c>
    </row>
    <row r="1919" ht="15.75" customHeight="1">
      <c r="A1919" t="s">
        <v>323</v>
      </c>
      <c r="C1919" s="23" t="s">
        <v>490</v>
      </c>
      <c r="D1919" s="23">
        <v>5.0</v>
      </c>
      <c r="E1919" s="23" t="s">
        <v>1021</v>
      </c>
      <c r="F1919" s="12" t="str">
        <f t="shared" si="1"/>
        <v>2018</v>
      </c>
      <c r="G1919" s="24">
        <v>43296.0</v>
      </c>
      <c r="I1919" s="25"/>
      <c r="J1919" s="15"/>
      <c r="M1919" s="15"/>
      <c r="N1919" s="27">
        <v>8.8</v>
      </c>
      <c r="O1919" s="27">
        <v>96.8</v>
      </c>
      <c r="P1919" s="17"/>
      <c r="Q1919" s="18"/>
      <c r="S1919" s="17"/>
      <c r="V1919" s="28"/>
      <c r="W1919" s="28">
        <v>83.3</v>
      </c>
    </row>
    <row r="1920" ht="15.75" customHeight="1">
      <c r="A1920" t="s">
        <v>323</v>
      </c>
      <c r="C1920" s="23" t="s">
        <v>490</v>
      </c>
      <c r="D1920" s="23">
        <v>7.0</v>
      </c>
      <c r="E1920" s="23" t="s">
        <v>1022</v>
      </c>
      <c r="F1920" s="12" t="str">
        <f t="shared" si="1"/>
        <v>2018</v>
      </c>
      <c r="G1920" s="24">
        <v>43324.0</v>
      </c>
      <c r="I1920" s="25"/>
      <c r="J1920" s="15"/>
      <c r="M1920" s="15"/>
      <c r="N1920" s="27">
        <v>7.9</v>
      </c>
      <c r="O1920" s="27">
        <v>88.6</v>
      </c>
      <c r="P1920" s="17"/>
      <c r="Q1920" s="18"/>
      <c r="S1920" s="17"/>
      <c r="V1920" s="28"/>
      <c r="W1920" s="28">
        <v>139.6</v>
      </c>
    </row>
    <row r="1921" ht="15.75" customHeight="1">
      <c r="A1921" t="s">
        <v>323</v>
      </c>
      <c r="C1921" s="23" t="s">
        <v>490</v>
      </c>
      <c r="D1921" s="23">
        <v>8.0</v>
      </c>
      <c r="E1921" s="23" t="s">
        <v>1023</v>
      </c>
      <c r="F1921" s="12" t="str">
        <f t="shared" si="1"/>
        <v>2018</v>
      </c>
      <c r="G1921" s="24">
        <v>43338.0</v>
      </c>
      <c r="I1921" s="25"/>
      <c r="J1921" s="15"/>
      <c r="M1921" s="15"/>
      <c r="N1921" s="27">
        <v>8.43</v>
      </c>
      <c r="O1921" s="27">
        <v>88.6</v>
      </c>
      <c r="P1921" s="17"/>
      <c r="Q1921" s="18"/>
      <c r="S1921" s="17"/>
      <c r="V1921" s="28"/>
      <c r="W1921" s="28">
        <v>214.3</v>
      </c>
    </row>
    <row r="1922" ht="15.75" customHeight="1">
      <c r="A1922" t="s">
        <v>323</v>
      </c>
      <c r="C1922" s="23" t="s">
        <v>490</v>
      </c>
      <c r="D1922" s="23">
        <v>9.0</v>
      </c>
      <c r="E1922" s="23" t="s">
        <v>1024</v>
      </c>
      <c r="F1922" s="12" t="str">
        <f t="shared" si="1"/>
        <v>2018</v>
      </c>
      <c r="G1922" s="24">
        <v>43352.0</v>
      </c>
      <c r="I1922" s="25"/>
      <c r="J1922" s="15"/>
      <c r="M1922" s="15"/>
      <c r="N1922" s="27">
        <v>7.68</v>
      </c>
      <c r="O1922" s="27">
        <v>80.2</v>
      </c>
      <c r="P1922" s="17"/>
      <c r="Q1922" s="18"/>
      <c r="S1922" s="17"/>
      <c r="V1922" s="28"/>
      <c r="W1922" s="28">
        <v>272.3</v>
      </c>
    </row>
    <row r="1923" ht="15.75" customHeight="1">
      <c r="A1923" t="s">
        <v>1025</v>
      </c>
      <c r="C1923" s="23" t="s">
        <v>1026</v>
      </c>
      <c r="D1923" s="23">
        <v>1.0</v>
      </c>
      <c r="E1923" s="23" t="s">
        <v>1027</v>
      </c>
      <c r="F1923" s="12" t="str">
        <f t="shared" si="1"/>
        <v>2018</v>
      </c>
      <c r="G1923" s="24">
        <v>43239.0</v>
      </c>
      <c r="I1923" s="25"/>
      <c r="J1923" s="15"/>
      <c r="M1923" s="15"/>
      <c r="N1923" s="27">
        <v>9.18</v>
      </c>
      <c r="O1923" s="27">
        <v>84.6</v>
      </c>
      <c r="P1923" s="17"/>
      <c r="Q1923" s="18"/>
      <c r="S1923" s="17"/>
      <c r="V1923" s="28"/>
      <c r="W1923" s="28">
        <v>235.9</v>
      </c>
    </row>
    <row r="1924" ht="15.75" customHeight="1">
      <c r="A1924" t="s">
        <v>1025</v>
      </c>
      <c r="C1924" s="29" t="s">
        <v>1026</v>
      </c>
      <c r="D1924" s="23">
        <v>10.0</v>
      </c>
      <c r="E1924" s="23" t="s">
        <v>1028</v>
      </c>
      <c r="F1924" s="12" t="str">
        <f t="shared" si="1"/>
        <v>2018</v>
      </c>
      <c r="G1924" s="24">
        <v>43366.0</v>
      </c>
      <c r="I1924" s="30"/>
      <c r="J1924" s="15"/>
      <c r="M1924" s="15"/>
      <c r="N1924" s="27">
        <v>8.78</v>
      </c>
      <c r="O1924" s="27">
        <v>88.1</v>
      </c>
      <c r="P1924" s="17"/>
      <c r="Q1924" s="18"/>
      <c r="S1924" s="17"/>
      <c r="V1924" s="28"/>
      <c r="W1924" s="28">
        <v>238.2</v>
      </c>
    </row>
    <row r="1925" ht="15.75" customHeight="1">
      <c r="A1925" t="s">
        <v>1025</v>
      </c>
      <c r="C1925" s="23" t="s">
        <v>1026</v>
      </c>
      <c r="D1925" s="23">
        <v>2.0</v>
      </c>
      <c r="E1925" s="23" t="s">
        <v>1029</v>
      </c>
      <c r="F1925" s="12" t="str">
        <f t="shared" si="1"/>
        <v>2018</v>
      </c>
      <c r="G1925" s="24">
        <v>43254.0</v>
      </c>
      <c r="I1925" s="25"/>
      <c r="J1925" s="15"/>
      <c r="M1925" s="15"/>
      <c r="N1925" s="27">
        <v>8.69</v>
      </c>
      <c r="O1925" s="27">
        <v>91.5</v>
      </c>
      <c r="P1925" s="17"/>
      <c r="Q1925" s="18"/>
      <c r="S1925" s="17"/>
      <c r="V1925" s="28"/>
      <c r="W1925" s="28">
        <v>238.2</v>
      </c>
    </row>
    <row r="1926" ht="15.75" customHeight="1">
      <c r="A1926" t="s">
        <v>1025</v>
      </c>
      <c r="C1926" s="23" t="s">
        <v>1026</v>
      </c>
      <c r="D1926" s="23">
        <v>3.0</v>
      </c>
      <c r="E1926" s="23" t="s">
        <v>1030</v>
      </c>
      <c r="F1926" s="12" t="str">
        <f t="shared" si="1"/>
        <v>2018</v>
      </c>
      <c r="G1926" s="24">
        <v>43268.0</v>
      </c>
      <c r="I1926" s="25"/>
      <c r="J1926" s="15"/>
      <c r="M1926" s="15"/>
      <c r="N1926" s="27">
        <v>7.6</v>
      </c>
      <c r="O1926" s="27">
        <v>76.4</v>
      </c>
      <c r="P1926" s="17"/>
      <c r="Q1926" s="18"/>
      <c r="S1926" s="17"/>
      <c r="V1926" s="28"/>
      <c r="W1926" s="28">
        <v>816.4</v>
      </c>
    </row>
    <row r="1927" ht="15.75" customHeight="1">
      <c r="A1927" t="s">
        <v>1025</v>
      </c>
      <c r="C1927" s="31" t="s">
        <v>1026</v>
      </c>
      <c r="D1927" s="31">
        <v>4.0</v>
      </c>
      <c r="E1927" s="23" t="s">
        <v>1031</v>
      </c>
      <c r="F1927" s="12" t="str">
        <f t="shared" si="1"/>
        <v>2018</v>
      </c>
      <c r="G1927" s="32">
        <v>43282.0</v>
      </c>
      <c r="I1927" s="33"/>
      <c r="J1927" s="15"/>
      <c r="M1927" s="15"/>
      <c r="N1927" s="27">
        <v>8.23</v>
      </c>
      <c r="O1927" s="27">
        <v>88.7</v>
      </c>
      <c r="P1927" s="17"/>
      <c r="Q1927" s="18"/>
      <c r="S1927" s="17"/>
      <c r="V1927" s="28"/>
      <c r="W1927" s="28">
        <v>1299.65</v>
      </c>
    </row>
    <row r="1928" ht="15.75" customHeight="1">
      <c r="A1928" t="s">
        <v>1025</v>
      </c>
      <c r="C1928" s="23" t="s">
        <v>1026</v>
      </c>
      <c r="D1928" s="23">
        <v>5.0</v>
      </c>
      <c r="E1928" s="23" t="s">
        <v>1032</v>
      </c>
      <c r="F1928" s="12" t="str">
        <f t="shared" si="1"/>
        <v>2018</v>
      </c>
      <c r="G1928" s="24">
        <v>43296.0</v>
      </c>
      <c r="I1928" s="25"/>
      <c r="J1928" s="15"/>
      <c r="M1928" s="15"/>
      <c r="N1928" s="34"/>
      <c r="O1928" s="27"/>
      <c r="P1928" s="17"/>
      <c r="Q1928" s="18"/>
      <c r="S1928" s="17"/>
      <c r="V1928" s="28"/>
      <c r="W1928" s="28">
        <v>727.0</v>
      </c>
    </row>
    <row r="1929" ht="15.75" customHeight="1">
      <c r="A1929" t="s">
        <v>1025</v>
      </c>
      <c r="C1929" s="23" t="s">
        <v>1026</v>
      </c>
      <c r="D1929" s="23">
        <v>6.0</v>
      </c>
      <c r="E1929" s="23" t="s">
        <v>1033</v>
      </c>
      <c r="F1929" s="12" t="str">
        <f t="shared" si="1"/>
        <v>2018</v>
      </c>
      <c r="G1929" s="24">
        <v>43310.0</v>
      </c>
      <c r="I1929" s="25"/>
      <c r="J1929" s="15"/>
      <c r="M1929" s="15"/>
      <c r="N1929" s="27">
        <v>7.09</v>
      </c>
      <c r="O1929" s="27">
        <v>79.0</v>
      </c>
      <c r="P1929" s="17"/>
      <c r="Q1929" s="18"/>
      <c r="S1929" s="17"/>
      <c r="V1929" s="28"/>
      <c r="W1929" s="28">
        <v>1553.1</v>
      </c>
    </row>
    <row r="1930" ht="15.75" customHeight="1">
      <c r="A1930" t="s">
        <v>1025</v>
      </c>
      <c r="C1930" s="23" t="s">
        <v>1026</v>
      </c>
      <c r="D1930" s="23">
        <v>7.0</v>
      </c>
      <c r="E1930" s="23" t="s">
        <v>1034</v>
      </c>
      <c r="F1930" s="12" t="str">
        <f t="shared" si="1"/>
        <v>2018</v>
      </c>
      <c r="G1930" s="24">
        <v>43324.0</v>
      </c>
      <c r="I1930" s="25"/>
      <c r="J1930" s="15"/>
      <c r="M1930" s="15"/>
      <c r="N1930" s="27">
        <v>6.73</v>
      </c>
      <c r="O1930" s="27">
        <v>73.0</v>
      </c>
      <c r="P1930" s="17"/>
      <c r="Q1930" s="18"/>
      <c r="S1930" s="17"/>
      <c r="V1930" s="28"/>
      <c r="W1930" s="28">
        <v>517.2</v>
      </c>
    </row>
    <row r="1931" ht="15.75" customHeight="1">
      <c r="A1931" t="s">
        <v>1025</v>
      </c>
      <c r="C1931" s="23" t="s">
        <v>1026</v>
      </c>
      <c r="D1931" s="23">
        <v>8.0</v>
      </c>
      <c r="E1931" s="23" t="s">
        <v>1035</v>
      </c>
      <c r="F1931" s="12" t="str">
        <f t="shared" si="1"/>
        <v>2018</v>
      </c>
      <c r="G1931" s="24">
        <v>43338.0</v>
      </c>
      <c r="I1931" s="25"/>
      <c r="J1931" s="15"/>
      <c r="M1931" s="15"/>
      <c r="N1931" s="27">
        <v>7.41</v>
      </c>
      <c r="O1931" s="27">
        <v>76.4</v>
      </c>
      <c r="P1931" s="17"/>
      <c r="Q1931" s="18"/>
      <c r="S1931" s="17"/>
      <c r="V1931" s="28"/>
      <c r="W1931" s="28">
        <v>547.5</v>
      </c>
    </row>
    <row r="1932" ht="15.75" customHeight="1">
      <c r="A1932" t="s">
        <v>1025</v>
      </c>
      <c r="C1932" s="23" t="s">
        <v>1026</v>
      </c>
      <c r="D1932" s="23">
        <v>9.0</v>
      </c>
      <c r="E1932" s="23" t="s">
        <v>1036</v>
      </c>
      <c r="F1932" s="12" t="str">
        <f t="shared" si="1"/>
        <v>2018</v>
      </c>
      <c r="G1932" s="24">
        <v>43352.0</v>
      </c>
      <c r="I1932" s="25"/>
      <c r="J1932" s="15"/>
      <c r="M1932" s="15"/>
      <c r="N1932" s="27">
        <v>7.19</v>
      </c>
      <c r="O1932" s="27">
        <v>74.0</v>
      </c>
      <c r="P1932" s="17"/>
      <c r="Q1932" s="18"/>
      <c r="S1932" s="17"/>
      <c r="V1932" s="28"/>
      <c r="W1932" s="28">
        <v>200.5</v>
      </c>
    </row>
    <row r="1933" ht="15.75" customHeight="1">
      <c r="A1933" t="s">
        <v>516</v>
      </c>
      <c r="C1933" s="23" t="s">
        <v>517</v>
      </c>
      <c r="D1933" s="23">
        <v>1.0</v>
      </c>
      <c r="E1933" s="23" t="s">
        <v>1037</v>
      </c>
      <c r="F1933" s="12" t="str">
        <f t="shared" si="1"/>
        <v>2018</v>
      </c>
      <c r="G1933" s="24">
        <v>43239.0</v>
      </c>
      <c r="I1933" s="25"/>
      <c r="J1933" s="15"/>
      <c r="M1933" s="15"/>
      <c r="N1933" s="27">
        <v>10.46</v>
      </c>
      <c r="O1933" s="27">
        <v>95.3</v>
      </c>
      <c r="P1933" s="17"/>
      <c r="Q1933" s="18"/>
      <c r="S1933" s="17"/>
      <c r="V1933" s="28"/>
      <c r="W1933" s="28">
        <v>122.4</v>
      </c>
    </row>
    <row r="1934" ht="15.75" customHeight="1">
      <c r="A1934" t="s">
        <v>516</v>
      </c>
      <c r="C1934" s="23" t="s">
        <v>517</v>
      </c>
      <c r="D1934" s="23">
        <v>10.0</v>
      </c>
      <c r="E1934" s="23" t="s">
        <v>1038</v>
      </c>
      <c r="F1934" s="12" t="str">
        <f t="shared" si="1"/>
        <v>2018</v>
      </c>
      <c r="G1934" s="24">
        <v>43366.0</v>
      </c>
      <c r="I1934" s="25"/>
      <c r="J1934" s="15"/>
      <c r="M1934" s="15"/>
      <c r="N1934" s="27">
        <v>8.23</v>
      </c>
      <c r="O1934" s="27">
        <v>82.5</v>
      </c>
      <c r="P1934" s="17"/>
      <c r="Q1934" s="18"/>
      <c r="S1934" s="17"/>
      <c r="V1934" s="28"/>
      <c r="W1934" s="28">
        <v>547.5</v>
      </c>
    </row>
    <row r="1935" ht="15.75" customHeight="1">
      <c r="A1935" t="s">
        <v>516</v>
      </c>
      <c r="C1935" s="23" t="s">
        <v>517</v>
      </c>
      <c r="D1935" s="23">
        <v>2.0</v>
      </c>
      <c r="E1935" s="23" t="s">
        <v>1039</v>
      </c>
      <c r="F1935" s="12" t="str">
        <f t="shared" si="1"/>
        <v>2018</v>
      </c>
      <c r="G1935" s="24">
        <v>43254.0</v>
      </c>
      <c r="I1935" s="42"/>
      <c r="J1935" s="15"/>
      <c r="M1935" s="15"/>
      <c r="N1935" s="27">
        <v>6.59</v>
      </c>
      <c r="O1935" s="27">
        <v>69.7</v>
      </c>
      <c r="P1935" s="17"/>
      <c r="Q1935" s="18"/>
      <c r="S1935" s="17"/>
      <c r="V1935" s="43"/>
      <c r="W1935" s="43"/>
    </row>
    <row r="1936" ht="15.75" customHeight="1">
      <c r="A1936" t="s">
        <v>516</v>
      </c>
      <c r="C1936" s="44" t="s">
        <v>517</v>
      </c>
      <c r="D1936" s="23">
        <v>3.0</v>
      </c>
      <c r="E1936" s="23" t="s">
        <v>1040</v>
      </c>
      <c r="F1936" s="12" t="str">
        <f t="shared" si="1"/>
        <v>2018</v>
      </c>
      <c r="G1936" s="24">
        <v>43268.0</v>
      </c>
      <c r="I1936" s="37"/>
      <c r="J1936" s="15"/>
      <c r="M1936" s="15"/>
      <c r="N1936" s="27">
        <v>8.64</v>
      </c>
      <c r="O1936" s="27">
        <v>86.7</v>
      </c>
      <c r="P1936" s="17"/>
      <c r="Q1936" s="18"/>
      <c r="S1936" s="17"/>
      <c r="V1936" s="28"/>
      <c r="W1936" s="28">
        <v>231.0</v>
      </c>
    </row>
    <row r="1937" ht="15.75" customHeight="1">
      <c r="A1937" t="s">
        <v>516</v>
      </c>
      <c r="C1937" s="23" t="s">
        <v>517</v>
      </c>
      <c r="D1937" s="23">
        <v>4.0</v>
      </c>
      <c r="E1937" s="23" t="s">
        <v>1041</v>
      </c>
      <c r="F1937" s="12" t="str">
        <f t="shared" si="1"/>
        <v>2018</v>
      </c>
      <c r="G1937" s="24">
        <v>43282.0</v>
      </c>
      <c r="I1937" s="25"/>
      <c r="J1937" s="15"/>
      <c r="M1937" s="15"/>
      <c r="N1937" s="27">
        <v>7.93</v>
      </c>
      <c r="O1937" s="27">
        <v>86.1</v>
      </c>
      <c r="P1937" s="17"/>
      <c r="Q1937" s="18"/>
      <c r="S1937" s="17"/>
      <c r="V1937" s="28"/>
      <c r="W1937" s="28">
        <v>410.6</v>
      </c>
    </row>
    <row r="1938" ht="15.75" customHeight="1">
      <c r="A1938" t="s">
        <v>516</v>
      </c>
      <c r="C1938" s="23" t="s">
        <v>517</v>
      </c>
      <c r="D1938" s="23">
        <v>5.0</v>
      </c>
      <c r="E1938" s="23" t="s">
        <v>1042</v>
      </c>
      <c r="F1938" s="12" t="str">
        <f t="shared" si="1"/>
        <v>2018</v>
      </c>
      <c r="G1938" s="24">
        <v>43296.0</v>
      </c>
      <c r="I1938" s="25"/>
      <c r="J1938" s="15"/>
      <c r="M1938" s="15"/>
      <c r="N1938" s="27">
        <v>0.35555555555555557</v>
      </c>
      <c r="O1938" s="27">
        <v>88.4</v>
      </c>
      <c r="P1938" s="17"/>
      <c r="Q1938" s="18"/>
      <c r="S1938" s="17"/>
      <c r="V1938" s="28"/>
      <c r="W1938" s="28">
        <v>435.2</v>
      </c>
    </row>
    <row r="1939" ht="15.75" customHeight="1">
      <c r="A1939" t="s">
        <v>516</v>
      </c>
      <c r="C1939" s="23" t="s">
        <v>517</v>
      </c>
      <c r="D1939" s="23">
        <v>6.0</v>
      </c>
      <c r="E1939" s="23" t="s">
        <v>1043</v>
      </c>
      <c r="F1939" s="12" t="str">
        <f t="shared" si="1"/>
        <v>2018</v>
      </c>
      <c r="G1939" s="24">
        <v>43310.0</v>
      </c>
      <c r="I1939" s="25"/>
      <c r="J1939" s="15"/>
      <c r="M1939" s="15"/>
      <c r="N1939" s="27">
        <v>7.49</v>
      </c>
      <c r="O1939" s="27">
        <v>84.2</v>
      </c>
      <c r="P1939" s="17"/>
      <c r="Q1939" s="18"/>
      <c r="S1939" s="17"/>
      <c r="V1939" s="28"/>
      <c r="W1939" s="28">
        <v>2419.6</v>
      </c>
    </row>
    <row r="1940" ht="15.75" customHeight="1">
      <c r="A1940" t="s">
        <v>516</v>
      </c>
      <c r="C1940" s="23" t="s">
        <v>517</v>
      </c>
      <c r="D1940" s="23">
        <v>7.0</v>
      </c>
      <c r="E1940" s="23" t="s">
        <v>1044</v>
      </c>
      <c r="F1940" s="12" t="str">
        <f t="shared" si="1"/>
        <v>2018</v>
      </c>
      <c r="G1940" s="24">
        <v>43324.0</v>
      </c>
      <c r="I1940" s="25"/>
      <c r="J1940" s="15"/>
      <c r="M1940" s="15"/>
      <c r="N1940" s="27">
        <v>7.58</v>
      </c>
      <c r="O1940" s="27">
        <v>82.1</v>
      </c>
      <c r="P1940" s="17"/>
      <c r="Q1940" s="18"/>
      <c r="S1940" s="17"/>
      <c r="V1940" s="28"/>
      <c r="W1940" s="28">
        <v>770.1</v>
      </c>
    </row>
    <row r="1941" ht="15.75" customHeight="1">
      <c r="A1941" t="s">
        <v>516</v>
      </c>
      <c r="C1941" s="23" t="s">
        <v>517</v>
      </c>
      <c r="D1941" s="23">
        <v>8.0</v>
      </c>
      <c r="E1941" s="23" t="s">
        <v>1045</v>
      </c>
      <c r="F1941" s="12" t="str">
        <f t="shared" si="1"/>
        <v>2018</v>
      </c>
      <c r="G1941" s="24">
        <v>43338.0</v>
      </c>
      <c r="I1941" s="25"/>
      <c r="J1941" s="15"/>
      <c r="M1941" s="15"/>
      <c r="N1941" s="27">
        <v>8.16</v>
      </c>
      <c r="O1941" s="27">
        <v>84.1</v>
      </c>
      <c r="P1941" s="17"/>
      <c r="Q1941" s="18"/>
      <c r="S1941" s="17"/>
      <c r="V1941" s="28"/>
      <c r="W1941" s="28">
        <v>365.4</v>
      </c>
    </row>
    <row r="1942" ht="15.75" customHeight="1">
      <c r="A1942" t="s">
        <v>516</v>
      </c>
      <c r="C1942" s="23" t="s">
        <v>517</v>
      </c>
      <c r="D1942" s="23">
        <v>9.0</v>
      </c>
      <c r="E1942" s="23" t="s">
        <v>1046</v>
      </c>
      <c r="F1942" s="12" t="str">
        <f t="shared" si="1"/>
        <v>2018</v>
      </c>
      <c r="G1942" s="24">
        <v>43352.0</v>
      </c>
      <c r="I1942" s="25"/>
      <c r="J1942" s="15"/>
      <c r="M1942" s="15"/>
      <c r="N1942" s="27">
        <v>6.65</v>
      </c>
      <c r="O1942" s="27">
        <v>68.4</v>
      </c>
      <c r="P1942" s="17"/>
      <c r="Q1942" s="18"/>
      <c r="S1942" s="17"/>
      <c r="V1942" s="28"/>
      <c r="W1942" s="28">
        <v>200.5</v>
      </c>
    </row>
    <row r="1943" ht="15.75" customHeight="1">
      <c r="A1943" t="s">
        <v>516</v>
      </c>
      <c r="C1943" s="23" t="s">
        <v>565</v>
      </c>
      <c r="D1943" s="23">
        <v>1.0</v>
      </c>
      <c r="E1943" s="23" t="s">
        <v>1047</v>
      </c>
      <c r="F1943" s="12" t="str">
        <f t="shared" si="1"/>
        <v>2018</v>
      </c>
      <c r="G1943" s="24">
        <v>43239.0</v>
      </c>
      <c r="I1943" s="25"/>
      <c r="J1943" s="15"/>
      <c r="M1943" s="15"/>
      <c r="N1943" s="27">
        <v>8.9</v>
      </c>
      <c r="O1943" s="27">
        <v>91.2</v>
      </c>
      <c r="P1943" s="17"/>
      <c r="Q1943" s="18"/>
      <c r="S1943" s="17"/>
      <c r="V1943" s="28"/>
      <c r="W1943" s="28">
        <v>24.6</v>
      </c>
    </row>
    <row r="1944" ht="15.75" customHeight="1">
      <c r="A1944" t="s">
        <v>516</v>
      </c>
      <c r="C1944" s="23" t="s">
        <v>565</v>
      </c>
      <c r="D1944" s="23">
        <v>10.0</v>
      </c>
      <c r="E1944" s="23" t="s">
        <v>1048</v>
      </c>
      <c r="F1944" s="12" t="str">
        <f t="shared" si="1"/>
        <v>2018</v>
      </c>
      <c r="G1944" s="24">
        <v>43366.0</v>
      </c>
      <c r="I1944" s="25"/>
      <c r="J1944" s="15"/>
      <c r="M1944" s="15"/>
      <c r="N1944" s="27">
        <v>6.46</v>
      </c>
      <c r="O1944" s="27">
        <v>69.9</v>
      </c>
      <c r="P1944" s="17"/>
      <c r="Q1944" s="18"/>
      <c r="S1944" s="17"/>
      <c r="V1944" s="28"/>
      <c r="W1944" s="28">
        <v>25.9</v>
      </c>
    </row>
    <row r="1945" ht="15.75" customHeight="1">
      <c r="A1945" t="s">
        <v>516</v>
      </c>
      <c r="C1945" s="23" t="s">
        <v>565</v>
      </c>
      <c r="D1945" s="23">
        <v>2.0</v>
      </c>
      <c r="E1945" s="23" t="s">
        <v>1049</v>
      </c>
      <c r="F1945" s="12" t="str">
        <f t="shared" si="1"/>
        <v>2018</v>
      </c>
      <c r="G1945" s="24">
        <v>43254.0</v>
      </c>
      <c r="I1945" s="25"/>
      <c r="J1945" s="15"/>
      <c r="M1945" s="15"/>
      <c r="N1945" s="27">
        <v>7.21</v>
      </c>
      <c r="O1945" s="27">
        <v>83.0</v>
      </c>
      <c r="P1945" s="17"/>
      <c r="Q1945" s="18"/>
      <c r="S1945" s="17"/>
      <c r="V1945" s="28"/>
      <c r="W1945" s="28">
        <v>104.6</v>
      </c>
    </row>
    <row r="1946" ht="15.75" customHeight="1">
      <c r="A1946" t="s">
        <v>516</v>
      </c>
      <c r="C1946" s="23" t="s">
        <v>565</v>
      </c>
      <c r="D1946" s="23">
        <v>3.0</v>
      </c>
      <c r="E1946" s="23" t="s">
        <v>1050</v>
      </c>
      <c r="F1946" s="12" t="str">
        <f t="shared" si="1"/>
        <v>2018</v>
      </c>
      <c r="G1946" s="24">
        <v>43268.0</v>
      </c>
      <c r="I1946" s="25"/>
      <c r="J1946" s="15"/>
      <c r="M1946" s="15"/>
      <c r="N1946" s="27">
        <v>7.58</v>
      </c>
      <c r="O1946" s="27">
        <v>85.2</v>
      </c>
      <c r="P1946" s="17"/>
      <c r="Q1946" s="18"/>
      <c r="S1946" s="17"/>
      <c r="V1946" s="28"/>
      <c r="W1946" s="28">
        <v>30.5</v>
      </c>
    </row>
    <row r="1947" ht="15.75" customHeight="1">
      <c r="A1947" t="s">
        <v>516</v>
      </c>
      <c r="C1947" s="23" t="s">
        <v>565</v>
      </c>
      <c r="D1947" s="23">
        <v>4.0</v>
      </c>
      <c r="E1947" s="23" t="s">
        <v>1051</v>
      </c>
      <c r="F1947" s="12" t="str">
        <f t="shared" si="1"/>
        <v>2018</v>
      </c>
      <c r="G1947" s="24">
        <v>43282.0</v>
      </c>
      <c r="I1947" s="25"/>
      <c r="J1947" s="15"/>
      <c r="M1947" s="15"/>
      <c r="N1947" s="27">
        <v>7.31</v>
      </c>
      <c r="O1947" s="27">
        <v>85.5</v>
      </c>
      <c r="P1947" s="17"/>
      <c r="Q1947" s="18"/>
      <c r="S1947" s="17"/>
      <c r="V1947" s="28"/>
      <c r="W1947" s="28">
        <v>49.6</v>
      </c>
    </row>
    <row r="1948" ht="15.75" customHeight="1">
      <c r="A1948" t="s">
        <v>516</v>
      </c>
      <c r="C1948" s="23" t="s">
        <v>565</v>
      </c>
      <c r="D1948" s="23">
        <v>5.0</v>
      </c>
      <c r="E1948" s="23" t="s">
        <v>1052</v>
      </c>
      <c r="F1948" s="12" t="str">
        <f t="shared" si="1"/>
        <v>2018</v>
      </c>
      <c r="G1948" s="24">
        <v>43296.0</v>
      </c>
      <c r="I1948" s="25"/>
      <c r="J1948" s="15"/>
      <c r="M1948" s="15"/>
      <c r="N1948" s="27">
        <v>7.26</v>
      </c>
      <c r="O1948" s="27">
        <v>86.1</v>
      </c>
      <c r="P1948" s="17"/>
      <c r="Q1948" s="18"/>
      <c r="S1948" s="17"/>
      <c r="V1948" s="28"/>
      <c r="W1948" s="28">
        <v>62.0</v>
      </c>
    </row>
    <row r="1949" ht="15.75" customHeight="1">
      <c r="A1949" t="s">
        <v>516</v>
      </c>
      <c r="C1949" s="23" t="s">
        <v>565</v>
      </c>
      <c r="D1949" s="23">
        <v>7.0</v>
      </c>
      <c r="E1949" s="23" t="s">
        <v>1053</v>
      </c>
      <c r="F1949" s="12" t="str">
        <f t="shared" si="1"/>
        <v>2018</v>
      </c>
      <c r="G1949" s="24">
        <v>43324.0</v>
      </c>
      <c r="I1949" s="25"/>
      <c r="J1949" s="15"/>
      <c r="M1949" s="15"/>
      <c r="N1949" s="27">
        <v>7.19</v>
      </c>
      <c r="O1949" s="27">
        <v>79.3</v>
      </c>
      <c r="P1949" s="17"/>
      <c r="Q1949" s="18"/>
      <c r="S1949" s="17"/>
      <c r="V1949" s="28"/>
      <c r="W1949" s="28">
        <v>10.9</v>
      </c>
    </row>
    <row r="1950" ht="15.75" customHeight="1">
      <c r="A1950" t="s">
        <v>516</v>
      </c>
      <c r="C1950" s="23" t="s">
        <v>565</v>
      </c>
      <c r="D1950" s="23">
        <v>8.0</v>
      </c>
      <c r="E1950" s="23" t="s">
        <v>1054</v>
      </c>
      <c r="F1950" s="12" t="str">
        <f t="shared" si="1"/>
        <v>2018</v>
      </c>
      <c r="G1950" s="24">
        <v>43338.0</v>
      </c>
      <c r="I1950" s="25"/>
      <c r="J1950" s="15"/>
      <c r="M1950" s="15"/>
      <c r="N1950" s="27">
        <v>7.37</v>
      </c>
      <c r="O1950" s="27">
        <v>84.0</v>
      </c>
      <c r="P1950" s="17"/>
      <c r="Q1950" s="18"/>
      <c r="S1950" s="17"/>
      <c r="V1950" s="28"/>
      <c r="W1950" s="28">
        <v>26.9</v>
      </c>
    </row>
    <row r="1951" ht="15.75" customHeight="1">
      <c r="A1951" t="s">
        <v>516</v>
      </c>
      <c r="C1951" s="23" t="s">
        <v>565</v>
      </c>
      <c r="D1951" s="23">
        <v>9.0</v>
      </c>
      <c r="E1951" s="23" t="s">
        <v>1055</v>
      </c>
      <c r="F1951" s="12" t="str">
        <f t="shared" si="1"/>
        <v>2018</v>
      </c>
      <c r="G1951" s="24">
        <v>43352.0</v>
      </c>
      <c r="I1951" s="25"/>
      <c r="J1951" s="15"/>
      <c r="M1951" s="15"/>
      <c r="N1951" s="27">
        <v>6.05</v>
      </c>
      <c r="O1951" s="27">
        <v>67.7</v>
      </c>
      <c r="P1951" s="17"/>
      <c r="Q1951" s="18"/>
      <c r="S1951" s="17"/>
      <c r="V1951" s="28"/>
      <c r="W1951" s="28">
        <v>40.6</v>
      </c>
    </row>
    <row r="1952" ht="15.75" customHeight="1">
      <c r="A1952" t="s">
        <v>44</v>
      </c>
      <c r="C1952" s="23" t="s">
        <v>91</v>
      </c>
      <c r="D1952" s="23">
        <v>1.0</v>
      </c>
      <c r="E1952" s="23" t="s">
        <v>1056</v>
      </c>
      <c r="F1952" s="12" t="str">
        <f t="shared" si="1"/>
        <v>2018</v>
      </c>
      <c r="G1952" s="24">
        <v>43239.0</v>
      </c>
      <c r="I1952" s="25"/>
      <c r="J1952" s="15"/>
      <c r="M1952" s="15"/>
      <c r="N1952" s="34"/>
      <c r="O1952" s="27">
        <v>53.2</v>
      </c>
      <c r="P1952" s="17"/>
      <c r="Q1952" s="18"/>
      <c r="S1952" s="17"/>
      <c r="V1952" s="28"/>
      <c r="W1952" s="28">
        <v>55.4</v>
      </c>
    </row>
    <row r="1953" ht="15.75" customHeight="1">
      <c r="A1953" t="s">
        <v>44</v>
      </c>
      <c r="C1953" s="29" t="s">
        <v>91</v>
      </c>
      <c r="D1953" s="23">
        <v>2.0</v>
      </c>
      <c r="E1953" s="23" t="s">
        <v>1057</v>
      </c>
      <c r="F1953" s="12" t="str">
        <f t="shared" si="1"/>
        <v>2018</v>
      </c>
      <c r="G1953" s="24">
        <v>43254.0</v>
      </c>
      <c r="I1953" s="30"/>
      <c r="J1953" s="15"/>
      <c r="M1953" s="15"/>
      <c r="N1953" s="27">
        <v>4.87</v>
      </c>
      <c r="O1953" s="27">
        <v>49.1</v>
      </c>
      <c r="P1953" s="17"/>
      <c r="Q1953" s="18"/>
      <c r="S1953" s="17"/>
      <c r="V1953" s="28"/>
      <c r="W1953" s="28">
        <v>137.6</v>
      </c>
    </row>
    <row r="1954" ht="15.75" customHeight="1">
      <c r="A1954" t="s">
        <v>44</v>
      </c>
      <c r="C1954" s="23" t="s">
        <v>91</v>
      </c>
      <c r="D1954" s="23">
        <v>3.0</v>
      </c>
      <c r="E1954" s="23" t="s">
        <v>1058</v>
      </c>
      <c r="F1954" s="12" t="str">
        <f t="shared" si="1"/>
        <v>2018</v>
      </c>
      <c r="G1954" s="24">
        <v>43268.0</v>
      </c>
      <c r="I1954" s="25"/>
      <c r="J1954" s="15"/>
      <c r="M1954" s="15"/>
      <c r="N1954" s="27">
        <v>4.48</v>
      </c>
      <c r="O1954" s="27">
        <v>43.0</v>
      </c>
      <c r="P1954" s="17"/>
      <c r="Q1954" s="18"/>
      <c r="S1954" s="17"/>
      <c r="V1954" s="28"/>
      <c r="W1954" s="28">
        <v>435.2</v>
      </c>
    </row>
    <row r="1955" ht="15.75" customHeight="1">
      <c r="A1955" t="s">
        <v>44</v>
      </c>
      <c r="C1955" s="23" t="s">
        <v>91</v>
      </c>
      <c r="D1955" s="23">
        <v>5.0</v>
      </c>
      <c r="E1955" s="23" t="s">
        <v>1059</v>
      </c>
      <c r="F1955" s="12" t="str">
        <f t="shared" si="1"/>
        <v>2018</v>
      </c>
      <c r="G1955" s="24">
        <v>43296.0</v>
      </c>
      <c r="I1955" s="25"/>
      <c r="J1955" s="15"/>
      <c r="M1955" s="15"/>
      <c r="N1955" s="27">
        <v>2.49</v>
      </c>
      <c r="O1955" s="27">
        <v>25.4</v>
      </c>
      <c r="P1955" s="17"/>
      <c r="Q1955" s="18"/>
      <c r="S1955" s="17"/>
      <c r="V1955" s="28"/>
      <c r="W1955" s="28">
        <v>116.2</v>
      </c>
    </row>
    <row r="1956" ht="15.75" customHeight="1">
      <c r="A1956" t="s">
        <v>44</v>
      </c>
      <c r="C1956" s="23" t="s">
        <v>91</v>
      </c>
      <c r="D1956" s="23">
        <v>6.0</v>
      </c>
      <c r="E1956" s="23" t="s">
        <v>1060</v>
      </c>
      <c r="F1956" s="12" t="str">
        <f t="shared" si="1"/>
        <v>2018</v>
      </c>
      <c r="G1956" s="24">
        <v>43310.0</v>
      </c>
      <c r="I1956" s="25"/>
      <c r="J1956" s="15"/>
      <c r="M1956" s="15"/>
      <c r="N1956" s="27">
        <v>1.35</v>
      </c>
      <c r="O1956" s="27">
        <v>14.6</v>
      </c>
      <c r="P1956" s="17"/>
      <c r="Q1956" s="18"/>
      <c r="S1956" s="17"/>
      <c r="V1956" s="28"/>
      <c r="W1956" s="28">
        <v>1413.6</v>
      </c>
    </row>
    <row r="1957" ht="15.75" customHeight="1">
      <c r="A1957" t="s">
        <v>44</v>
      </c>
      <c r="C1957" s="23" t="s">
        <v>91</v>
      </c>
      <c r="D1957" s="23">
        <v>7.0</v>
      </c>
      <c r="E1957" s="23" t="s">
        <v>1061</v>
      </c>
      <c r="F1957" s="12" t="str">
        <f t="shared" si="1"/>
        <v>2018</v>
      </c>
      <c r="G1957" s="24">
        <v>43324.0</v>
      </c>
      <c r="I1957" s="25"/>
      <c r="J1957" s="15"/>
      <c r="M1957" s="15"/>
      <c r="N1957" s="27">
        <v>0.91</v>
      </c>
      <c r="O1957" s="27">
        <v>9.4</v>
      </c>
      <c r="P1957" s="17"/>
      <c r="Q1957" s="18"/>
      <c r="S1957" s="17"/>
      <c r="V1957" s="28"/>
      <c r="W1957" s="28">
        <v>81.6</v>
      </c>
    </row>
    <row r="1958" ht="15.75" customHeight="1">
      <c r="A1958" t="s">
        <v>44</v>
      </c>
      <c r="C1958" s="23" t="s">
        <v>91</v>
      </c>
      <c r="D1958" s="23">
        <v>8.0</v>
      </c>
      <c r="E1958" s="23" t="s">
        <v>1062</v>
      </c>
      <c r="F1958" s="12" t="str">
        <f t="shared" si="1"/>
        <v>2018</v>
      </c>
      <c r="G1958" s="24">
        <v>43338.0</v>
      </c>
      <c r="I1958" s="25"/>
      <c r="J1958" s="15"/>
      <c r="M1958" s="15"/>
      <c r="N1958" s="27">
        <v>2.46</v>
      </c>
      <c r="O1958" s="27">
        <v>24.5</v>
      </c>
      <c r="P1958" s="17"/>
      <c r="Q1958" s="18"/>
      <c r="S1958" s="17"/>
      <c r="V1958" s="28"/>
      <c r="W1958" s="28">
        <v>125.0</v>
      </c>
    </row>
    <row r="1959" ht="15.75" customHeight="1">
      <c r="A1959" t="s">
        <v>44</v>
      </c>
      <c r="C1959" s="23" t="s">
        <v>643</v>
      </c>
      <c r="D1959" s="23">
        <v>1.0</v>
      </c>
      <c r="E1959" s="23" t="s">
        <v>1063</v>
      </c>
      <c r="F1959" s="12" t="str">
        <f t="shared" si="1"/>
        <v>2018</v>
      </c>
      <c r="G1959" s="24">
        <v>43239.0</v>
      </c>
      <c r="I1959" s="25"/>
      <c r="J1959" s="15"/>
      <c r="M1959" s="15"/>
      <c r="N1959" s="27">
        <v>8.69</v>
      </c>
      <c r="O1959" s="27">
        <v>73.0</v>
      </c>
      <c r="P1959" s="17"/>
      <c r="Q1959" s="18"/>
      <c r="S1959" s="17"/>
      <c r="V1959" s="28"/>
      <c r="W1959" s="28">
        <v>27.5</v>
      </c>
    </row>
    <row r="1960" ht="15.75" customHeight="1">
      <c r="A1960" t="s">
        <v>44</v>
      </c>
      <c r="C1960" s="29" t="s">
        <v>643</v>
      </c>
      <c r="D1960" s="23">
        <v>2.0</v>
      </c>
      <c r="E1960" s="23" t="s">
        <v>1064</v>
      </c>
      <c r="F1960" s="12" t="str">
        <f t="shared" si="1"/>
        <v>2018</v>
      </c>
      <c r="G1960" s="24">
        <v>43254.0</v>
      </c>
      <c r="I1960" s="30"/>
      <c r="J1960" s="15"/>
      <c r="M1960" s="15"/>
      <c r="N1960" s="27">
        <v>7.31</v>
      </c>
      <c r="O1960" s="27">
        <v>72.8</v>
      </c>
      <c r="P1960" s="17"/>
      <c r="Q1960" s="18"/>
      <c r="S1960" s="17"/>
      <c r="V1960" s="28"/>
      <c r="W1960" s="28">
        <v>178.5</v>
      </c>
    </row>
    <row r="1961" ht="15.75" customHeight="1">
      <c r="A1961" t="s">
        <v>44</v>
      </c>
      <c r="C1961" s="23" t="s">
        <v>643</v>
      </c>
      <c r="D1961" s="23">
        <v>3.0</v>
      </c>
      <c r="E1961" s="23" t="s">
        <v>1065</v>
      </c>
      <c r="F1961" s="12" t="str">
        <f t="shared" si="1"/>
        <v>2018</v>
      </c>
      <c r="G1961" s="24">
        <v>43268.0</v>
      </c>
      <c r="I1961" s="25"/>
      <c r="J1961" s="15"/>
      <c r="M1961" s="15"/>
      <c r="N1961" s="27">
        <v>4.88</v>
      </c>
      <c r="O1961" s="27">
        <v>4.1</v>
      </c>
      <c r="P1961" s="17"/>
      <c r="Q1961" s="18"/>
      <c r="S1961" s="17"/>
      <c r="V1961" s="28"/>
      <c r="W1961" s="28">
        <v>248.9</v>
      </c>
    </row>
    <row r="1962" ht="15.75" customHeight="1">
      <c r="A1962" t="s">
        <v>44</v>
      </c>
      <c r="C1962" s="23" t="s">
        <v>643</v>
      </c>
      <c r="D1962" s="23">
        <v>4.0</v>
      </c>
      <c r="E1962" s="23" t="s">
        <v>1066</v>
      </c>
      <c r="F1962" s="12" t="str">
        <f t="shared" si="1"/>
        <v>2018</v>
      </c>
      <c r="G1962" s="24">
        <v>43282.0</v>
      </c>
      <c r="I1962" s="25"/>
      <c r="J1962" s="15"/>
      <c r="M1962" s="15"/>
      <c r="N1962" s="34"/>
      <c r="O1962" s="27"/>
      <c r="P1962" s="17"/>
      <c r="Q1962" s="18"/>
      <c r="S1962" s="17"/>
      <c r="V1962" s="28"/>
      <c r="W1962" s="28">
        <v>224.7</v>
      </c>
    </row>
    <row r="1963" ht="15.75" customHeight="1">
      <c r="A1963" t="s">
        <v>44</v>
      </c>
      <c r="C1963" s="23" t="s">
        <v>643</v>
      </c>
      <c r="D1963" s="23">
        <v>5.0</v>
      </c>
      <c r="E1963" s="23" t="s">
        <v>1067</v>
      </c>
      <c r="F1963" s="12" t="str">
        <f t="shared" si="1"/>
        <v>2018</v>
      </c>
      <c r="G1963" s="24">
        <v>43296.0</v>
      </c>
      <c r="I1963" s="25"/>
      <c r="J1963" s="15"/>
      <c r="M1963" s="15"/>
      <c r="N1963" s="27">
        <v>0.5</v>
      </c>
      <c r="O1963" s="27">
        <v>5.3</v>
      </c>
      <c r="P1963" s="17"/>
      <c r="Q1963" s="18"/>
      <c r="S1963" s="17"/>
      <c r="V1963" s="28"/>
      <c r="W1963" s="28">
        <v>101.4</v>
      </c>
    </row>
    <row r="1964" ht="15.75" customHeight="1">
      <c r="A1964" t="s">
        <v>380</v>
      </c>
      <c r="B1964" s="20" t="s">
        <v>154</v>
      </c>
      <c r="C1964" s="23" t="s">
        <v>755</v>
      </c>
      <c r="D1964" s="23">
        <v>1.0</v>
      </c>
      <c r="E1964" s="23" t="s">
        <v>1068</v>
      </c>
      <c r="F1964" s="12" t="str">
        <f t="shared" si="1"/>
        <v>2018</v>
      </c>
      <c r="G1964" s="24">
        <v>43239.0</v>
      </c>
      <c r="I1964" s="25"/>
      <c r="J1964" s="15"/>
      <c r="M1964" s="15"/>
      <c r="N1964" s="27">
        <v>9.88</v>
      </c>
      <c r="O1964" s="27">
        <v>96.4</v>
      </c>
      <c r="P1964" s="17"/>
      <c r="Q1964" s="18"/>
      <c r="S1964" s="17"/>
      <c r="V1964" s="28"/>
      <c r="W1964" s="28">
        <v>25.6</v>
      </c>
    </row>
    <row r="1965" ht="15.75" customHeight="1">
      <c r="A1965" t="s">
        <v>380</v>
      </c>
      <c r="B1965" s="20" t="s">
        <v>154</v>
      </c>
      <c r="C1965" s="29" t="s">
        <v>755</v>
      </c>
      <c r="D1965" s="23">
        <v>10.0</v>
      </c>
      <c r="E1965" s="23" t="s">
        <v>1069</v>
      </c>
      <c r="F1965" s="12" t="str">
        <f t="shared" si="1"/>
        <v>2018</v>
      </c>
      <c r="G1965" s="24">
        <v>43366.0</v>
      </c>
      <c r="I1965" s="30"/>
      <c r="J1965" s="15"/>
      <c r="M1965" s="15"/>
      <c r="N1965" s="27">
        <v>8.13</v>
      </c>
      <c r="O1965" s="27">
        <v>89.7</v>
      </c>
      <c r="P1965" s="17"/>
      <c r="Q1965" s="18"/>
      <c r="S1965" s="17"/>
      <c r="V1965" s="28"/>
      <c r="W1965" s="28">
        <v>42.8</v>
      </c>
    </row>
    <row r="1966" ht="15.75" customHeight="1">
      <c r="A1966" t="s">
        <v>380</v>
      </c>
      <c r="B1966" s="20" t="s">
        <v>154</v>
      </c>
      <c r="C1966" s="23" t="s">
        <v>755</v>
      </c>
      <c r="D1966" s="23">
        <v>2.0</v>
      </c>
      <c r="E1966" s="23" t="s">
        <v>1070</v>
      </c>
      <c r="F1966" s="12" t="str">
        <f t="shared" si="1"/>
        <v>2018</v>
      </c>
      <c r="G1966" s="24">
        <v>43254.0</v>
      </c>
      <c r="I1966" s="25"/>
      <c r="J1966" s="15"/>
      <c r="M1966" s="15"/>
      <c r="N1966" s="27">
        <v>10.06</v>
      </c>
      <c r="O1966" s="27">
        <v>68.5</v>
      </c>
      <c r="P1966" s="17"/>
      <c r="Q1966" s="18"/>
      <c r="S1966" s="17"/>
      <c r="V1966" s="28"/>
      <c r="W1966" s="28">
        <v>47.3</v>
      </c>
    </row>
    <row r="1967" ht="15.75" customHeight="1">
      <c r="A1967" t="s">
        <v>380</v>
      </c>
      <c r="B1967" s="20" t="s">
        <v>154</v>
      </c>
      <c r="C1967" s="23" t="s">
        <v>755</v>
      </c>
      <c r="D1967" s="23">
        <v>3.0</v>
      </c>
      <c r="E1967" s="23" t="s">
        <v>1071</v>
      </c>
      <c r="F1967" s="12" t="str">
        <f t="shared" si="1"/>
        <v>2018</v>
      </c>
      <c r="G1967" s="24">
        <v>43268.0</v>
      </c>
      <c r="I1967" s="25"/>
      <c r="J1967" s="15"/>
      <c r="M1967" s="15"/>
      <c r="N1967" s="27">
        <v>8.31</v>
      </c>
      <c r="O1967" s="27">
        <v>91.3</v>
      </c>
      <c r="P1967" s="17"/>
      <c r="Q1967" s="18"/>
      <c r="S1967" s="17"/>
      <c r="V1967" s="28"/>
      <c r="W1967" s="28">
        <v>47.9</v>
      </c>
    </row>
    <row r="1968" ht="15.75" customHeight="1">
      <c r="A1968" t="s">
        <v>380</v>
      </c>
      <c r="B1968" s="20" t="s">
        <v>154</v>
      </c>
      <c r="C1968" s="23" t="s">
        <v>755</v>
      </c>
      <c r="D1968" s="23">
        <v>4.0</v>
      </c>
      <c r="E1968" s="23" t="s">
        <v>1072</v>
      </c>
      <c r="F1968" s="12" t="str">
        <f t="shared" si="1"/>
        <v>2018</v>
      </c>
      <c r="G1968" s="24">
        <v>43282.0</v>
      </c>
      <c r="I1968" s="25"/>
      <c r="J1968" s="15"/>
      <c r="M1968" s="15"/>
      <c r="N1968" s="34"/>
      <c r="O1968" s="27"/>
      <c r="P1968" s="17"/>
      <c r="Q1968" s="18"/>
      <c r="S1968" s="17"/>
      <c r="V1968" s="28"/>
      <c r="W1968" s="28">
        <v>866.4</v>
      </c>
    </row>
    <row r="1969" ht="15.75" customHeight="1">
      <c r="A1969" t="s">
        <v>380</v>
      </c>
      <c r="B1969" s="20" t="s">
        <v>154</v>
      </c>
      <c r="C1969" s="23" t="s">
        <v>755</v>
      </c>
      <c r="D1969" s="23">
        <v>5.0</v>
      </c>
      <c r="E1969" s="23" t="s">
        <v>1073</v>
      </c>
      <c r="F1969" s="12" t="str">
        <f t="shared" si="1"/>
        <v>2018</v>
      </c>
      <c r="G1969" s="24">
        <v>43296.0</v>
      </c>
      <c r="I1969" s="25"/>
      <c r="J1969" s="15"/>
      <c r="M1969" s="15"/>
      <c r="N1969" s="27">
        <v>7.07</v>
      </c>
      <c r="O1969" s="27">
        <v>84.6</v>
      </c>
      <c r="P1969" s="17"/>
      <c r="Q1969" s="18"/>
      <c r="S1969" s="17"/>
      <c r="V1969" s="28"/>
      <c r="W1969" s="28">
        <v>41.9</v>
      </c>
    </row>
    <row r="1970" ht="15.75" customHeight="1">
      <c r="A1970" t="s">
        <v>380</v>
      </c>
      <c r="B1970" s="20" t="s">
        <v>154</v>
      </c>
      <c r="C1970" s="23" t="s">
        <v>755</v>
      </c>
      <c r="D1970" s="23">
        <v>6.0</v>
      </c>
      <c r="E1970" s="23" t="s">
        <v>1074</v>
      </c>
      <c r="F1970" s="12" t="str">
        <f t="shared" si="1"/>
        <v>2018</v>
      </c>
      <c r="G1970" s="24">
        <v>43310.0</v>
      </c>
      <c r="I1970" s="25"/>
      <c r="J1970" s="15"/>
      <c r="M1970" s="15"/>
      <c r="N1970" s="27">
        <v>7.27</v>
      </c>
      <c r="O1970" s="27">
        <v>87.6</v>
      </c>
      <c r="P1970" s="17"/>
      <c r="Q1970" s="18"/>
      <c r="S1970" s="17"/>
      <c r="V1970" s="28"/>
      <c r="W1970" s="28">
        <v>365.4</v>
      </c>
    </row>
    <row r="1971" ht="15.75" customHeight="1">
      <c r="A1971" t="s">
        <v>380</v>
      </c>
      <c r="B1971" s="20" t="s">
        <v>154</v>
      </c>
      <c r="C1971" s="23" t="s">
        <v>755</v>
      </c>
      <c r="D1971" s="23">
        <v>7.0</v>
      </c>
      <c r="E1971" s="23" t="s">
        <v>1075</v>
      </c>
      <c r="F1971" s="12" t="str">
        <f t="shared" si="1"/>
        <v>2018</v>
      </c>
      <c r="G1971" s="24">
        <v>43324.0</v>
      </c>
      <c r="I1971" s="25"/>
      <c r="J1971" s="15"/>
      <c r="M1971" s="15"/>
      <c r="N1971" s="27">
        <v>6.75</v>
      </c>
      <c r="O1971" s="27">
        <v>83.0</v>
      </c>
      <c r="P1971" s="17"/>
      <c r="Q1971" s="18"/>
      <c r="S1971" s="17"/>
      <c r="V1971" s="28"/>
      <c r="W1971" s="28">
        <v>54.8</v>
      </c>
    </row>
    <row r="1972" ht="15.75" customHeight="1">
      <c r="A1972" t="s">
        <v>380</v>
      </c>
      <c r="B1972" s="20" t="s">
        <v>154</v>
      </c>
      <c r="C1972" s="23" t="s">
        <v>755</v>
      </c>
      <c r="D1972" s="23">
        <v>8.0</v>
      </c>
      <c r="E1972" s="23" t="s">
        <v>1076</v>
      </c>
      <c r="F1972" s="12" t="str">
        <f t="shared" si="1"/>
        <v>2018</v>
      </c>
      <c r="G1972" s="24">
        <v>43338.0</v>
      </c>
      <c r="I1972" s="25"/>
      <c r="J1972" s="15"/>
      <c r="M1972" s="15"/>
      <c r="N1972" s="27">
        <v>7.85</v>
      </c>
      <c r="O1972" s="27">
        <v>91.1</v>
      </c>
      <c r="P1972" s="17"/>
      <c r="Q1972" s="18"/>
      <c r="S1972" s="17"/>
      <c r="V1972" s="28"/>
      <c r="W1972" s="28">
        <v>63.1</v>
      </c>
    </row>
    <row r="1973" ht="15.75" customHeight="1">
      <c r="A1973" t="s">
        <v>380</v>
      </c>
      <c r="B1973" s="20" t="s">
        <v>154</v>
      </c>
      <c r="C1973" s="23" t="s">
        <v>755</v>
      </c>
      <c r="D1973" s="23">
        <v>9.0</v>
      </c>
      <c r="E1973" s="23" t="s">
        <v>1077</v>
      </c>
      <c r="F1973" s="12" t="str">
        <f t="shared" si="1"/>
        <v>2018</v>
      </c>
      <c r="G1973" s="24">
        <v>43352.0</v>
      </c>
      <c r="I1973" s="25"/>
      <c r="J1973" s="15"/>
      <c r="M1973" s="15"/>
      <c r="N1973" s="27">
        <v>7.51</v>
      </c>
      <c r="O1973" s="27">
        <v>88.7</v>
      </c>
      <c r="P1973" s="17"/>
      <c r="Q1973" s="18"/>
      <c r="S1973" s="17"/>
      <c r="V1973" s="28"/>
      <c r="W1973" s="28">
        <v>45.3</v>
      </c>
    </row>
    <row r="1974" ht="15.75" customHeight="1">
      <c r="A1974" t="s">
        <v>380</v>
      </c>
      <c r="B1974" s="20" t="s">
        <v>154</v>
      </c>
      <c r="C1974" s="23" t="s">
        <v>759</v>
      </c>
      <c r="D1974" s="23">
        <v>1.0</v>
      </c>
      <c r="E1974" s="23" t="s">
        <v>1078</v>
      </c>
      <c r="F1974" s="12" t="str">
        <f t="shared" si="1"/>
        <v>2018</v>
      </c>
      <c r="G1974" s="24">
        <v>43239.0</v>
      </c>
      <c r="I1974" s="25"/>
      <c r="J1974" s="15"/>
      <c r="M1974" s="15"/>
      <c r="N1974" s="27">
        <v>10.33</v>
      </c>
      <c r="O1974" s="27">
        <v>101.2</v>
      </c>
      <c r="P1974" s="17"/>
      <c r="Q1974" s="18"/>
      <c r="S1974" s="17"/>
      <c r="V1974" s="28"/>
      <c r="W1974" s="28">
        <v>13.5</v>
      </c>
    </row>
    <row r="1975" ht="15.75" customHeight="1">
      <c r="A1975" t="s">
        <v>380</v>
      </c>
      <c r="B1975" s="20" t="s">
        <v>154</v>
      </c>
      <c r="C1975" s="23" t="s">
        <v>759</v>
      </c>
      <c r="D1975" s="23">
        <v>10.0</v>
      </c>
      <c r="E1975" s="23" t="s">
        <v>1079</v>
      </c>
      <c r="F1975" s="12" t="str">
        <f t="shared" si="1"/>
        <v>2018</v>
      </c>
      <c r="G1975" s="24">
        <v>43366.0</v>
      </c>
      <c r="I1975" s="25"/>
      <c r="J1975" s="15"/>
      <c r="M1975" s="15"/>
      <c r="N1975" s="27">
        <v>8.15</v>
      </c>
      <c r="O1975" s="27">
        <v>90.5</v>
      </c>
      <c r="P1975" s="17"/>
      <c r="Q1975" s="18"/>
      <c r="S1975" s="17"/>
      <c r="V1975" s="28"/>
      <c r="W1975" s="28">
        <v>26.9</v>
      </c>
    </row>
    <row r="1976" ht="15.75" customHeight="1">
      <c r="A1976" t="s">
        <v>380</v>
      </c>
      <c r="B1976" s="20" t="s">
        <v>154</v>
      </c>
      <c r="C1976" s="23" t="s">
        <v>759</v>
      </c>
      <c r="D1976" s="23">
        <v>2.0</v>
      </c>
      <c r="E1976" s="23" t="s">
        <v>1080</v>
      </c>
      <c r="F1976" s="12" t="str">
        <f t="shared" si="1"/>
        <v>2018</v>
      </c>
      <c r="G1976" s="24">
        <v>43254.0</v>
      </c>
      <c r="I1976" s="25"/>
      <c r="J1976" s="15"/>
      <c r="M1976" s="15"/>
      <c r="N1976" s="27">
        <v>8.98</v>
      </c>
      <c r="O1976" s="27">
        <v>96.1</v>
      </c>
      <c r="P1976" s="17"/>
      <c r="Q1976" s="18"/>
      <c r="S1976" s="17"/>
      <c r="V1976" s="28"/>
      <c r="W1976" s="28">
        <v>42.0</v>
      </c>
    </row>
    <row r="1977" ht="15.75" customHeight="1">
      <c r="A1977" t="s">
        <v>380</v>
      </c>
      <c r="B1977" s="20" t="s">
        <v>154</v>
      </c>
      <c r="C1977" s="23" t="s">
        <v>759</v>
      </c>
      <c r="D1977" s="23">
        <v>3.0</v>
      </c>
      <c r="E1977" s="23" t="s">
        <v>1081</v>
      </c>
      <c r="F1977" s="12" t="str">
        <f t="shared" si="1"/>
        <v>2018</v>
      </c>
      <c r="G1977" s="24">
        <v>43268.0</v>
      </c>
      <c r="I1977" s="25"/>
      <c r="J1977" s="15"/>
      <c r="M1977" s="15"/>
      <c r="N1977" s="27">
        <v>8.77</v>
      </c>
      <c r="O1977" s="27">
        <v>95.9</v>
      </c>
      <c r="P1977" s="17"/>
      <c r="Q1977" s="18"/>
      <c r="S1977" s="17"/>
      <c r="V1977" s="28"/>
      <c r="W1977" s="28">
        <v>60.5</v>
      </c>
    </row>
    <row r="1978" ht="15.75" customHeight="1">
      <c r="A1978" t="s">
        <v>380</v>
      </c>
      <c r="B1978" s="20" t="s">
        <v>154</v>
      </c>
      <c r="C1978" s="23" t="s">
        <v>759</v>
      </c>
      <c r="D1978" s="23">
        <v>4.0</v>
      </c>
      <c r="E1978" s="23" t="s">
        <v>1082</v>
      </c>
      <c r="F1978" s="12" t="str">
        <f t="shared" si="1"/>
        <v>2018</v>
      </c>
      <c r="G1978" s="24">
        <v>43282.0</v>
      </c>
      <c r="I1978" s="25"/>
      <c r="J1978" s="15"/>
      <c r="M1978" s="15"/>
      <c r="N1978" s="27">
        <v>8.54</v>
      </c>
      <c r="O1978" s="27">
        <v>95.8</v>
      </c>
      <c r="P1978" s="17"/>
      <c r="Q1978" s="18"/>
      <c r="S1978" s="17"/>
      <c r="V1978" s="28"/>
      <c r="W1978" s="28">
        <v>648.8</v>
      </c>
    </row>
    <row r="1979" ht="15.75" customHeight="1">
      <c r="A1979" t="s">
        <v>380</v>
      </c>
      <c r="B1979" s="20" t="s">
        <v>154</v>
      </c>
      <c r="C1979" s="23" t="s">
        <v>759</v>
      </c>
      <c r="D1979" s="23">
        <v>5.0</v>
      </c>
      <c r="E1979" s="23" t="s">
        <v>1083</v>
      </c>
      <c r="F1979" s="12" t="str">
        <f t="shared" si="1"/>
        <v>2018</v>
      </c>
      <c r="G1979" s="24">
        <v>43296.0</v>
      </c>
      <c r="I1979" s="25"/>
      <c r="J1979" s="15"/>
      <c r="M1979" s="15"/>
      <c r="N1979" s="27">
        <v>7.43</v>
      </c>
      <c r="O1979" s="27">
        <v>88.3</v>
      </c>
      <c r="P1979" s="17"/>
      <c r="Q1979" s="18"/>
      <c r="S1979" s="17"/>
      <c r="V1979" s="28"/>
      <c r="W1979" s="28">
        <v>51.2</v>
      </c>
    </row>
    <row r="1980" ht="15.75" customHeight="1">
      <c r="A1980" t="s">
        <v>380</v>
      </c>
      <c r="B1980" s="20" t="s">
        <v>154</v>
      </c>
      <c r="C1980" s="23" t="s">
        <v>759</v>
      </c>
      <c r="D1980" s="23">
        <v>6.0</v>
      </c>
      <c r="E1980" s="23" t="s">
        <v>1084</v>
      </c>
      <c r="F1980" s="12" t="str">
        <f t="shared" si="1"/>
        <v>2018</v>
      </c>
      <c r="G1980" s="24">
        <v>43310.0</v>
      </c>
      <c r="I1980" s="25"/>
      <c r="J1980" s="15"/>
      <c r="M1980" s="15"/>
      <c r="N1980" s="27">
        <v>7.47</v>
      </c>
      <c r="O1980" s="27">
        <v>90.2</v>
      </c>
      <c r="P1980" s="17"/>
      <c r="Q1980" s="18"/>
      <c r="S1980" s="17"/>
      <c r="V1980" s="28"/>
      <c r="W1980" s="28">
        <v>344.8</v>
      </c>
    </row>
    <row r="1981" ht="15.75" customHeight="1">
      <c r="A1981" t="s">
        <v>380</v>
      </c>
      <c r="B1981" s="20" t="s">
        <v>154</v>
      </c>
      <c r="C1981" s="23" t="s">
        <v>759</v>
      </c>
      <c r="D1981" s="23">
        <v>7.0</v>
      </c>
      <c r="E1981" s="23" t="s">
        <v>1085</v>
      </c>
      <c r="F1981" s="12" t="str">
        <f t="shared" si="1"/>
        <v>2018</v>
      </c>
      <c r="G1981" s="24">
        <v>43324.0</v>
      </c>
      <c r="I1981" s="25"/>
      <c r="J1981" s="15"/>
      <c r="M1981" s="15"/>
      <c r="N1981" s="27">
        <v>7.19</v>
      </c>
      <c r="O1981" s="27">
        <v>88.8</v>
      </c>
      <c r="P1981" s="17"/>
      <c r="Q1981" s="18"/>
      <c r="S1981" s="17"/>
      <c r="V1981" s="28"/>
      <c r="W1981" s="28">
        <v>39.7</v>
      </c>
    </row>
    <row r="1982" ht="15.75" customHeight="1">
      <c r="A1982" t="s">
        <v>380</v>
      </c>
      <c r="B1982" s="20" t="s">
        <v>154</v>
      </c>
      <c r="C1982" s="23" t="s">
        <v>759</v>
      </c>
      <c r="D1982" s="23">
        <v>8.0</v>
      </c>
      <c r="E1982" s="23" t="s">
        <v>1086</v>
      </c>
      <c r="F1982" s="12" t="str">
        <f t="shared" si="1"/>
        <v>2018</v>
      </c>
      <c r="G1982" s="24">
        <v>43338.0</v>
      </c>
      <c r="I1982" s="25"/>
      <c r="J1982" s="15"/>
      <c r="M1982" s="15"/>
      <c r="N1982" s="27">
        <v>7.85</v>
      </c>
      <c r="O1982" s="27">
        <v>90.8</v>
      </c>
      <c r="P1982" s="17"/>
      <c r="Q1982" s="18"/>
      <c r="S1982" s="17"/>
      <c r="V1982" s="28"/>
      <c r="W1982" s="28">
        <v>117.8</v>
      </c>
    </row>
    <row r="1983" ht="15.75" customHeight="1">
      <c r="A1983" t="s">
        <v>380</v>
      </c>
      <c r="B1983" s="20" t="s">
        <v>154</v>
      </c>
      <c r="C1983" s="23" t="s">
        <v>759</v>
      </c>
      <c r="D1983" s="23">
        <v>9.0</v>
      </c>
      <c r="E1983" s="23" t="s">
        <v>1087</v>
      </c>
      <c r="F1983" s="12" t="str">
        <f t="shared" si="1"/>
        <v>2018</v>
      </c>
      <c r="G1983" s="24">
        <v>43352.0</v>
      </c>
      <c r="I1983" s="25"/>
      <c r="J1983" s="15"/>
      <c r="M1983" s="15"/>
      <c r="N1983" s="27">
        <v>7.32</v>
      </c>
      <c r="O1983" s="27">
        <v>86.1</v>
      </c>
      <c r="P1983" s="17"/>
      <c r="Q1983" s="18"/>
      <c r="S1983" s="17"/>
      <c r="V1983" s="28"/>
      <c r="W1983" s="28">
        <v>36.4</v>
      </c>
    </row>
    <row r="1984" ht="15.75" customHeight="1">
      <c r="A1984" t="s">
        <v>516</v>
      </c>
      <c r="B1984" s="20" t="s">
        <v>154</v>
      </c>
      <c r="C1984" s="29" t="s">
        <v>909</v>
      </c>
      <c r="D1984" s="23">
        <v>1.0</v>
      </c>
      <c r="E1984" s="23" t="s">
        <v>1088</v>
      </c>
      <c r="F1984" s="12" t="str">
        <f t="shared" si="1"/>
        <v>2018</v>
      </c>
      <c r="G1984" s="24">
        <v>43239.0</v>
      </c>
      <c r="I1984" s="30"/>
      <c r="J1984" s="15"/>
      <c r="M1984" s="15"/>
      <c r="N1984" s="27">
        <v>10.37</v>
      </c>
      <c r="O1984" s="27">
        <v>100.9</v>
      </c>
      <c r="P1984" s="17"/>
      <c r="Q1984" s="18"/>
      <c r="S1984" s="17"/>
      <c r="V1984" s="28"/>
      <c r="W1984" s="28">
        <v>13.0</v>
      </c>
    </row>
    <row r="1985" ht="15.75" customHeight="1">
      <c r="A1985" t="s">
        <v>516</v>
      </c>
      <c r="B1985" s="20" t="s">
        <v>154</v>
      </c>
      <c r="C1985" s="29" t="s">
        <v>909</v>
      </c>
      <c r="D1985" s="23">
        <v>2.0</v>
      </c>
      <c r="E1985" s="23" t="s">
        <v>1089</v>
      </c>
      <c r="F1985" s="12" t="str">
        <f t="shared" si="1"/>
        <v>2018</v>
      </c>
      <c r="G1985" s="24">
        <v>43254.0</v>
      </c>
      <c r="I1985" s="30"/>
      <c r="J1985" s="15"/>
      <c r="M1985" s="15"/>
      <c r="N1985" s="27">
        <v>8.97</v>
      </c>
      <c r="O1985" s="27">
        <v>95.8</v>
      </c>
      <c r="P1985" s="17"/>
      <c r="Q1985" s="18"/>
      <c r="S1985" s="17"/>
      <c r="V1985" s="28"/>
      <c r="W1985" s="28">
        <v>46.2</v>
      </c>
    </row>
    <row r="1986" ht="15.75" customHeight="1">
      <c r="A1986" t="s">
        <v>516</v>
      </c>
      <c r="B1986" s="20" t="s">
        <v>154</v>
      </c>
      <c r="C1986" s="23" t="s">
        <v>909</v>
      </c>
      <c r="D1986" s="23">
        <v>3.0</v>
      </c>
      <c r="E1986" s="23" t="s">
        <v>1090</v>
      </c>
      <c r="F1986" s="12" t="str">
        <f t="shared" si="1"/>
        <v>2018</v>
      </c>
      <c r="G1986" s="24">
        <v>43268.0</v>
      </c>
      <c r="I1986" s="25"/>
      <c r="J1986" s="15"/>
      <c r="M1986" s="15"/>
      <c r="N1986" s="27">
        <v>8.78</v>
      </c>
      <c r="O1986" s="27">
        <v>96.0</v>
      </c>
      <c r="P1986" s="17"/>
      <c r="Q1986" s="18"/>
      <c r="S1986" s="17"/>
      <c r="V1986" s="28"/>
      <c r="W1986" s="28">
        <v>547.5</v>
      </c>
    </row>
    <row r="1987" ht="15.75" customHeight="1">
      <c r="A1987" t="s">
        <v>516</v>
      </c>
      <c r="B1987" s="20" t="s">
        <v>154</v>
      </c>
      <c r="C1987" s="23" t="s">
        <v>909</v>
      </c>
      <c r="D1987" s="23">
        <v>4.0</v>
      </c>
      <c r="E1987" s="23" t="s">
        <v>1091</v>
      </c>
      <c r="F1987" s="12" t="str">
        <f t="shared" si="1"/>
        <v>2018</v>
      </c>
      <c r="G1987" s="24">
        <v>43282.0</v>
      </c>
      <c r="I1987" s="25"/>
      <c r="J1987" s="15"/>
      <c r="M1987" s="15"/>
      <c r="N1987" s="27">
        <v>8.46</v>
      </c>
      <c r="O1987" s="27">
        <v>94.9</v>
      </c>
      <c r="P1987" s="17"/>
      <c r="Q1987" s="18"/>
      <c r="S1987" s="17"/>
      <c r="V1987" s="28"/>
      <c r="W1987" s="28">
        <v>1119.85</v>
      </c>
    </row>
    <row r="1988" ht="15.75" customHeight="1">
      <c r="A1988" t="s">
        <v>516</v>
      </c>
      <c r="B1988" s="20" t="s">
        <v>154</v>
      </c>
      <c r="C1988" s="23" t="s">
        <v>909</v>
      </c>
      <c r="D1988" s="23">
        <v>5.0</v>
      </c>
      <c r="E1988" s="23" t="s">
        <v>1092</v>
      </c>
      <c r="F1988" s="12" t="str">
        <f t="shared" si="1"/>
        <v>2018</v>
      </c>
      <c r="G1988" s="24">
        <v>43296.0</v>
      </c>
      <c r="I1988" s="25"/>
      <c r="J1988" s="15"/>
      <c r="M1988" s="15"/>
      <c r="N1988" s="27">
        <v>7.53</v>
      </c>
      <c r="O1988" s="27">
        <v>90.9</v>
      </c>
      <c r="P1988" s="17"/>
      <c r="Q1988" s="18"/>
      <c r="S1988" s="17"/>
      <c r="V1988" s="28"/>
      <c r="W1988" s="28">
        <v>31.7</v>
      </c>
    </row>
    <row r="1989" ht="15.75" customHeight="1">
      <c r="A1989" t="s">
        <v>516</v>
      </c>
      <c r="B1989" s="20" t="s">
        <v>154</v>
      </c>
      <c r="C1989" s="23" t="s">
        <v>909</v>
      </c>
      <c r="D1989" s="23">
        <v>6.0</v>
      </c>
      <c r="E1989" s="23" t="s">
        <v>1093</v>
      </c>
      <c r="F1989" s="12" t="str">
        <f t="shared" si="1"/>
        <v>2018</v>
      </c>
      <c r="G1989" s="24">
        <v>43310.0</v>
      </c>
      <c r="I1989" s="25"/>
      <c r="J1989" s="15"/>
      <c r="M1989" s="15"/>
      <c r="N1989" s="27">
        <v>7.74</v>
      </c>
      <c r="O1989" s="27">
        <v>93.7</v>
      </c>
      <c r="P1989" s="17"/>
      <c r="Q1989" s="18"/>
      <c r="S1989" s="17"/>
      <c r="V1989" s="28"/>
      <c r="W1989" s="28">
        <v>156.5</v>
      </c>
    </row>
    <row r="1990" ht="15.75" customHeight="1">
      <c r="A1990" t="s">
        <v>516</v>
      </c>
      <c r="B1990" s="20" t="s">
        <v>154</v>
      </c>
      <c r="C1990" s="23" t="s">
        <v>909</v>
      </c>
      <c r="D1990" s="23">
        <v>7.0</v>
      </c>
      <c r="E1990" s="23" t="s">
        <v>1094</v>
      </c>
      <c r="F1990" s="12" t="str">
        <f t="shared" si="1"/>
        <v>2018</v>
      </c>
      <c r="G1990" s="24">
        <v>43324.0</v>
      </c>
      <c r="I1990" s="25"/>
      <c r="J1990" s="15"/>
      <c r="M1990" s="15"/>
      <c r="N1990" s="27">
        <v>7.31</v>
      </c>
      <c r="O1990" s="27">
        <v>91.5</v>
      </c>
      <c r="P1990" s="17"/>
      <c r="Q1990" s="18"/>
      <c r="S1990" s="17"/>
      <c r="V1990" s="28"/>
      <c r="W1990" s="28">
        <v>47.3</v>
      </c>
    </row>
    <row r="1991" ht="15.75" customHeight="1">
      <c r="A1991" t="s">
        <v>516</v>
      </c>
      <c r="B1991" s="20" t="s">
        <v>154</v>
      </c>
      <c r="C1991" s="23" t="s">
        <v>909</v>
      </c>
      <c r="D1991" s="23">
        <v>8.0</v>
      </c>
      <c r="E1991" s="23" t="s">
        <v>1095</v>
      </c>
      <c r="F1991" s="12" t="str">
        <f t="shared" si="1"/>
        <v>2018</v>
      </c>
      <c r="G1991" s="24">
        <v>43338.0</v>
      </c>
      <c r="I1991" s="25"/>
      <c r="J1991" s="15"/>
      <c r="M1991" s="15"/>
      <c r="N1991" s="27">
        <v>7.95</v>
      </c>
      <c r="O1991" s="27">
        <v>93.1</v>
      </c>
      <c r="P1991" s="17"/>
      <c r="Q1991" s="18"/>
      <c r="S1991" s="17"/>
      <c r="V1991" s="28"/>
      <c r="W1991" s="28">
        <v>83.9</v>
      </c>
    </row>
    <row r="1992" ht="15.75" customHeight="1">
      <c r="A1992" t="s">
        <v>516</v>
      </c>
      <c r="B1992" s="20" t="s">
        <v>154</v>
      </c>
      <c r="C1992" s="23" t="s">
        <v>909</v>
      </c>
      <c r="D1992" s="23">
        <v>9.0</v>
      </c>
      <c r="E1992" s="23" t="s">
        <v>1096</v>
      </c>
      <c r="F1992" s="12" t="str">
        <f t="shared" si="1"/>
        <v>2018</v>
      </c>
      <c r="G1992" s="24">
        <v>43352.0</v>
      </c>
      <c r="I1992" s="25"/>
      <c r="J1992" s="15"/>
      <c r="M1992" s="15"/>
      <c r="N1992" s="27">
        <v>7.55</v>
      </c>
      <c r="O1992" s="27">
        <v>89.5</v>
      </c>
      <c r="P1992" s="17"/>
      <c r="Q1992" s="18"/>
      <c r="S1992" s="17"/>
      <c r="V1992" s="28"/>
      <c r="W1992" s="28">
        <v>60.9</v>
      </c>
    </row>
    <row r="1993" ht="15.75" customHeight="1">
      <c r="A1993" t="s">
        <v>516</v>
      </c>
      <c r="B1993" s="20" t="s">
        <v>154</v>
      </c>
      <c r="C1993" s="44" t="s">
        <v>837</v>
      </c>
      <c r="D1993" s="44">
        <v>1.0</v>
      </c>
      <c r="E1993" s="23" t="s">
        <v>1097</v>
      </c>
      <c r="F1993" s="12" t="str">
        <f t="shared" si="1"/>
        <v>2018</v>
      </c>
      <c r="G1993" s="45">
        <v>43239.0</v>
      </c>
      <c r="I1993" s="37"/>
      <c r="J1993" s="15"/>
      <c r="M1993" s="15"/>
      <c r="N1993" s="27">
        <v>10.5</v>
      </c>
      <c r="O1993" s="27">
        <v>102.2</v>
      </c>
      <c r="P1993" s="17"/>
      <c r="Q1993" s="18"/>
      <c r="S1993" s="17"/>
      <c r="V1993" s="28"/>
      <c r="W1993" s="28">
        <v>13.5</v>
      </c>
    </row>
    <row r="1994" ht="15.75" customHeight="1">
      <c r="A1994" t="s">
        <v>516</v>
      </c>
      <c r="B1994" s="20" t="s">
        <v>154</v>
      </c>
      <c r="C1994" s="29" t="s">
        <v>837</v>
      </c>
      <c r="D1994" s="23">
        <v>10.0</v>
      </c>
      <c r="E1994" s="23" t="s">
        <v>1098</v>
      </c>
      <c r="F1994" s="12" t="str">
        <f t="shared" si="1"/>
        <v>2018</v>
      </c>
      <c r="G1994" s="24">
        <v>43366.0</v>
      </c>
      <c r="I1994" s="30"/>
      <c r="J1994" s="15"/>
      <c r="M1994" s="15"/>
      <c r="N1994" s="27">
        <v>8.41</v>
      </c>
      <c r="O1994" s="27">
        <v>93.5</v>
      </c>
      <c r="P1994" s="17"/>
      <c r="Q1994" s="18"/>
      <c r="S1994" s="17"/>
      <c r="V1994" s="28"/>
      <c r="W1994" s="28">
        <v>47.1</v>
      </c>
    </row>
    <row r="1995" ht="15.75" customHeight="1">
      <c r="A1995" t="s">
        <v>516</v>
      </c>
      <c r="B1995" s="20" t="s">
        <v>154</v>
      </c>
      <c r="C1995" s="23" t="s">
        <v>837</v>
      </c>
      <c r="D1995" s="23">
        <v>2.0</v>
      </c>
      <c r="E1995" s="23" t="s">
        <v>1099</v>
      </c>
      <c r="F1995" s="12" t="str">
        <f t="shared" si="1"/>
        <v>2018</v>
      </c>
      <c r="G1995" s="24">
        <v>43254.0</v>
      </c>
      <c r="I1995" s="25"/>
      <c r="J1995" s="15"/>
      <c r="M1995" s="15"/>
      <c r="N1995" s="27">
        <v>9.42</v>
      </c>
      <c r="O1995" s="27">
        <v>101.1</v>
      </c>
      <c r="P1995" s="17"/>
      <c r="Q1995" s="18"/>
      <c r="S1995" s="17"/>
      <c r="V1995" s="28"/>
      <c r="W1995" s="28">
        <v>54.8</v>
      </c>
    </row>
    <row r="1996" ht="15.75" customHeight="1">
      <c r="A1996" t="s">
        <v>516</v>
      </c>
      <c r="B1996" s="20" t="s">
        <v>154</v>
      </c>
      <c r="C1996" s="23" t="s">
        <v>837</v>
      </c>
      <c r="D1996" s="23">
        <v>3.0</v>
      </c>
      <c r="E1996" s="23" t="s">
        <v>1100</v>
      </c>
      <c r="F1996" s="12" t="str">
        <f t="shared" si="1"/>
        <v>2018</v>
      </c>
      <c r="G1996" s="24">
        <v>43268.0</v>
      </c>
      <c r="I1996" s="25"/>
      <c r="J1996" s="15"/>
      <c r="M1996" s="15"/>
      <c r="N1996" s="27">
        <v>8.92</v>
      </c>
      <c r="O1996" s="27">
        <v>97.0</v>
      </c>
      <c r="P1996" s="17"/>
      <c r="Q1996" s="18"/>
      <c r="S1996" s="17"/>
      <c r="V1996" s="28"/>
      <c r="W1996" s="28">
        <v>48.0</v>
      </c>
    </row>
    <row r="1997" ht="15.75" customHeight="1">
      <c r="A1997" t="s">
        <v>516</v>
      </c>
      <c r="B1997" s="20" t="s">
        <v>154</v>
      </c>
      <c r="C1997" s="23" t="s">
        <v>837</v>
      </c>
      <c r="D1997" s="23">
        <v>4.0</v>
      </c>
      <c r="E1997" s="23" t="s">
        <v>1101</v>
      </c>
      <c r="F1997" s="12" t="str">
        <f t="shared" si="1"/>
        <v>2018</v>
      </c>
      <c r="G1997" s="24">
        <v>43282.0</v>
      </c>
      <c r="I1997" s="25"/>
      <c r="J1997" s="15"/>
      <c r="M1997" s="15"/>
      <c r="N1997" s="27">
        <v>8.69</v>
      </c>
      <c r="O1997" s="27">
        <v>98.3</v>
      </c>
      <c r="P1997" s="17"/>
      <c r="Q1997" s="18"/>
      <c r="S1997" s="17"/>
      <c r="V1997" s="28"/>
      <c r="W1997" s="28">
        <v>920.8</v>
      </c>
    </row>
    <row r="1998" ht="15.75" customHeight="1">
      <c r="A1998" t="s">
        <v>516</v>
      </c>
      <c r="B1998" s="20" t="s">
        <v>154</v>
      </c>
      <c r="C1998" s="23" t="s">
        <v>837</v>
      </c>
      <c r="D1998" s="23">
        <v>5.0</v>
      </c>
      <c r="E1998" s="23" t="s">
        <v>1102</v>
      </c>
      <c r="F1998" s="12" t="str">
        <f t="shared" si="1"/>
        <v>2018</v>
      </c>
      <c r="G1998" s="24">
        <v>43296.0</v>
      </c>
      <c r="I1998" s="25"/>
      <c r="J1998" s="15"/>
      <c r="M1998" s="15"/>
      <c r="N1998" s="27">
        <v>7.79</v>
      </c>
      <c r="O1998" s="27">
        <v>94.2</v>
      </c>
      <c r="P1998" s="17"/>
      <c r="Q1998" s="18"/>
      <c r="S1998" s="17"/>
      <c r="V1998" s="28"/>
      <c r="W1998" s="28">
        <v>40.8</v>
      </c>
    </row>
    <row r="1999" ht="15.75" customHeight="1">
      <c r="A1999" t="s">
        <v>516</v>
      </c>
      <c r="B1999" s="20" t="s">
        <v>154</v>
      </c>
      <c r="C1999" s="23" t="s">
        <v>837</v>
      </c>
      <c r="D1999" s="23">
        <v>6.0</v>
      </c>
      <c r="E1999" s="23" t="s">
        <v>1103</v>
      </c>
      <c r="F1999" s="12" t="str">
        <f t="shared" si="1"/>
        <v>2018</v>
      </c>
      <c r="G1999" s="24">
        <v>43310.0</v>
      </c>
      <c r="I1999" s="25"/>
      <c r="J1999" s="15"/>
      <c r="M1999" s="15"/>
      <c r="N1999" s="27">
        <v>8.13</v>
      </c>
      <c r="O1999" s="27">
        <v>98.0</v>
      </c>
      <c r="P1999" s="17"/>
      <c r="Q1999" s="18"/>
      <c r="S1999" s="17"/>
      <c r="V1999" s="28"/>
      <c r="W1999" s="28">
        <v>122.3</v>
      </c>
    </row>
    <row r="2000" ht="15.75" customHeight="1">
      <c r="A2000" t="s">
        <v>516</v>
      </c>
      <c r="B2000" s="20" t="s">
        <v>154</v>
      </c>
      <c r="C2000" s="23" t="s">
        <v>837</v>
      </c>
      <c r="D2000" s="23">
        <v>7.0</v>
      </c>
      <c r="E2000" s="23" t="s">
        <v>1104</v>
      </c>
      <c r="F2000" s="12" t="str">
        <f t="shared" si="1"/>
        <v>2018</v>
      </c>
      <c r="G2000" s="24">
        <v>43324.0</v>
      </c>
      <c r="I2000" s="25"/>
      <c r="J2000" s="15"/>
      <c r="M2000" s="15"/>
      <c r="N2000" s="27">
        <v>7.59</v>
      </c>
      <c r="O2000" s="27">
        <v>95.5</v>
      </c>
      <c r="P2000" s="17"/>
      <c r="Q2000" s="18"/>
      <c r="S2000" s="17"/>
      <c r="V2000" s="28"/>
      <c r="W2000" s="28">
        <v>32.3</v>
      </c>
    </row>
    <row r="2001" ht="15.75" customHeight="1">
      <c r="A2001" t="s">
        <v>516</v>
      </c>
      <c r="B2001" s="20" t="s">
        <v>154</v>
      </c>
      <c r="C2001" s="23" t="s">
        <v>837</v>
      </c>
      <c r="D2001" s="23">
        <v>8.0</v>
      </c>
      <c r="E2001" s="23" t="s">
        <v>1105</v>
      </c>
      <c r="F2001" s="12" t="str">
        <f t="shared" si="1"/>
        <v>2018</v>
      </c>
      <c r="G2001" s="24">
        <v>43338.0</v>
      </c>
      <c r="I2001" s="25"/>
      <c r="J2001" s="15"/>
      <c r="M2001" s="15"/>
      <c r="N2001" s="27">
        <v>7.73</v>
      </c>
      <c r="O2001" s="27">
        <v>91.1</v>
      </c>
      <c r="P2001" s="17"/>
      <c r="Q2001" s="18"/>
      <c r="S2001" s="17"/>
      <c r="V2001" s="28"/>
      <c r="W2001" s="28">
        <v>114.5</v>
      </c>
    </row>
    <row r="2002" ht="15.75" customHeight="1">
      <c r="A2002" t="s">
        <v>516</v>
      </c>
      <c r="B2002" s="20" t="s">
        <v>154</v>
      </c>
      <c r="C2002" s="23" t="s">
        <v>837</v>
      </c>
      <c r="D2002" s="23">
        <v>9.0</v>
      </c>
      <c r="E2002" s="23" t="s">
        <v>1106</v>
      </c>
      <c r="F2002" s="12" t="str">
        <f t="shared" si="1"/>
        <v>2018</v>
      </c>
      <c r="G2002" s="24">
        <v>43352.0</v>
      </c>
      <c r="I2002" s="25"/>
      <c r="J2002" s="15"/>
      <c r="M2002" s="15"/>
      <c r="N2002" s="27">
        <v>7.8</v>
      </c>
      <c r="O2002" s="27">
        <v>92.3</v>
      </c>
      <c r="P2002" s="17"/>
      <c r="Q2002" s="18"/>
      <c r="S2002" s="17"/>
      <c r="V2002" s="28"/>
      <c r="W2002" s="28">
        <v>44.1</v>
      </c>
    </row>
    <row r="2003" ht="15.75" customHeight="1">
      <c r="A2003" t="s">
        <v>516</v>
      </c>
      <c r="B2003" s="20" t="s">
        <v>154</v>
      </c>
      <c r="C2003" s="23" t="s">
        <v>915</v>
      </c>
      <c r="D2003" s="23">
        <v>1.0</v>
      </c>
      <c r="E2003" s="23" t="s">
        <v>1107</v>
      </c>
      <c r="F2003" s="12" t="str">
        <f t="shared" si="1"/>
        <v>2018</v>
      </c>
      <c r="G2003" s="24">
        <v>43239.0</v>
      </c>
      <c r="I2003" s="25"/>
      <c r="J2003" s="15"/>
      <c r="M2003" s="15"/>
      <c r="N2003" s="27">
        <v>9.37</v>
      </c>
      <c r="O2003" s="27">
        <v>93.5</v>
      </c>
      <c r="P2003" s="17"/>
      <c r="Q2003" s="18"/>
      <c r="S2003" s="17"/>
      <c r="V2003" s="28"/>
      <c r="W2003" s="28">
        <v>17.3</v>
      </c>
    </row>
    <row r="2004" ht="15.75" customHeight="1">
      <c r="A2004" t="s">
        <v>516</v>
      </c>
      <c r="B2004" s="20" t="s">
        <v>154</v>
      </c>
      <c r="C2004" s="29" t="s">
        <v>915</v>
      </c>
      <c r="D2004" s="23">
        <v>2.0</v>
      </c>
      <c r="E2004" s="23" t="s">
        <v>1108</v>
      </c>
      <c r="F2004" s="12" t="str">
        <f t="shared" si="1"/>
        <v>2018</v>
      </c>
      <c r="G2004" s="24">
        <v>43254.0</v>
      </c>
      <c r="I2004" s="30"/>
      <c r="J2004" s="15"/>
      <c r="M2004" s="15"/>
      <c r="N2004" s="27">
        <v>9.06</v>
      </c>
      <c r="O2004" s="27">
        <v>97.8</v>
      </c>
      <c r="P2004" s="17"/>
      <c r="Q2004" s="18"/>
      <c r="S2004" s="17"/>
      <c r="V2004" s="28"/>
      <c r="W2004" s="28">
        <v>34.1</v>
      </c>
    </row>
    <row r="2005" ht="15.75" customHeight="1">
      <c r="A2005" t="s">
        <v>516</v>
      </c>
      <c r="B2005" s="20" t="s">
        <v>154</v>
      </c>
      <c r="C2005" s="23" t="s">
        <v>915</v>
      </c>
      <c r="D2005" s="23">
        <v>3.0</v>
      </c>
      <c r="E2005" s="23" t="s">
        <v>1109</v>
      </c>
      <c r="F2005" s="12" t="str">
        <f t="shared" si="1"/>
        <v>2018</v>
      </c>
      <c r="G2005" s="24">
        <v>43268.0</v>
      </c>
      <c r="I2005" s="25"/>
      <c r="J2005" s="15"/>
      <c r="M2005" s="15"/>
      <c r="N2005" s="27">
        <v>8.31</v>
      </c>
      <c r="O2005" s="27">
        <v>91.0</v>
      </c>
      <c r="P2005" s="17"/>
      <c r="Q2005" s="18"/>
      <c r="S2005" s="17"/>
      <c r="V2005" s="28"/>
      <c r="W2005" s="28">
        <v>325.5</v>
      </c>
    </row>
    <row r="2006" ht="15.75" customHeight="1">
      <c r="A2006" t="s">
        <v>516</v>
      </c>
      <c r="B2006" s="20" t="s">
        <v>154</v>
      </c>
      <c r="C2006" s="23" t="s">
        <v>915</v>
      </c>
      <c r="D2006" s="23">
        <v>4.0</v>
      </c>
      <c r="E2006" s="23" t="s">
        <v>1110</v>
      </c>
      <c r="F2006" s="12" t="str">
        <f t="shared" si="1"/>
        <v>2018</v>
      </c>
      <c r="G2006" s="24">
        <v>43282.0</v>
      </c>
      <c r="I2006" s="25"/>
      <c r="J2006" s="15"/>
      <c r="M2006" s="15"/>
      <c r="N2006" s="27">
        <v>7.95</v>
      </c>
      <c r="O2006" s="27">
        <v>90.2</v>
      </c>
      <c r="P2006" s="17"/>
      <c r="Q2006" s="18"/>
      <c r="S2006" s="17"/>
      <c r="V2006" s="28"/>
      <c r="W2006" s="28">
        <v>980.4</v>
      </c>
    </row>
    <row r="2007" ht="15.75" customHeight="1">
      <c r="A2007" t="s">
        <v>516</v>
      </c>
      <c r="B2007" s="20" t="s">
        <v>154</v>
      </c>
      <c r="C2007" s="23" t="s">
        <v>915</v>
      </c>
      <c r="D2007" s="23">
        <v>5.0</v>
      </c>
      <c r="E2007" s="23" t="s">
        <v>1111</v>
      </c>
      <c r="F2007" s="12" t="str">
        <f t="shared" si="1"/>
        <v>2018</v>
      </c>
      <c r="G2007" s="24">
        <v>43296.0</v>
      </c>
      <c r="I2007" s="25"/>
      <c r="J2007" s="15"/>
      <c r="M2007" s="15"/>
      <c r="N2007" s="27">
        <v>7.08</v>
      </c>
      <c r="O2007" s="27">
        <v>85.4</v>
      </c>
      <c r="P2007" s="17"/>
      <c r="Q2007" s="18"/>
      <c r="S2007" s="17"/>
      <c r="V2007" s="28"/>
      <c r="W2007" s="28">
        <v>43.5</v>
      </c>
    </row>
    <row r="2008" ht="15.75" customHeight="1">
      <c r="A2008" t="s">
        <v>516</v>
      </c>
      <c r="B2008" s="20" t="s">
        <v>154</v>
      </c>
      <c r="C2008" s="23" t="s">
        <v>915</v>
      </c>
      <c r="D2008" s="23">
        <v>6.0</v>
      </c>
      <c r="E2008" s="23" t="s">
        <v>1112</v>
      </c>
      <c r="F2008" s="12" t="str">
        <f t="shared" si="1"/>
        <v>2018</v>
      </c>
      <c r="G2008" s="24">
        <v>43310.0</v>
      </c>
      <c r="I2008" s="25"/>
      <c r="J2008" s="15"/>
      <c r="M2008" s="15"/>
      <c r="N2008" s="27">
        <v>7.31</v>
      </c>
      <c r="O2008" s="27">
        <v>88.0</v>
      </c>
      <c r="P2008" s="17"/>
      <c r="Q2008" s="18"/>
      <c r="S2008" s="17"/>
      <c r="V2008" s="28"/>
      <c r="W2008" s="28">
        <v>178.9</v>
      </c>
    </row>
    <row r="2009" ht="15.75" customHeight="1">
      <c r="A2009" t="s">
        <v>516</v>
      </c>
      <c r="B2009" s="20" t="s">
        <v>154</v>
      </c>
      <c r="C2009" s="23" t="s">
        <v>915</v>
      </c>
      <c r="D2009" s="23">
        <v>7.0</v>
      </c>
      <c r="E2009" s="23" t="s">
        <v>1113</v>
      </c>
      <c r="F2009" s="12" t="str">
        <f t="shared" si="1"/>
        <v>2018</v>
      </c>
      <c r="G2009" s="24">
        <v>43324.0</v>
      </c>
      <c r="I2009" s="25"/>
      <c r="J2009" s="15"/>
      <c r="M2009" s="15"/>
      <c r="N2009" s="27">
        <v>7.04</v>
      </c>
      <c r="O2009" s="27">
        <v>88.7</v>
      </c>
      <c r="P2009" s="17"/>
      <c r="Q2009" s="18"/>
      <c r="S2009" s="17"/>
      <c r="V2009" s="28"/>
      <c r="W2009" s="28">
        <v>45.0</v>
      </c>
    </row>
    <row r="2010" ht="15.75" customHeight="1">
      <c r="A2010" t="s">
        <v>516</v>
      </c>
      <c r="B2010" s="20" t="s">
        <v>154</v>
      </c>
      <c r="C2010" s="23" t="s">
        <v>915</v>
      </c>
      <c r="D2010" s="23">
        <v>8.0</v>
      </c>
      <c r="E2010" s="23" t="s">
        <v>1114</v>
      </c>
      <c r="F2010" s="12" t="str">
        <f t="shared" si="1"/>
        <v>2018</v>
      </c>
      <c r="G2010" s="24">
        <v>43338.0</v>
      </c>
      <c r="I2010" s="25"/>
      <c r="J2010" s="15"/>
      <c r="M2010" s="15"/>
      <c r="N2010" s="27">
        <v>7.73</v>
      </c>
      <c r="O2010" s="27">
        <v>91.1</v>
      </c>
      <c r="P2010" s="17"/>
      <c r="Q2010" s="18"/>
      <c r="S2010" s="17"/>
      <c r="V2010" s="28"/>
      <c r="W2010" s="28">
        <v>88.2</v>
      </c>
    </row>
    <row r="2011" ht="15.75" customHeight="1">
      <c r="A2011" t="s">
        <v>516</v>
      </c>
      <c r="B2011" s="20" t="s">
        <v>154</v>
      </c>
      <c r="C2011" s="23" t="s">
        <v>915</v>
      </c>
      <c r="D2011" s="23">
        <v>9.0</v>
      </c>
      <c r="E2011" s="23" t="s">
        <v>1115</v>
      </c>
      <c r="F2011" s="12" t="str">
        <f t="shared" si="1"/>
        <v>2018</v>
      </c>
      <c r="G2011" s="24">
        <v>43352.0</v>
      </c>
      <c r="I2011" s="25"/>
      <c r="J2011" s="15"/>
      <c r="M2011" s="15"/>
      <c r="N2011" s="27">
        <v>6.9</v>
      </c>
      <c r="O2011" s="27">
        <v>80.8</v>
      </c>
      <c r="P2011" s="17"/>
      <c r="Q2011" s="18"/>
      <c r="S2011" s="17"/>
      <c r="V2011" s="28"/>
      <c r="W2011" s="28">
        <v>1553.1</v>
      </c>
    </row>
    <row r="2012" ht="15.75" customHeight="1">
      <c r="A2012" t="s">
        <v>44</v>
      </c>
      <c r="B2012" s="20" t="s">
        <v>154</v>
      </c>
      <c r="C2012" s="23" t="s">
        <v>175</v>
      </c>
      <c r="D2012" s="23">
        <v>10.0</v>
      </c>
      <c r="E2012" s="23" t="s">
        <v>1116</v>
      </c>
      <c r="F2012" s="12" t="str">
        <f t="shared" si="1"/>
        <v>2018</v>
      </c>
      <c r="G2012" s="24">
        <v>43366.0</v>
      </c>
      <c r="I2012" s="25"/>
      <c r="J2012" s="15"/>
      <c r="M2012" s="15"/>
      <c r="N2012" s="27">
        <v>8.34</v>
      </c>
      <c r="O2012" s="27">
        <v>91.8</v>
      </c>
      <c r="P2012" s="17"/>
      <c r="Q2012" s="18"/>
      <c r="S2012" s="17"/>
      <c r="V2012" s="28"/>
      <c r="W2012" s="28">
        <v>33.6</v>
      </c>
    </row>
    <row r="2013" ht="15.75" customHeight="1">
      <c r="A2013" t="s">
        <v>44</v>
      </c>
      <c r="B2013" s="20" t="s">
        <v>154</v>
      </c>
      <c r="C2013" s="23" t="s">
        <v>175</v>
      </c>
      <c r="D2013" s="23">
        <v>2.0</v>
      </c>
      <c r="E2013" s="23" t="s">
        <v>1117</v>
      </c>
      <c r="F2013" s="12" t="str">
        <f t="shared" si="1"/>
        <v>2018</v>
      </c>
      <c r="G2013" s="24">
        <v>43254.0</v>
      </c>
      <c r="I2013" s="25"/>
      <c r="J2013" s="15"/>
      <c r="M2013" s="15"/>
      <c r="N2013" s="27">
        <v>9.07</v>
      </c>
      <c r="O2013" s="27">
        <v>96.1</v>
      </c>
      <c r="P2013" s="17"/>
      <c r="Q2013" s="18"/>
      <c r="S2013" s="17"/>
      <c r="V2013" s="28"/>
      <c r="W2013" s="28">
        <v>20.6</v>
      </c>
    </row>
    <row r="2014" ht="15.75" customHeight="1">
      <c r="A2014" t="s">
        <v>44</v>
      </c>
      <c r="B2014" s="20" t="s">
        <v>154</v>
      </c>
      <c r="C2014" s="23" t="s">
        <v>175</v>
      </c>
      <c r="D2014" s="23">
        <v>3.0</v>
      </c>
      <c r="E2014" s="23" t="s">
        <v>1118</v>
      </c>
      <c r="F2014" s="12" t="str">
        <f t="shared" si="1"/>
        <v>2018</v>
      </c>
      <c r="G2014" s="24">
        <v>43268.0</v>
      </c>
      <c r="I2014" s="25"/>
      <c r="J2014" s="15"/>
      <c r="M2014" s="15"/>
      <c r="N2014" s="27">
        <v>8.51</v>
      </c>
      <c r="O2014" s="27">
        <v>93.3</v>
      </c>
      <c r="P2014" s="17"/>
      <c r="Q2014" s="18"/>
      <c r="S2014" s="17"/>
      <c r="V2014" s="28"/>
      <c r="W2014" s="28">
        <v>44.1</v>
      </c>
    </row>
    <row r="2015" ht="15.75" customHeight="1">
      <c r="A2015" t="s">
        <v>44</v>
      </c>
      <c r="B2015" s="20" t="s">
        <v>154</v>
      </c>
      <c r="C2015" s="23" t="s">
        <v>175</v>
      </c>
      <c r="D2015" s="23">
        <v>4.0</v>
      </c>
      <c r="E2015" s="23" t="s">
        <v>1119</v>
      </c>
      <c r="F2015" s="12" t="str">
        <f t="shared" si="1"/>
        <v>2018</v>
      </c>
      <c r="G2015" s="24">
        <v>43282.0</v>
      </c>
      <c r="I2015" s="25"/>
      <c r="J2015" s="15"/>
      <c r="M2015" s="15"/>
      <c r="N2015" s="27">
        <v>7.93</v>
      </c>
      <c r="O2015" s="27">
        <v>86.7</v>
      </c>
      <c r="P2015" s="17"/>
      <c r="Q2015" s="18"/>
      <c r="S2015" s="17"/>
      <c r="V2015" s="28"/>
      <c r="W2015" s="28">
        <v>1119.85</v>
      </c>
    </row>
    <row r="2016" ht="15.75" customHeight="1">
      <c r="A2016" t="s">
        <v>44</v>
      </c>
      <c r="B2016" s="20" t="s">
        <v>154</v>
      </c>
      <c r="C2016" s="23" t="s">
        <v>175</v>
      </c>
      <c r="D2016" s="23">
        <v>5.0</v>
      </c>
      <c r="E2016" s="23" t="s">
        <v>1120</v>
      </c>
      <c r="F2016" s="12" t="str">
        <f t="shared" si="1"/>
        <v>2018</v>
      </c>
      <c r="G2016" s="24">
        <v>43296.0</v>
      </c>
      <c r="I2016" s="25"/>
      <c r="J2016" s="15"/>
      <c r="M2016" s="15"/>
      <c r="N2016" s="27">
        <v>7.39</v>
      </c>
      <c r="O2016" s="27">
        <v>88.0</v>
      </c>
      <c r="P2016" s="17"/>
      <c r="Q2016" s="18"/>
      <c r="S2016" s="17"/>
      <c r="V2016" s="28"/>
      <c r="W2016" s="28">
        <v>98.8</v>
      </c>
    </row>
    <row r="2017" ht="15.75" customHeight="1">
      <c r="A2017" t="s">
        <v>44</v>
      </c>
      <c r="B2017" s="20" t="s">
        <v>154</v>
      </c>
      <c r="C2017" s="23" t="s">
        <v>175</v>
      </c>
      <c r="D2017" s="23">
        <v>6.0</v>
      </c>
      <c r="E2017" s="23" t="s">
        <v>1121</v>
      </c>
      <c r="F2017" s="12" t="str">
        <f t="shared" si="1"/>
        <v>2018</v>
      </c>
      <c r="G2017" s="24">
        <v>43310.0</v>
      </c>
      <c r="I2017" s="25"/>
      <c r="J2017" s="15"/>
      <c r="M2017" s="15"/>
      <c r="N2017" s="27">
        <v>7.01</v>
      </c>
      <c r="O2017" s="27">
        <v>84.7</v>
      </c>
      <c r="P2017" s="17"/>
      <c r="Q2017" s="18"/>
      <c r="S2017" s="17"/>
      <c r="V2017" s="28"/>
      <c r="W2017" s="28">
        <v>73.8</v>
      </c>
    </row>
    <row r="2018" ht="15.75" customHeight="1">
      <c r="A2018" t="s">
        <v>44</v>
      </c>
      <c r="B2018" s="20" t="s">
        <v>154</v>
      </c>
      <c r="C2018" s="23" t="s">
        <v>175</v>
      </c>
      <c r="D2018" s="23">
        <v>7.0</v>
      </c>
      <c r="E2018" s="23" t="s">
        <v>1122</v>
      </c>
      <c r="F2018" s="12" t="str">
        <f t="shared" si="1"/>
        <v>2018</v>
      </c>
      <c r="G2018" s="24">
        <v>43324.0</v>
      </c>
      <c r="I2018" s="25"/>
      <c r="J2018" s="15"/>
      <c r="M2018" s="15"/>
      <c r="N2018" s="27">
        <v>6.91</v>
      </c>
      <c r="O2018" s="27">
        <v>85.8</v>
      </c>
      <c r="P2018" s="17"/>
      <c r="Q2018" s="18"/>
      <c r="S2018" s="17"/>
      <c r="V2018" s="28"/>
      <c r="W2018" s="28">
        <v>33.6</v>
      </c>
    </row>
    <row r="2019" ht="15.75" customHeight="1">
      <c r="A2019" t="s">
        <v>44</v>
      </c>
      <c r="B2019" s="20" t="s">
        <v>154</v>
      </c>
      <c r="C2019" s="23" t="s">
        <v>175</v>
      </c>
      <c r="D2019" s="23">
        <v>8.0</v>
      </c>
      <c r="E2019" s="23" t="s">
        <v>1123</v>
      </c>
      <c r="F2019" s="12" t="str">
        <f t="shared" si="1"/>
        <v>2018</v>
      </c>
      <c r="G2019" s="24">
        <v>43338.0</v>
      </c>
      <c r="I2019" s="25"/>
      <c r="J2019" s="15"/>
      <c r="M2019" s="15"/>
      <c r="N2019" s="27">
        <v>7.59</v>
      </c>
      <c r="O2019" s="27">
        <v>89.0</v>
      </c>
      <c r="P2019" s="17"/>
      <c r="Q2019" s="18"/>
      <c r="S2019" s="17"/>
      <c r="V2019" s="28"/>
      <c r="W2019" s="28">
        <v>31.8</v>
      </c>
    </row>
    <row r="2020" ht="15.75" customHeight="1">
      <c r="A2020" t="s">
        <v>44</v>
      </c>
      <c r="B2020" s="20" t="s">
        <v>154</v>
      </c>
      <c r="C2020" s="23" t="s">
        <v>175</v>
      </c>
      <c r="D2020" s="23">
        <v>9.0</v>
      </c>
      <c r="E2020" s="23" t="s">
        <v>1124</v>
      </c>
      <c r="F2020" s="12" t="str">
        <f t="shared" si="1"/>
        <v>2018</v>
      </c>
      <c r="G2020" s="24">
        <v>43352.0</v>
      </c>
      <c r="I2020" s="25"/>
      <c r="J2020" s="15"/>
      <c r="M2020" s="15"/>
      <c r="N2020" s="27">
        <v>7.76</v>
      </c>
      <c r="O2020" s="27">
        <v>92.0</v>
      </c>
      <c r="P2020" s="17"/>
      <c r="Q2020" s="18"/>
      <c r="S2020" s="17"/>
      <c r="V2020" s="28"/>
      <c r="W2020" s="28">
        <v>48.7</v>
      </c>
    </row>
    <row r="2021" ht="15.75" customHeight="1">
      <c r="A2021" t="s">
        <v>323</v>
      </c>
      <c r="B2021" s="20" t="s">
        <v>154</v>
      </c>
      <c r="C2021" s="23" t="s">
        <v>731</v>
      </c>
      <c r="D2021" s="23">
        <v>1.0</v>
      </c>
      <c r="E2021" s="23" t="s">
        <v>1125</v>
      </c>
      <c r="F2021" s="12" t="str">
        <f t="shared" si="1"/>
        <v>2018</v>
      </c>
      <c r="G2021" s="24">
        <v>43239.0</v>
      </c>
      <c r="I2021" s="25"/>
      <c r="J2021" s="15"/>
      <c r="M2021" s="15"/>
      <c r="N2021" s="34"/>
      <c r="O2021" s="27">
        <v>92.4</v>
      </c>
      <c r="P2021" s="17"/>
      <c r="Q2021" s="18"/>
      <c r="S2021" s="17"/>
      <c r="V2021" s="28"/>
      <c r="W2021" s="28">
        <v>9.7</v>
      </c>
    </row>
    <row r="2022" ht="15.75" customHeight="1">
      <c r="A2022" t="s">
        <v>323</v>
      </c>
      <c r="B2022" s="20" t="s">
        <v>154</v>
      </c>
      <c r="C2022" s="29" t="s">
        <v>731</v>
      </c>
      <c r="D2022" s="23">
        <v>10.0</v>
      </c>
      <c r="E2022" s="23" t="s">
        <v>1126</v>
      </c>
      <c r="F2022" s="12" t="str">
        <f t="shared" si="1"/>
        <v>2018</v>
      </c>
      <c r="G2022" s="24">
        <v>43366.0</v>
      </c>
      <c r="I2022" s="30"/>
      <c r="J2022" s="15"/>
      <c r="M2022" s="15"/>
      <c r="N2022" s="27">
        <v>8.63</v>
      </c>
      <c r="O2022" s="27">
        <v>95.8</v>
      </c>
      <c r="P2022" s="17"/>
      <c r="Q2022" s="18"/>
      <c r="S2022" s="17"/>
      <c r="V2022" s="28"/>
      <c r="W2022" s="28">
        <v>60.5</v>
      </c>
    </row>
    <row r="2023" ht="15.75" customHeight="1">
      <c r="A2023" t="s">
        <v>323</v>
      </c>
      <c r="B2023" s="20" t="s">
        <v>154</v>
      </c>
      <c r="C2023" s="23" t="s">
        <v>731</v>
      </c>
      <c r="D2023" s="23">
        <v>2.0</v>
      </c>
      <c r="E2023" s="23" t="s">
        <v>1127</v>
      </c>
      <c r="F2023" s="12" t="str">
        <f t="shared" si="1"/>
        <v>2018</v>
      </c>
      <c r="G2023" s="24">
        <v>43254.0</v>
      </c>
      <c r="I2023" s="25"/>
      <c r="J2023" s="15"/>
      <c r="M2023" s="15"/>
      <c r="N2023" s="27">
        <v>9.4</v>
      </c>
      <c r="O2023" s="27">
        <v>99.4</v>
      </c>
      <c r="P2023" s="17"/>
      <c r="Q2023" s="18"/>
      <c r="S2023" s="17"/>
      <c r="V2023" s="28"/>
      <c r="W2023" s="28">
        <v>31.3</v>
      </c>
    </row>
    <row r="2024" ht="15.75" customHeight="1">
      <c r="A2024" t="s">
        <v>323</v>
      </c>
      <c r="B2024" s="20" t="s">
        <v>154</v>
      </c>
      <c r="C2024" s="23" t="s">
        <v>731</v>
      </c>
      <c r="D2024" s="23">
        <v>3.0</v>
      </c>
      <c r="E2024" s="23" t="s">
        <v>1128</v>
      </c>
      <c r="F2024" s="12" t="str">
        <f t="shared" si="1"/>
        <v>2018</v>
      </c>
      <c r="G2024" s="24">
        <v>43268.0</v>
      </c>
      <c r="I2024" s="25"/>
      <c r="J2024" s="15"/>
      <c r="M2024" s="15"/>
      <c r="N2024" s="27">
        <v>8.74</v>
      </c>
      <c r="O2024" s="27">
        <v>96.5</v>
      </c>
      <c r="P2024" s="17"/>
      <c r="Q2024" s="18"/>
      <c r="S2024" s="17"/>
      <c r="V2024" s="28"/>
      <c r="W2024" s="28">
        <v>178.9</v>
      </c>
    </row>
    <row r="2025" ht="15.75" customHeight="1">
      <c r="A2025" t="s">
        <v>323</v>
      </c>
      <c r="B2025" s="20" t="s">
        <v>154</v>
      </c>
      <c r="C2025" s="23" t="s">
        <v>731</v>
      </c>
      <c r="D2025" s="23">
        <v>4.0</v>
      </c>
      <c r="E2025" s="23" t="s">
        <v>1129</v>
      </c>
      <c r="F2025" s="12" t="str">
        <f t="shared" si="1"/>
        <v>2018</v>
      </c>
      <c r="G2025" s="24">
        <v>43282.0</v>
      </c>
      <c r="I2025" s="25"/>
      <c r="J2025" s="15"/>
      <c r="M2025" s="15"/>
      <c r="N2025" s="27">
        <v>8.37</v>
      </c>
      <c r="O2025" s="27">
        <v>85.5</v>
      </c>
      <c r="P2025" s="17"/>
      <c r="Q2025" s="18"/>
      <c r="S2025" s="17"/>
      <c r="V2025" s="28"/>
      <c r="W2025" s="28">
        <v>1986.28</v>
      </c>
    </row>
    <row r="2026" ht="15.75" customHeight="1">
      <c r="A2026" t="s">
        <v>323</v>
      </c>
      <c r="B2026" s="20" t="s">
        <v>154</v>
      </c>
      <c r="C2026" s="23" t="s">
        <v>731</v>
      </c>
      <c r="D2026" s="23">
        <v>5.0</v>
      </c>
      <c r="E2026" s="23" t="s">
        <v>1130</v>
      </c>
      <c r="F2026" s="12" t="str">
        <f t="shared" si="1"/>
        <v>2018</v>
      </c>
      <c r="G2026" s="24">
        <v>43296.0</v>
      </c>
      <c r="I2026" s="25"/>
      <c r="J2026" s="15"/>
      <c r="M2026" s="15"/>
      <c r="N2026" s="27">
        <v>7.56</v>
      </c>
      <c r="O2026" s="27">
        <v>90.6</v>
      </c>
      <c r="P2026" s="17"/>
      <c r="Q2026" s="18"/>
      <c r="S2026" s="17"/>
      <c r="V2026" s="28"/>
      <c r="W2026" s="28">
        <v>35.9</v>
      </c>
    </row>
    <row r="2027" ht="15.75" customHeight="1">
      <c r="A2027" t="s">
        <v>323</v>
      </c>
      <c r="B2027" s="20" t="s">
        <v>154</v>
      </c>
      <c r="C2027" s="23" t="s">
        <v>731</v>
      </c>
      <c r="D2027" s="23">
        <v>6.0</v>
      </c>
      <c r="E2027" s="23" t="s">
        <v>1131</v>
      </c>
      <c r="F2027" s="12" t="str">
        <f t="shared" si="1"/>
        <v>2018</v>
      </c>
      <c r="G2027" s="24">
        <v>43310.0</v>
      </c>
      <c r="I2027" s="25"/>
      <c r="J2027" s="15"/>
      <c r="M2027" s="15"/>
      <c r="N2027" s="27">
        <v>7.33</v>
      </c>
      <c r="O2027" s="27">
        <v>90.1</v>
      </c>
      <c r="P2027" s="17"/>
      <c r="Q2027" s="18"/>
      <c r="S2027" s="17"/>
      <c r="V2027" s="28"/>
      <c r="W2027" s="28">
        <v>70.3</v>
      </c>
    </row>
    <row r="2028" ht="15.75" customHeight="1">
      <c r="A2028" t="s">
        <v>323</v>
      </c>
      <c r="B2028" s="20" t="s">
        <v>154</v>
      </c>
      <c r="C2028" s="23" t="s">
        <v>731</v>
      </c>
      <c r="D2028" s="23">
        <v>7.0</v>
      </c>
      <c r="E2028" s="23" t="s">
        <v>1132</v>
      </c>
      <c r="F2028" s="12" t="str">
        <f t="shared" si="1"/>
        <v>2018</v>
      </c>
      <c r="G2028" s="24">
        <v>43324.0</v>
      </c>
      <c r="I2028" s="25"/>
      <c r="J2028" s="15"/>
      <c r="M2028" s="15"/>
      <c r="N2028" s="27">
        <v>7.23</v>
      </c>
      <c r="O2028" s="27">
        <v>90.7</v>
      </c>
      <c r="P2028" s="17"/>
      <c r="Q2028" s="18"/>
      <c r="S2028" s="17"/>
      <c r="V2028" s="28"/>
      <c r="W2028" s="28">
        <v>43.2</v>
      </c>
    </row>
    <row r="2029" ht="15.75" customHeight="1">
      <c r="A2029" t="s">
        <v>323</v>
      </c>
      <c r="B2029" s="20" t="s">
        <v>154</v>
      </c>
      <c r="C2029" s="23" t="s">
        <v>731</v>
      </c>
      <c r="D2029" s="23">
        <v>8.0</v>
      </c>
      <c r="E2029" s="23" t="s">
        <v>1133</v>
      </c>
      <c r="F2029" s="12" t="str">
        <f t="shared" si="1"/>
        <v>2018</v>
      </c>
      <c r="G2029" s="24">
        <v>43338.0</v>
      </c>
      <c r="I2029" s="25"/>
      <c r="J2029" s="15"/>
      <c r="M2029" s="15"/>
      <c r="N2029" s="27">
        <v>8.09</v>
      </c>
      <c r="O2029" s="27">
        <v>95.0</v>
      </c>
      <c r="P2029" s="17"/>
      <c r="Q2029" s="18"/>
      <c r="S2029" s="17"/>
      <c r="V2029" s="28"/>
      <c r="W2029" s="28">
        <v>38.0</v>
      </c>
    </row>
    <row r="2030" ht="15.75" customHeight="1">
      <c r="A2030" t="s">
        <v>323</v>
      </c>
      <c r="B2030" s="20" t="s">
        <v>154</v>
      </c>
      <c r="C2030" s="23" t="s">
        <v>731</v>
      </c>
      <c r="D2030" s="23">
        <v>9.0</v>
      </c>
      <c r="E2030" s="23" t="s">
        <v>1134</v>
      </c>
      <c r="F2030" s="12" t="str">
        <f t="shared" si="1"/>
        <v>2018</v>
      </c>
      <c r="G2030" s="24">
        <v>43352.0</v>
      </c>
      <c r="I2030" s="25"/>
      <c r="J2030" s="15"/>
      <c r="M2030" s="15"/>
      <c r="N2030" s="27">
        <v>7.92</v>
      </c>
      <c r="O2030" s="27">
        <v>94.2</v>
      </c>
      <c r="P2030" s="17"/>
      <c r="Q2030" s="18"/>
      <c r="S2030" s="17"/>
      <c r="V2030" s="28"/>
      <c r="W2030" s="28">
        <v>27.5</v>
      </c>
    </row>
    <row r="2031" ht="15.75" customHeight="1">
      <c r="A2031" t="s">
        <v>323</v>
      </c>
      <c r="B2031" s="20" t="s">
        <v>154</v>
      </c>
      <c r="C2031" s="23" t="s">
        <v>736</v>
      </c>
      <c r="D2031" s="23">
        <v>1.0</v>
      </c>
      <c r="E2031" s="23" t="s">
        <v>1135</v>
      </c>
      <c r="F2031" s="12" t="str">
        <f t="shared" si="1"/>
        <v>2018</v>
      </c>
      <c r="G2031" s="24">
        <v>43239.0</v>
      </c>
      <c r="I2031" s="25"/>
      <c r="J2031" s="15"/>
      <c r="M2031" s="15"/>
      <c r="N2031" s="34"/>
      <c r="O2031" s="27"/>
      <c r="P2031" s="17"/>
      <c r="Q2031" s="18"/>
      <c r="S2031" s="17"/>
      <c r="V2031" s="28"/>
      <c r="W2031" s="28">
        <v>11.0</v>
      </c>
    </row>
    <row r="2032" ht="15.75" customHeight="1">
      <c r="A2032" t="s">
        <v>323</v>
      </c>
      <c r="B2032" s="20" t="s">
        <v>154</v>
      </c>
      <c r="C2032" s="29" t="s">
        <v>736</v>
      </c>
      <c r="D2032" s="23">
        <v>10.0</v>
      </c>
      <c r="E2032" s="23" t="s">
        <v>1136</v>
      </c>
      <c r="F2032" s="12" t="str">
        <f t="shared" si="1"/>
        <v>2018</v>
      </c>
      <c r="G2032" s="24">
        <v>43366.0</v>
      </c>
      <c r="I2032" s="30"/>
      <c r="J2032" s="15"/>
      <c r="M2032" s="15"/>
      <c r="N2032" s="27">
        <v>7.78</v>
      </c>
      <c r="O2032" s="27">
        <v>88.8</v>
      </c>
      <c r="P2032" s="17"/>
      <c r="Q2032" s="18"/>
      <c r="S2032" s="17"/>
      <c r="V2032" s="28"/>
      <c r="W2032" s="28">
        <v>13.5</v>
      </c>
    </row>
    <row r="2033" ht="15.75" customHeight="1">
      <c r="A2033" t="s">
        <v>323</v>
      </c>
      <c r="B2033" s="20" t="s">
        <v>154</v>
      </c>
      <c r="C2033" s="23" t="s">
        <v>736</v>
      </c>
      <c r="D2033" s="23">
        <v>2.0</v>
      </c>
      <c r="E2033" s="23" t="s">
        <v>1137</v>
      </c>
      <c r="F2033" s="12" t="str">
        <f t="shared" si="1"/>
        <v>2018</v>
      </c>
      <c r="G2033" s="24">
        <v>43254.0</v>
      </c>
      <c r="I2033" s="25"/>
      <c r="J2033" s="15"/>
      <c r="M2033" s="15"/>
      <c r="N2033" s="34"/>
      <c r="O2033" s="27"/>
      <c r="P2033" s="17"/>
      <c r="Q2033" s="18"/>
      <c r="S2033" s="17"/>
      <c r="V2033" s="28"/>
      <c r="W2033" s="28">
        <v>12.0</v>
      </c>
    </row>
    <row r="2034" ht="15.75" customHeight="1">
      <c r="A2034" t="s">
        <v>323</v>
      </c>
      <c r="B2034" s="20" t="s">
        <v>154</v>
      </c>
      <c r="C2034" s="23" t="s">
        <v>736</v>
      </c>
      <c r="D2034" s="23">
        <v>3.0</v>
      </c>
      <c r="E2034" s="23" t="s">
        <v>1138</v>
      </c>
      <c r="F2034" s="12" t="str">
        <f t="shared" si="1"/>
        <v>2018</v>
      </c>
      <c r="G2034" s="24">
        <v>43268.0</v>
      </c>
      <c r="I2034" s="25"/>
      <c r="J2034" s="15"/>
      <c r="M2034" s="15"/>
      <c r="N2034" s="27">
        <v>8.3</v>
      </c>
      <c r="O2034" s="27">
        <v>91.5</v>
      </c>
      <c r="P2034" s="17"/>
      <c r="Q2034" s="18"/>
      <c r="S2034" s="17"/>
      <c r="V2034" s="28"/>
      <c r="W2034" s="28">
        <v>38.8</v>
      </c>
    </row>
    <row r="2035" ht="15.75" customHeight="1">
      <c r="A2035" t="s">
        <v>323</v>
      </c>
      <c r="B2035" s="20" t="s">
        <v>154</v>
      </c>
      <c r="C2035" s="23" t="s">
        <v>736</v>
      </c>
      <c r="D2035" s="23">
        <v>4.0</v>
      </c>
      <c r="E2035" s="23" t="s">
        <v>1139</v>
      </c>
      <c r="F2035" s="12" t="str">
        <f t="shared" si="1"/>
        <v>2018</v>
      </c>
      <c r="G2035" s="24">
        <v>43282.0</v>
      </c>
      <c r="I2035" s="25"/>
      <c r="J2035" s="15"/>
      <c r="M2035" s="15"/>
      <c r="N2035" s="27">
        <v>7.5</v>
      </c>
      <c r="O2035" s="27">
        <v>85.5</v>
      </c>
      <c r="P2035" s="17"/>
      <c r="Q2035" s="18"/>
      <c r="S2035" s="17"/>
      <c r="V2035" s="28"/>
      <c r="W2035" s="28">
        <v>980.4</v>
      </c>
    </row>
    <row r="2036" ht="15.75" customHeight="1">
      <c r="A2036" t="s">
        <v>323</v>
      </c>
      <c r="B2036" s="20" t="s">
        <v>154</v>
      </c>
      <c r="C2036" s="23" t="s">
        <v>736</v>
      </c>
      <c r="D2036" s="23">
        <v>5.0</v>
      </c>
      <c r="E2036" s="23" t="s">
        <v>1140</v>
      </c>
      <c r="F2036" s="12" t="str">
        <f t="shared" si="1"/>
        <v>2018</v>
      </c>
      <c r="G2036" s="24">
        <v>43296.0</v>
      </c>
      <c r="I2036" s="25"/>
      <c r="J2036" s="15"/>
      <c r="M2036" s="15"/>
      <c r="N2036" s="27">
        <v>7.48</v>
      </c>
      <c r="O2036" s="27">
        <v>89.5</v>
      </c>
      <c r="P2036" s="17"/>
      <c r="Q2036" s="18"/>
      <c r="S2036" s="17"/>
      <c r="V2036" s="28"/>
      <c r="W2036" s="28">
        <v>6.3</v>
      </c>
    </row>
    <row r="2037" ht="15.75" customHeight="1">
      <c r="A2037" t="s">
        <v>323</v>
      </c>
      <c r="B2037" s="20" t="s">
        <v>154</v>
      </c>
      <c r="C2037" s="23" t="s">
        <v>736</v>
      </c>
      <c r="D2037" s="23">
        <v>6.0</v>
      </c>
      <c r="E2037" s="23" t="s">
        <v>1141</v>
      </c>
      <c r="F2037" s="12" t="str">
        <f t="shared" si="1"/>
        <v>2018</v>
      </c>
      <c r="G2037" s="24">
        <v>43310.0</v>
      </c>
      <c r="I2037" s="25"/>
      <c r="J2037" s="15"/>
      <c r="M2037" s="15"/>
      <c r="N2037" s="27">
        <v>7.1</v>
      </c>
      <c r="O2037" s="27">
        <v>86.4</v>
      </c>
      <c r="P2037" s="17"/>
      <c r="Q2037" s="18"/>
      <c r="S2037" s="17"/>
      <c r="V2037" s="28"/>
      <c r="W2037" s="28">
        <v>214.3</v>
      </c>
    </row>
    <row r="2038" ht="15.75" customHeight="1">
      <c r="A2038" t="s">
        <v>323</v>
      </c>
      <c r="B2038" s="20" t="s">
        <v>154</v>
      </c>
      <c r="C2038" s="23" t="s">
        <v>736</v>
      </c>
      <c r="D2038" s="23">
        <v>8.0</v>
      </c>
      <c r="E2038" s="23" t="s">
        <v>1142</v>
      </c>
      <c r="F2038" s="12" t="str">
        <f t="shared" si="1"/>
        <v>2018</v>
      </c>
      <c r="G2038" s="24">
        <v>43338.0</v>
      </c>
      <c r="I2038" s="25"/>
      <c r="J2038" s="15"/>
      <c r="M2038" s="15"/>
      <c r="N2038" s="27">
        <v>7.0</v>
      </c>
      <c r="O2038" s="27">
        <v>82.4</v>
      </c>
      <c r="P2038" s="17"/>
      <c r="Q2038" s="18"/>
      <c r="S2038" s="17"/>
      <c r="V2038" s="28"/>
      <c r="W2038" s="28">
        <v>48.8</v>
      </c>
    </row>
    <row r="2039" ht="15.75" customHeight="1">
      <c r="A2039" t="s">
        <v>323</v>
      </c>
      <c r="B2039" s="20" t="s">
        <v>154</v>
      </c>
      <c r="C2039" s="23" t="s">
        <v>736</v>
      </c>
      <c r="D2039" s="23">
        <v>9.0</v>
      </c>
      <c r="E2039" s="23" t="s">
        <v>1143</v>
      </c>
      <c r="F2039" s="12" t="str">
        <f t="shared" si="1"/>
        <v>2018</v>
      </c>
      <c r="G2039" s="24">
        <v>43352.0</v>
      </c>
      <c r="I2039" s="25"/>
      <c r="J2039" s="15"/>
      <c r="M2039" s="15"/>
      <c r="N2039" s="27">
        <v>7.2</v>
      </c>
      <c r="O2039" s="27">
        <v>85.0</v>
      </c>
      <c r="P2039" s="17"/>
      <c r="Q2039" s="18"/>
      <c r="S2039" s="17"/>
      <c r="V2039" s="28"/>
      <c r="W2039" s="28">
        <v>16.0</v>
      </c>
    </row>
    <row r="2040" ht="15.75" customHeight="1">
      <c r="A2040" t="s">
        <v>44</v>
      </c>
      <c r="B2040" s="20" t="s">
        <v>154</v>
      </c>
      <c r="C2040" s="23" t="s">
        <v>184</v>
      </c>
      <c r="D2040" s="23">
        <v>1.0</v>
      </c>
      <c r="E2040" s="23" t="s">
        <v>1144</v>
      </c>
      <c r="F2040" s="12" t="str">
        <f t="shared" si="1"/>
        <v>2018</v>
      </c>
      <c r="G2040" s="24">
        <v>43239.0</v>
      </c>
      <c r="I2040" s="25"/>
      <c r="J2040" s="15"/>
      <c r="M2040" s="15"/>
      <c r="N2040" s="34"/>
      <c r="O2040" s="27"/>
      <c r="P2040" s="17"/>
      <c r="Q2040" s="18"/>
      <c r="S2040" s="17"/>
      <c r="V2040" s="28"/>
      <c r="W2040" s="28">
        <v>8.6</v>
      </c>
    </row>
    <row r="2041" ht="15.75" customHeight="1">
      <c r="A2041" t="s">
        <v>44</v>
      </c>
      <c r="B2041" s="20" t="s">
        <v>154</v>
      </c>
      <c r="C2041" s="29" t="s">
        <v>184</v>
      </c>
      <c r="D2041" s="23">
        <v>10.0</v>
      </c>
      <c r="E2041" s="23" t="s">
        <v>1145</v>
      </c>
      <c r="F2041" s="12" t="str">
        <f t="shared" si="1"/>
        <v>2018</v>
      </c>
      <c r="G2041" s="24">
        <v>43366.0</v>
      </c>
      <c r="I2041" s="30"/>
      <c r="J2041" s="15"/>
      <c r="M2041" s="15"/>
      <c r="N2041" s="27">
        <v>7.36</v>
      </c>
      <c r="O2041" s="27">
        <v>82.0</v>
      </c>
      <c r="P2041" s="17"/>
      <c r="Q2041" s="18"/>
      <c r="S2041" s="17"/>
      <c r="V2041" s="28"/>
      <c r="W2041" s="28">
        <v>16.0</v>
      </c>
    </row>
    <row r="2042" ht="15.75" customHeight="1">
      <c r="A2042" t="s">
        <v>44</v>
      </c>
      <c r="B2042" s="20" t="s">
        <v>154</v>
      </c>
      <c r="C2042" s="23" t="s">
        <v>184</v>
      </c>
      <c r="D2042" s="23">
        <v>2.0</v>
      </c>
      <c r="E2042" s="23" t="s">
        <v>1146</v>
      </c>
      <c r="F2042" s="12" t="str">
        <f t="shared" si="1"/>
        <v>2018</v>
      </c>
      <c r="G2042" s="24">
        <v>43254.0</v>
      </c>
      <c r="I2042" s="25"/>
      <c r="J2042" s="15"/>
      <c r="M2042" s="15"/>
      <c r="N2042" s="34"/>
      <c r="O2042" s="27"/>
      <c r="P2042" s="17"/>
      <c r="Q2042" s="18"/>
      <c r="S2042" s="17"/>
      <c r="V2042" s="28"/>
      <c r="W2042" s="28">
        <v>16.0</v>
      </c>
    </row>
    <row r="2043" ht="15.75" customHeight="1">
      <c r="A2043" t="s">
        <v>44</v>
      </c>
      <c r="B2043" s="20" t="s">
        <v>154</v>
      </c>
      <c r="C2043" s="23" t="s">
        <v>184</v>
      </c>
      <c r="D2043" s="23">
        <v>3.0</v>
      </c>
      <c r="E2043" s="23" t="s">
        <v>1147</v>
      </c>
      <c r="F2043" s="12" t="str">
        <f t="shared" si="1"/>
        <v>2018</v>
      </c>
      <c r="G2043" s="24">
        <v>43268.0</v>
      </c>
      <c r="I2043" s="25"/>
      <c r="J2043" s="15"/>
      <c r="M2043" s="15"/>
      <c r="N2043" s="27">
        <v>8.22</v>
      </c>
      <c r="O2043" s="27">
        <v>88.9</v>
      </c>
      <c r="P2043" s="17"/>
      <c r="Q2043" s="18"/>
      <c r="S2043" s="17"/>
      <c r="V2043" s="28"/>
      <c r="W2043" s="28">
        <v>13.1</v>
      </c>
    </row>
    <row r="2044" ht="15.75" customHeight="1">
      <c r="A2044" t="s">
        <v>44</v>
      </c>
      <c r="B2044" s="20" t="s">
        <v>154</v>
      </c>
      <c r="C2044" s="23" t="s">
        <v>184</v>
      </c>
      <c r="D2044" s="23">
        <v>4.0</v>
      </c>
      <c r="E2044" s="23" t="s">
        <v>1148</v>
      </c>
      <c r="F2044" s="12" t="str">
        <f t="shared" si="1"/>
        <v>2018</v>
      </c>
      <c r="G2044" s="24">
        <v>43282.0</v>
      </c>
      <c r="I2044" s="25"/>
      <c r="J2044" s="15"/>
      <c r="M2044" s="15"/>
      <c r="N2044" s="27">
        <v>7.27</v>
      </c>
      <c r="O2044" s="27">
        <v>83.0</v>
      </c>
      <c r="P2044" s="17"/>
      <c r="Q2044" s="18"/>
      <c r="S2044" s="17"/>
      <c r="V2044" s="28"/>
      <c r="W2044" s="28">
        <v>52.9</v>
      </c>
    </row>
    <row r="2045" ht="15.75" customHeight="1">
      <c r="A2045" t="s">
        <v>44</v>
      </c>
      <c r="B2045" s="20" t="s">
        <v>154</v>
      </c>
      <c r="C2045" s="23" t="s">
        <v>184</v>
      </c>
      <c r="D2045" s="23">
        <v>5.0</v>
      </c>
      <c r="E2045" s="23" t="s">
        <v>1149</v>
      </c>
      <c r="F2045" s="12" t="str">
        <f t="shared" si="1"/>
        <v>2018</v>
      </c>
      <c r="G2045" s="24">
        <v>43296.0</v>
      </c>
      <c r="I2045" s="25"/>
      <c r="J2045" s="15"/>
      <c r="M2045" s="15"/>
      <c r="N2045" s="27">
        <v>7.11</v>
      </c>
      <c r="O2045" s="27">
        <v>83.4</v>
      </c>
      <c r="P2045" s="17"/>
      <c r="Q2045" s="18"/>
      <c r="S2045" s="17"/>
      <c r="V2045" s="28"/>
      <c r="W2045" s="28">
        <v>8.6</v>
      </c>
    </row>
    <row r="2046" ht="15.75" customHeight="1">
      <c r="A2046" t="s">
        <v>44</v>
      </c>
      <c r="B2046" s="20" t="s">
        <v>154</v>
      </c>
      <c r="C2046" s="46" t="s">
        <v>184</v>
      </c>
      <c r="D2046" s="23">
        <v>6.0</v>
      </c>
      <c r="E2046" s="23" t="s">
        <v>1150</v>
      </c>
      <c r="F2046" s="12" t="str">
        <f t="shared" si="1"/>
        <v>2018</v>
      </c>
      <c r="G2046" s="24">
        <v>43310.0</v>
      </c>
      <c r="I2046" s="25"/>
      <c r="J2046" s="15"/>
      <c r="M2046" s="15"/>
      <c r="N2046" s="27">
        <v>6.93</v>
      </c>
      <c r="O2046" s="27">
        <v>82.5</v>
      </c>
      <c r="P2046" s="17"/>
      <c r="Q2046" s="18"/>
      <c r="S2046" s="17"/>
      <c r="V2046" s="28"/>
      <c r="W2046" s="28">
        <v>42.6</v>
      </c>
    </row>
    <row r="2047" ht="15.75" customHeight="1">
      <c r="A2047" t="s">
        <v>44</v>
      </c>
      <c r="B2047" s="20" t="s">
        <v>154</v>
      </c>
      <c r="C2047" s="23" t="s">
        <v>184</v>
      </c>
      <c r="D2047" s="23">
        <v>8.0</v>
      </c>
      <c r="E2047" s="23" t="s">
        <v>1151</v>
      </c>
      <c r="F2047" s="12" t="str">
        <f t="shared" si="1"/>
        <v>2018</v>
      </c>
      <c r="G2047" s="24">
        <v>43338.0</v>
      </c>
      <c r="I2047" s="25"/>
      <c r="J2047" s="15"/>
      <c r="M2047" s="15"/>
      <c r="N2047" s="27">
        <v>7.13</v>
      </c>
      <c r="O2047" s="27">
        <v>82.6</v>
      </c>
      <c r="P2047" s="17"/>
      <c r="Q2047" s="18"/>
      <c r="S2047" s="17"/>
      <c r="V2047" s="28"/>
      <c r="W2047" s="28">
        <v>8.0</v>
      </c>
    </row>
    <row r="2048" ht="15.75" customHeight="1">
      <c r="A2048" t="s">
        <v>44</v>
      </c>
      <c r="B2048" s="20" t="s">
        <v>154</v>
      </c>
      <c r="C2048" s="23" t="s">
        <v>184</v>
      </c>
      <c r="D2048" s="23">
        <v>9.0</v>
      </c>
      <c r="E2048" s="23" t="s">
        <v>1152</v>
      </c>
      <c r="F2048" s="12" t="str">
        <f t="shared" si="1"/>
        <v>2018</v>
      </c>
      <c r="G2048" s="24">
        <v>43352.0</v>
      </c>
      <c r="I2048" s="25"/>
      <c r="J2048" s="15"/>
      <c r="M2048" s="15"/>
      <c r="N2048" s="27">
        <v>7.5</v>
      </c>
      <c r="O2048" s="27">
        <v>90.4</v>
      </c>
      <c r="P2048" s="17"/>
      <c r="Q2048" s="18"/>
      <c r="S2048" s="17"/>
      <c r="V2048" s="28"/>
      <c r="W2048" s="28">
        <v>15.8</v>
      </c>
    </row>
    <row r="2049" ht="15.75" customHeight="1">
      <c r="A2049" t="s">
        <v>44</v>
      </c>
      <c r="B2049" s="20" t="s">
        <v>154</v>
      </c>
      <c r="C2049" s="23" t="s">
        <v>197</v>
      </c>
      <c r="D2049" s="23">
        <v>1.0</v>
      </c>
      <c r="E2049" s="23" t="s">
        <v>1153</v>
      </c>
      <c r="F2049" s="12" t="str">
        <f t="shared" si="1"/>
        <v>2018</v>
      </c>
      <c r="G2049" s="24">
        <v>43239.0</v>
      </c>
      <c r="I2049" s="25"/>
      <c r="J2049" s="15"/>
      <c r="M2049" s="15"/>
      <c r="N2049" s="34"/>
      <c r="O2049" s="27">
        <v>102.0</v>
      </c>
      <c r="P2049" s="17"/>
      <c r="Q2049" s="18"/>
      <c r="S2049" s="17"/>
      <c r="V2049" s="28"/>
      <c r="W2049" s="28">
        <v>1.0</v>
      </c>
    </row>
    <row r="2050" ht="15.75" customHeight="1">
      <c r="A2050" t="s">
        <v>44</v>
      </c>
      <c r="B2050" s="20" t="s">
        <v>154</v>
      </c>
      <c r="C2050" s="29" t="s">
        <v>197</v>
      </c>
      <c r="D2050" s="23">
        <v>10.0</v>
      </c>
      <c r="E2050" s="23" t="s">
        <v>1154</v>
      </c>
      <c r="F2050" s="12" t="str">
        <f t="shared" si="1"/>
        <v>2018</v>
      </c>
      <c r="G2050" s="24">
        <v>43366.0</v>
      </c>
      <c r="I2050" s="30"/>
      <c r="J2050" s="15"/>
      <c r="M2050" s="15"/>
      <c r="N2050" s="27">
        <v>7.88</v>
      </c>
      <c r="O2050" s="27">
        <v>87.7</v>
      </c>
      <c r="P2050" s="17"/>
      <c r="Q2050" s="18"/>
      <c r="S2050" s="17"/>
      <c r="V2050" s="28"/>
      <c r="W2050" s="28">
        <v>12.1</v>
      </c>
    </row>
    <row r="2051" ht="15.75" customHeight="1">
      <c r="A2051" t="s">
        <v>44</v>
      </c>
      <c r="B2051" s="20" t="s">
        <v>154</v>
      </c>
      <c r="C2051" s="23" t="s">
        <v>197</v>
      </c>
      <c r="D2051" s="23">
        <v>2.0</v>
      </c>
      <c r="E2051" s="23" t="s">
        <v>1155</v>
      </c>
      <c r="F2051" s="12" t="str">
        <f t="shared" si="1"/>
        <v>2018</v>
      </c>
      <c r="G2051" s="24">
        <v>43254.0</v>
      </c>
      <c r="I2051" s="25"/>
      <c r="J2051" s="15"/>
      <c r="M2051" s="15"/>
      <c r="N2051" s="27">
        <v>9.82</v>
      </c>
      <c r="O2051" s="27">
        <v>106.2</v>
      </c>
      <c r="P2051" s="17"/>
      <c r="Q2051" s="18"/>
      <c r="S2051" s="17"/>
      <c r="V2051" s="28"/>
      <c r="W2051" s="28">
        <v>3.0</v>
      </c>
    </row>
    <row r="2052" ht="15.75" customHeight="1">
      <c r="A2052" t="s">
        <v>44</v>
      </c>
      <c r="B2052" s="20" t="s">
        <v>154</v>
      </c>
      <c r="C2052" s="23" t="s">
        <v>197</v>
      </c>
      <c r="D2052" s="23">
        <v>3.0</v>
      </c>
      <c r="E2052" s="23" t="s">
        <v>1156</v>
      </c>
      <c r="F2052" s="12" t="str">
        <f t="shared" si="1"/>
        <v>2018</v>
      </c>
      <c r="G2052" s="24">
        <v>43268.0</v>
      </c>
      <c r="I2052" s="25"/>
      <c r="J2052" s="15"/>
      <c r="M2052" s="15"/>
      <c r="N2052" s="27">
        <v>8.86</v>
      </c>
      <c r="O2052" s="27">
        <v>97.2</v>
      </c>
      <c r="P2052" s="17"/>
      <c r="Q2052" s="18"/>
      <c r="S2052" s="17"/>
      <c r="V2052" s="28"/>
      <c r="W2052" s="28">
        <v>11.0</v>
      </c>
    </row>
    <row r="2053" ht="15.75" customHeight="1">
      <c r="A2053" t="s">
        <v>44</v>
      </c>
      <c r="B2053" s="20" t="s">
        <v>154</v>
      </c>
      <c r="C2053" s="23" t="s">
        <v>197</v>
      </c>
      <c r="D2053" s="23">
        <v>5.0</v>
      </c>
      <c r="E2053" s="23" t="s">
        <v>1157</v>
      </c>
      <c r="F2053" s="12" t="str">
        <f t="shared" si="1"/>
        <v>2018</v>
      </c>
      <c r="G2053" s="24">
        <v>43296.0</v>
      </c>
      <c r="I2053" s="25"/>
      <c r="J2053" s="15"/>
      <c r="M2053" s="15"/>
      <c r="N2053" s="27">
        <v>7.65</v>
      </c>
      <c r="O2053" s="27">
        <v>93.6</v>
      </c>
      <c r="P2053" s="17"/>
      <c r="Q2053" s="18"/>
      <c r="S2053" s="17"/>
      <c r="V2053" s="28"/>
      <c r="W2053" s="28">
        <v>9.8</v>
      </c>
    </row>
    <row r="2054" ht="15.75" customHeight="1">
      <c r="A2054" t="s">
        <v>44</v>
      </c>
      <c r="B2054" s="20" t="s">
        <v>154</v>
      </c>
      <c r="C2054" s="23" t="s">
        <v>197</v>
      </c>
      <c r="D2054" s="23">
        <v>6.0</v>
      </c>
      <c r="E2054" s="23" t="s">
        <v>1158</v>
      </c>
      <c r="F2054" s="12" t="str">
        <f t="shared" si="1"/>
        <v>2018</v>
      </c>
      <c r="G2054" s="24">
        <v>43310.0</v>
      </c>
      <c r="I2054" s="25"/>
      <c r="J2054" s="15"/>
      <c r="M2054" s="15"/>
      <c r="N2054" s="27">
        <v>7.23</v>
      </c>
      <c r="O2054" s="27">
        <v>88.0</v>
      </c>
      <c r="P2054" s="17"/>
      <c r="Q2054" s="18"/>
      <c r="S2054" s="17"/>
      <c r="V2054" s="28"/>
      <c r="W2054" s="28">
        <v>770.1</v>
      </c>
    </row>
    <row r="2055" ht="15.75" customHeight="1">
      <c r="A2055" t="s">
        <v>44</v>
      </c>
      <c r="B2055" s="20" t="s">
        <v>154</v>
      </c>
      <c r="C2055" s="23" t="s">
        <v>197</v>
      </c>
      <c r="D2055" s="23">
        <v>7.0</v>
      </c>
      <c r="E2055" s="23" t="s">
        <v>1159</v>
      </c>
      <c r="F2055" s="12" t="str">
        <f t="shared" si="1"/>
        <v>2018</v>
      </c>
      <c r="G2055" s="24">
        <v>43324.0</v>
      </c>
      <c r="I2055" s="25"/>
      <c r="J2055" s="15"/>
      <c r="M2055" s="15"/>
      <c r="N2055" s="27">
        <v>6.5</v>
      </c>
      <c r="O2055" s="27">
        <v>82.1</v>
      </c>
      <c r="P2055" s="17"/>
      <c r="Q2055" s="18"/>
      <c r="S2055" s="17"/>
      <c r="V2055" s="28"/>
      <c r="W2055" s="28">
        <v>17.3</v>
      </c>
    </row>
    <row r="2056" ht="15.75" customHeight="1">
      <c r="A2056" t="s">
        <v>44</v>
      </c>
      <c r="B2056" s="20" t="s">
        <v>154</v>
      </c>
      <c r="C2056" s="23" t="s">
        <v>197</v>
      </c>
      <c r="D2056" s="23">
        <v>8.0</v>
      </c>
      <c r="E2056" s="23" t="s">
        <v>1160</v>
      </c>
      <c r="F2056" s="12" t="str">
        <f t="shared" si="1"/>
        <v>2018</v>
      </c>
      <c r="G2056" s="24">
        <v>43338.0</v>
      </c>
      <c r="I2056" s="25"/>
      <c r="J2056" s="15"/>
      <c r="M2056" s="15"/>
      <c r="N2056" s="27">
        <v>7.57</v>
      </c>
      <c r="O2056" s="27">
        <v>89.7</v>
      </c>
      <c r="P2056" s="17"/>
      <c r="Q2056" s="18"/>
      <c r="S2056" s="17"/>
      <c r="V2056" s="28"/>
      <c r="W2056" s="28">
        <v>8.0</v>
      </c>
    </row>
    <row r="2057" ht="15.75" customHeight="1">
      <c r="A2057" t="s">
        <v>44</v>
      </c>
      <c r="B2057" s="20" t="s">
        <v>154</v>
      </c>
      <c r="C2057" s="23" t="s">
        <v>197</v>
      </c>
      <c r="D2057" s="23">
        <v>9.0</v>
      </c>
      <c r="E2057" s="23" t="s">
        <v>1161</v>
      </c>
      <c r="F2057" s="12" t="str">
        <f t="shared" si="1"/>
        <v>2018</v>
      </c>
      <c r="G2057" s="24">
        <v>43352.0</v>
      </c>
      <c r="I2057" s="25"/>
      <c r="J2057" s="15"/>
      <c r="M2057" s="15"/>
      <c r="N2057" s="27">
        <v>6.78</v>
      </c>
      <c r="O2057" s="27">
        <v>81.0</v>
      </c>
      <c r="P2057" s="17"/>
      <c r="Q2057" s="18"/>
      <c r="S2057" s="17"/>
      <c r="V2057" s="28"/>
      <c r="W2057" s="28">
        <v>18.5</v>
      </c>
    </row>
    <row r="2058" ht="15.75" customHeight="1">
      <c r="A2058" t="s">
        <v>44</v>
      </c>
      <c r="B2058" s="20" t="s">
        <v>154</v>
      </c>
      <c r="C2058" s="23" t="s">
        <v>203</v>
      </c>
      <c r="D2058" s="23">
        <v>1.0</v>
      </c>
      <c r="E2058" s="23" t="s">
        <v>1162</v>
      </c>
      <c r="F2058" s="12" t="str">
        <f t="shared" si="1"/>
        <v>2018</v>
      </c>
      <c r="G2058" s="24">
        <v>43239.0</v>
      </c>
      <c r="I2058" s="25"/>
      <c r="J2058" s="15"/>
      <c r="M2058" s="15"/>
      <c r="N2058" s="34"/>
      <c r="O2058" s="27">
        <v>99.4</v>
      </c>
      <c r="P2058" s="17"/>
      <c r="Q2058" s="18"/>
      <c r="S2058" s="17"/>
      <c r="V2058" s="28"/>
      <c r="W2058" s="28">
        <v>1.0</v>
      </c>
    </row>
    <row r="2059" ht="15.75" customHeight="1">
      <c r="A2059" t="s">
        <v>44</v>
      </c>
      <c r="B2059" s="20" t="s">
        <v>154</v>
      </c>
      <c r="C2059" s="29" t="s">
        <v>203</v>
      </c>
      <c r="D2059" s="23">
        <v>10.0</v>
      </c>
      <c r="E2059" s="23" t="s">
        <v>1163</v>
      </c>
      <c r="F2059" s="12" t="str">
        <f t="shared" si="1"/>
        <v>2018</v>
      </c>
      <c r="G2059" s="24">
        <v>43366.0</v>
      </c>
      <c r="I2059" s="30"/>
      <c r="J2059" s="15"/>
      <c r="M2059" s="15"/>
      <c r="N2059" s="27">
        <v>8.27</v>
      </c>
      <c r="O2059" s="27">
        <v>91.4</v>
      </c>
      <c r="P2059" s="17"/>
      <c r="Q2059" s="18"/>
      <c r="S2059" s="17"/>
      <c r="V2059" s="28"/>
      <c r="W2059" s="28">
        <v>10.8</v>
      </c>
    </row>
    <row r="2060" ht="15.75" customHeight="1">
      <c r="A2060" t="s">
        <v>44</v>
      </c>
      <c r="B2060" s="20" t="s">
        <v>154</v>
      </c>
      <c r="C2060" s="23" t="s">
        <v>203</v>
      </c>
      <c r="D2060" s="23">
        <v>2.0</v>
      </c>
      <c r="E2060" s="23" t="s">
        <v>1164</v>
      </c>
      <c r="F2060" s="12" t="str">
        <f t="shared" si="1"/>
        <v>2018</v>
      </c>
      <c r="G2060" s="24">
        <v>43254.0</v>
      </c>
      <c r="I2060" s="25"/>
      <c r="J2060" s="15"/>
      <c r="M2060" s="15"/>
      <c r="N2060" s="27">
        <v>10.44</v>
      </c>
      <c r="O2060" s="27">
        <v>110.9</v>
      </c>
      <c r="P2060" s="17"/>
      <c r="Q2060" s="18"/>
      <c r="S2060" s="17"/>
      <c r="V2060" s="28"/>
      <c r="W2060" s="28">
        <v>13.4</v>
      </c>
    </row>
    <row r="2061" ht="15.75" customHeight="1">
      <c r="A2061" t="s">
        <v>44</v>
      </c>
      <c r="B2061" s="20" t="s">
        <v>154</v>
      </c>
      <c r="C2061" s="23" t="s">
        <v>203</v>
      </c>
      <c r="D2061" s="23">
        <v>3.0</v>
      </c>
      <c r="E2061" s="23" t="s">
        <v>1165</v>
      </c>
      <c r="F2061" s="12" t="str">
        <f t="shared" si="1"/>
        <v>2018</v>
      </c>
      <c r="G2061" s="24">
        <v>43268.0</v>
      </c>
      <c r="I2061" s="25"/>
      <c r="J2061" s="15"/>
      <c r="M2061" s="15"/>
      <c r="N2061" s="27">
        <v>8.84</v>
      </c>
      <c r="O2061" s="27">
        <v>96.9</v>
      </c>
      <c r="P2061" s="17"/>
      <c r="Q2061" s="18"/>
      <c r="S2061" s="17"/>
      <c r="V2061" s="28"/>
      <c r="W2061" s="28">
        <v>14.5</v>
      </c>
    </row>
    <row r="2062" ht="15.75" customHeight="1">
      <c r="A2062" t="s">
        <v>44</v>
      </c>
      <c r="B2062" s="20" t="s">
        <v>154</v>
      </c>
      <c r="C2062" s="23" t="s">
        <v>203</v>
      </c>
      <c r="D2062" s="23">
        <v>5.0</v>
      </c>
      <c r="E2062" s="23" t="s">
        <v>1166</v>
      </c>
      <c r="F2062" s="12" t="str">
        <f t="shared" si="1"/>
        <v>2018</v>
      </c>
      <c r="G2062" s="24">
        <v>43296.0</v>
      </c>
      <c r="I2062" s="25"/>
      <c r="J2062" s="15"/>
      <c r="M2062" s="15"/>
      <c r="N2062" s="27">
        <v>7.58</v>
      </c>
      <c r="O2062" s="27">
        <v>91.4</v>
      </c>
      <c r="P2062" s="17"/>
      <c r="Q2062" s="18"/>
      <c r="S2062" s="17"/>
      <c r="V2062" s="28"/>
      <c r="W2062" s="28">
        <v>4.1</v>
      </c>
    </row>
    <row r="2063" ht="15.75" customHeight="1">
      <c r="A2063" t="s">
        <v>44</v>
      </c>
      <c r="B2063" s="20" t="s">
        <v>154</v>
      </c>
      <c r="C2063" s="23" t="s">
        <v>203</v>
      </c>
      <c r="D2063" s="23">
        <v>6.0</v>
      </c>
      <c r="E2063" s="23" t="s">
        <v>1167</v>
      </c>
      <c r="F2063" s="12" t="str">
        <f t="shared" si="1"/>
        <v>2018</v>
      </c>
      <c r="G2063" s="24">
        <v>43310.0</v>
      </c>
      <c r="I2063" s="25"/>
      <c r="J2063" s="15"/>
      <c r="M2063" s="15"/>
      <c r="N2063" s="27">
        <v>7.36</v>
      </c>
      <c r="O2063" s="27">
        <v>89.5</v>
      </c>
      <c r="P2063" s="17"/>
      <c r="Q2063" s="18"/>
      <c r="S2063" s="17"/>
      <c r="V2063" s="28"/>
      <c r="W2063" s="28">
        <v>56.3</v>
      </c>
    </row>
    <row r="2064" ht="15.75" customHeight="1">
      <c r="A2064" t="s">
        <v>44</v>
      </c>
      <c r="B2064" s="20" t="s">
        <v>154</v>
      </c>
      <c r="C2064" s="23" t="s">
        <v>203</v>
      </c>
      <c r="D2064" s="23">
        <v>7.0</v>
      </c>
      <c r="E2064" s="23" t="s">
        <v>1168</v>
      </c>
      <c r="F2064" s="12" t="str">
        <f t="shared" si="1"/>
        <v>2018</v>
      </c>
      <c r="G2064" s="24">
        <v>43324.0</v>
      </c>
      <c r="I2064" s="25"/>
      <c r="J2064" s="15"/>
      <c r="M2064" s="15"/>
      <c r="N2064" s="27">
        <v>6.9</v>
      </c>
      <c r="O2064" s="27">
        <v>86.8</v>
      </c>
      <c r="P2064" s="17"/>
      <c r="Q2064" s="18"/>
      <c r="S2064" s="17"/>
      <c r="V2064" s="28"/>
      <c r="W2064" s="28">
        <v>19.9</v>
      </c>
    </row>
    <row r="2065" ht="15.75" customHeight="1">
      <c r="A2065" t="s">
        <v>44</v>
      </c>
      <c r="B2065" s="20" t="s">
        <v>154</v>
      </c>
      <c r="C2065" s="23" t="s">
        <v>203</v>
      </c>
      <c r="D2065" s="23">
        <v>8.0</v>
      </c>
      <c r="E2065" s="23" t="s">
        <v>1169</v>
      </c>
      <c r="F2065" s="12" t="str">
        <f t="shared" si="1"/>
        <v>2018</v>
      </c>
      <c r="G2065" s="24">
        <v>43338.0</v>
      </c>
      <c r="I2065" s="25"/>
      <c r="J2065" s="15"/>
      <c r="M2065" s="15"/>
      <c r="N2065" s="27">
        <v>7.62</v>
      </c>
      <c r="O2065" s="27">
        <v>90.5</v>
      </c>
      <c r="P2065" s="17"/>
      <c r="Q2065" s="18"/>
      <c r="S2065" s="17"/>
      <c r="V2065" s="28"/>
      <c r="W2065" s="28">
        <v>7.1</v>
      </c>
    </row>
    <row r="2066" ht="15.75" customHeight="1">
      <c r="A2066" t="s">
        <v>44</v>
      </c>
      <c r="B2066" s="20" t="s">
        <v>154</v>
      </c>
      <c r="C2066" s="23" t="s">
        <v>203</v>
      </c>
      <c r="D2066" s="23">
        <v>9.0</v>
      </c>
      <c r="E2066" s="23" t="s">
        <v>1170</v>
      </c>
      <c r="F2066" s="12" t="str">
        <f t="shared" si="1"/>
        <v>2018</v>
      </c>
      <c r="G2066" s="24">
        <v>43352.0</v>
      </c>
      <c r="I2066" s="25"/>
      <c r="J2066" s="15"/>
      <c r="M2066" s="15"/>
      <c r="N2066" s="27">
        <v>7.01</v>
      </c>
      <c r="O2066" s="27">
        <v>83.7</v>
      </c>
      <c r="P2066" s="17"/>
      <c r="Q2066" s="18"/>
      <c r="S2066" s="17"/>
      <c r="V2066" s="28"/>
      <c r="W2066" s="28">
        <v>53.8</v>
      </c>
    </row>
    <row r="2067" ht="15.75" customHeight="1">
      <c r="A2067" t="s">
        <v>44</v>
      </c>
      <c r="B2067" s="20" t="s">
        <v>154</v>
      </c>
      <c r="C2067" s="23" t="s">
        <v>208</v>
      </c>
      <c r="D2067" s="23">
        <v>1.0</v>
      </c>
      <c r="E2067" s="23" t="s">
        <v>1171</v>
      </c>
      <c r="F2067" s="12" t="str">
        <f t="shared" si="1"/>
        <v>2018</v>
      </c>
      <c r="G2067" s="24">
        <v>43239.0</v>
      </c>
      <c r="I2067" s="25"/>
      <c r="J2067" s="15"/>
      <c r="M2067" s="15"/>
      <c r="N2067" s="27">
        <v>11.15</v>
      </c>
      <c r="O2067" s="27">
        <v>100.3</v>
      </c>
      <c r="P2067" s="17"/>
      <c r="Q2067" s="18"/>
      <c r="S2067" s="17"/>
      <c r="V2067" s="28"/>
      <c r="W2067" s="28">
        <v>3.1</v>
      </c>
    </row>
    <row r="2068" ht="15.75" customHeight="1">
      <c r="A2068" t="s">
        <v>44</v>
      </c>
      <c r="B2068" s="20" t="s">
        <v>154</v>
      </c>
      <c r="C2068" s="23" t="s">
        <v>208</v>
      </c>
      <c r="D2068" s="23">
        <v>10.0</v>
      </c>
      <c r="E2068" s="23" t="s">
        <v>1172</v>
      </c>
      <c r="F2068" s="12" t="str">
        <f t="shared" si="1"/>
        <v>2018</v>
      </c>
      <c r="G2068" s="24">
        <v>43366.0</v>
      </c>
      <c r="I2068" s="25"/>
      <c r="J2068" s="15"/>
      <c r="M2068" s="15"/>
      <c r="N2068" s="27">
        <v>8.2</v>
      </c>
      <c r="O2068" s="27">
        <v>90.6</v>
      </c>
      <c r="P2068" s="17"/>
      <c r="Q2068" s="18"/>
      <c r="S2068" s="17"/>
      <c r="V2068" s="28"/>
      <c r="W2068" s="28">
        <v>7.3</v>
      </c>
    </row>
    <row r="2069" ht="15.75" customHeight="1">
      <c r="A2069" t="s">
        <v>44</v>
      </c>
      <c r="B2069" s="20" t="s">
        <v>154</v>
      </c>
      <c r="C2069" s="23" t="s">
        <v>208</v>
      </c>
      <c r="D2069" s="23">
        <v>2.0</v>
      </c>
      <c r="E2069" s="23" t="s">
        <v>1173</v>
      </c>
      <c r="F2069" s="12" t="str">
        <f t="shared" si="1"/>
        <v>2018</v>
      </c>
      <c r="G2069" s="24">
        <v>43254.0</v>
      </c>
      <c r="I2069" s="25"/>
      <c r="J2069" s="15"/>
      <c r="M2069" s="15"/>
      <c r="N2069" s="27">
        <v>9.39</v>
      </c>
      <c r="O2069" s="27">
        <v>100.0</v>
      </c>
      <c r="P2069" s="17"/>
      <c r="Q2069" s="18"/>
      <c r="S2069" s="17"/>
      <c r="V2069" s="28"/>
      <c r="W2069" s="28">
        <v>2.0</v>
      </c>
    </row>
    <row r="2070" ht="15.75" customHeight="1">
      <c r="A2070" t="s">
        <v>44</v>
      </c>
      <c r="B2070" s="20" t="s">
        <v>154</v>
      </c>
      <c r="C2070" s="23" t="s">
        <v>208</v>
      </c>
      <c r="D2070" s="23">
        <v>3.0</v>
      </c>
      <c r="E2070" s="23" t="s">
        <v>1174</v>
      </c>
      <c r="F2070" s="12" t="str">
        <f t="shared" si="1"/>
        <v>2018</v>
      </c>
      <c r="G2070" s="24">
        <v>43268.0</v>
      </c>
      <c r="I2070" s="25"/>
      <c r="J2070" s="15"/>
      <c r="M2070" s="15"/>
      <c r="N2070" s="27">
        <v>8.65</v>
      </c>
      <c r="O2070" s="27">
        <v>94.2</v>
      </c>
      <c r="P2070" s="17"/>
      <c r="Q2070" s="18"/>
      <c r="S2070" s="17"/>
      <c r="V2070" s="28"/>
      <c r="W2070" s="28">
        <v>16.0</v>
      </c>
    </row>
    <row r="2071" ht="15.75" customHeight="1">
      <c r="A2071" t="s">
        <v>44</v>
      </c>
      <c r="B2071" s="20" t="s">
        <v>154</v>
      </c>
      <c r="C2071" s="23" t="s">
        <v>208</v>
      </c>
      <c r="D2071" s="23">
        <v>4.0</v>
      </c>
      <c r="E2071" s="23" t="s">
        <v>1175</v>
      </c>
      <c r="F2071" s="12" t="str">
        <f t="shared" si="1"/>
        <v>2018</v>
      </c>
      <c r="G2071" s="24">
        <v>43282.0</v>
      </c>
      <c r="I2071" s="25"/>
      <c r="J2071" s="15"/>
      <c r="M2071" s="15"/>
      <c r="N2071" s="27">
        <v>8.8</v>
      </c>
      <c r="O2071" s="27">
        <v>99.8</v>
      </c>
      <c r="P2071" s="17"/>
      <c r="Q2071" s="18"/>
      <c r="S2071" s="17"/>
      <c r="V2071" s="28"/>
      <c r="W2071" s="28">
        <v>10.2</v>
      </c>
    </row>
    <row r="2072" ht="15.75" customHeight="1">
      <c r="A2072" t="s">
        <v>44</v>
      </c>
      <c r="B2072" s="20" t="s">
        <v>154</v>
      </c>
      <c r="C2072" s="23" t="s">
        <v>208</v>
      </c>
      <c r="D2072" s="23">
        <v>5.0</v>
      </c>
      <c r="E2072" s="23" t="s">
        <v>1176</v>
      </c>
      <c r="F2072" s="12" t="str">
        <f t="shared" si="1"/>
        <v>2018</v>
      </c>
      <c r="G2072" s="24">
        <v>43296.0</v>
      </c>
      <c r="I2072" s="25"/>
      <c r="J2072" s="15"/>
      <c r="M2072" s="15"/>
      <c r="N2072" s="27">
        <v>7.45</v>
      </c>
      <c r="O2072" s="27">
        <v>86.9</v>
      </c>
      <c r="P2072" s="17"/>
      <c r="Q2072" s="18"/>
      <c r="S2072" s="17"/>
      <c r="V2072" s="28"/>
      <c r="W2072" s="28">
        <v>5.2</v>
      </c>
    </row>
    <row r="2073" ht="15.75" customHeight="1">
      <c r="A2073" t="s">
        <v>44</v>
      </c>
      <c r="B2073" s="20" t="s">
        <v>154</v>
      </c>
      <c r="C2073" s="23" t="s">
        <v>208</v>
      </c>
      <c r="D2073" s="23">
        <v>6.0</v>
      </c>
      <c r="E2073" s="23" t="s">
        <v>1177</v>
      </c>
      <c r="F2073" s="12" t="str">
        <f t="shared" si="1"/>
        <v>2018</v>
      </c>
      <c r="G2073" s="24">
        <v>43310.0</v>
      </c>
      <c r="I2073" s="25"/>
      <c r="J2073" s="15"/>
      <c r="M2073" s="15"/>
      <c r="N2073" s="27">
        <v>7.72</v>
      </c>
      <c r="O2073" s="27">
        <v>93.3</v>
      </c>
      <c r="P2073" s="17"/>
      <c r="Q2073" s="18"/>
      <c r="S2073" s="17"/>
      <c r="V2073" s="28"/>
      <c r="W2073" s="28">
        <v>648.8</v>
      </c>
    </row>
    <row r="2074" ht="15.75" customHeight="1">
      <c r="A2074" t="s">
        <v>44</v>
      </c>
      <c r="B2074" s="20" t="s">
        <v>154</v>
      </c>
      <c r="C2074" s="23" t="s">
        <v>208</v>
      </c>
      <c r="D2074" s="23">
        <v>8.0</v>
      </c>
      <c r="E2074" s="23" t="s">
        <v>1178</v>
      </c>
      <c r="F2074" s="12" t="str">
        <f t="shared" si="1"/>
        <v>2018</v>
      </c>
      <c r="G2074" s="24">
        <v>43338.0</v>
      </c>
      <c r="I2074" s="25"/>
      <c r="J2074" s="15"/>
      <c r="M2074" s="15"/>
      <c r="N2074" s="27">
        <v>8.0</v>
      </c>
      <c r="O2074" s="27">
        <v>93.2</v>
      </c>
      <c r="P2074" s="17"/>
      <c r="Q2074" s="18"/>
      <c r="S2074" s="17"/>
      <c r="V2074" s="28"/>
      <c r="W2074" s="28">
        <v>11.0</v>
      </c>
    </row>
    <row r="2075" ht="15.75" customHeight="1">
      <c r="A2075" t="s">
        <v>44</v>
      </c>
      <c r="B2075" s="20" t="s">
        <v>154</v>
      </c>
      <c r="C2075" s="23" t="s">
        <v>208</v>
      </c>
      <c r="D2075" s="23">
        <v>9.0</v>
      </c>
      <c r="E2075" s="23" t="s">
        <v>1179</v>
      </c>
      <c r="F2075" s="12" t="str">
        <f t="shared" si="1"/>
        <v>2018</v>
      </c>
      <c r="G2075" s="24">
        <v>43352.0</v>
      </c>
      <c r="I2075" s="25"/>
      <c r="J2075" s="15"/>
      <c r="M2075" s="15"/>
      <c r="N2075" s="27">
        <v>7.53</v>
      </c>
      <c r="O2075" s="27">
        <v>87.7</v>
      </c>
      <c r="P2075" s="17"/>
      <c r="Q2075" s="18"/>
      <c r="S2075" s="17"/>
      <c r="V2075" s="28"/>
      <c r="W2075" s="28">
        <v>3.1</v>
      </c>
    </row>
    <row r="2076" ht="15.75" customHeight="1">
      <c r="A2076" t="s">
        <v>380</v>
      </c>
      <c r="C2076" s="23" t="s">
        <v>381</v>
      </c>
      <c r="D2076" s="23">
        <v>1.0</v>
      </c>
      <c r="E2076" s="23" t="s">
        <v>1180</v>
      </c>
      <c r="F2076" s="12" t="str">
        <f t="shared" si="1"/>
        <v>2018</v>
      </c>
      <c r="G2076" s="24">
        <v>43239.0</v>
      </c>
      <c r="I2076" s="25"/>
      <c r="J2076" s="15"/>
      <c r="M2076" s="15"/>
      <c r="N2076" s="27">
        <v>8.07</v>
      </c>
      <c r="O2076" s="27">
        <v>82.1</v>
      </c>
      <c r="P2076" s="17"/>
      <c r="Q2076" s="18"/>
      <c r="S2076" s="17"/>
      <c r="V2076" s="28"/>
      <c r="W2076" s="28">
        <v>23.1</v>
      </c>
    </row>
    <row r="2077" ht="15.75" customHeight="1">
      <c r="A2077" t="s">
        <v>380</v>
      </c>
      <c r="C2077" s="29" t="s">
        <v>381</v>
      </c>
      <c r="D2077" s="23">
        <v>10.0</v>
      </c>
      <c r="E2077" s="23" t="s">
        <v>1181</v>
      </c>
      <c r="F2077" s="12" t="str">
        <f t="shared" si="1"/>
        <v>2018</v>
      </c>
      <c r="G2077" s="24">
        <v>43366.0</v>
      </c>
      <c r="I2077" s="30"/>
      <c r="J2077" s="15"/>
      <c r="M2077" s="15"/>
      <c r="N2077" s="27">
        <v>7.86</v>
      </c>
      <c r="O2077" s="27">
        <v>79.8</v>
      </c>
      <c r="P2077" s="17"/>
      <c r="Q2077" s="18"/>
      <c r="S2077" s="17"/>
      <c r="V2077" s="28"/>
      <c r="W2077" s="28">
        <v>186.0</v>
      </c>
    </row>
    <row r="2078" ht="15.75" customHeight="1">
      <c r="A2078" t="s">
        <v>380</v>
      </c>
      <c r="C2078" s="23" t="s">
        <v>381</v>
      </c>
      <c r="D2078" s="23">
        <v>2.0</v>
      </c>
      <c r="E2078" s="23" t="s">
        <v>1182</v>
      </c>
      <c r="F2078" s="12" t="str">
        <f t="shared" si="1"/>
        <v>2018</v>
      </c>
      <c r="G2078" s="24">
        <v>43254.0</v>
      </c>
      <c r="I2078" s="25"/>
      <c r="J2078" s="15"/>
      <c r="M2078" s="15"/>
      <c r="N2078" s="27">
        <v>6.64</v>
      </c>
      <c r="O2078" s="27">
        <v>72.0</v>
      </c>
      <c r="P2078" s="17"/>
      <c r="Q2078" s="18"/>
      <c r="S2078" s="17"/>
      <c r="V2078" s="28"/>
      <c r="W2078" s="28">
        <v>275.5</v>
      </c>
    </row>
    <row r="2079" ht="15.75" customHeight="1">
      <c r="A2079" t="s">
        <v>380</v>
      </c>
      <c r="C2079" s="23" t="s">
        <v>381</v>
      </c>
      <c r="D2079" s="23">
        <v>3.0</v>
      </c>
      <c r="E2079" s="23" t="s">
        <v>1183</v>
      </c>
      <c r="F2079" s="12" t="str">
        <f t="shared" si="1"/>
        <v>2018</v>
      </c>
      <c r="G2079" s="24">
        <v>43268.0</v>
      </c>
      <c r="I2079" s="25"/>
      <c r="J2079" s="15"/>
      <c r="M2079" s="15"/>
      <c r="N2079" s="27">
        <v>5.93</v>
      </c>
      <c r="O2079" s="27">
        <v>62.5</v>
      </c>
      <c r="P2079" s="17"/>
      <c r="Q2079" s="18"/>
      <c r="S2079" s="17"/>
      <c r="V2079" s="28"/>
      <c r="W2079" s="28">
        <v>260.3</v>
      </c>
    </row>
    <row r="2080" ht="15.75" customHeight="1">
      <c r="A2080" t="s">
        <v>380</v>
      </c>
      <c r="C2080" s="23" t="s">
        <v>381</v>
      </c>
      <c r="D2080" s="23">
        <v>4.0</v>
      </c>
      <c r="E2080" s="23" t="s">
        <v>1184</v>
      </c>
      <c r="F2080" s="12" t="str">
        <f t="shared" si="1"/>
        <v>2018</v>
      </c>
      <c r="G2080" s="24">
        <v>43282.0</v>
      </c>
      <c r="I2080" s="25"/>
      <c r="J2080" s="15"/>
      <c r="M2080" s="15"/>
      <c r="N2080" s="34"/>
      <c r="O2080" s="27"/>
      <c r="P2080" s="17"/>
      <c r="Q2080" s="18"/>
      <c r="S2080" s="17"/>
      <c r="V2080" s="28"/>
      <c r="W2080" s="28">
        <v>1413.06</v>
      </c>
    </row>
    <row r="2081" ht="15.75" customHeight="1">
      <c r="A2081" t="s">
        <v>380</v>
      </c>
      <c r="C2081" s="23" t="s">
        <v>381</v>
      </c>
      <c r="D2081" s="23">
        <v>5.0</v>
      </c>
      <c r="E2081" s="23" t="s">
        <v>1185</v>
      </c>
      <c r="F2081" s="12" t="str">
        <f t="shared" si="1"/>
        <v>2018</v>
      </c>
      <c r="G2081" s="24">
        <v>43296.0</v>
      </c>
      <c r="I2081" s="25"/>
      <c r="J2081" s="15"/>
      <c r="M2081" s="15"/>
      <c r="N2081" s="27">
        <v>5.61</v>
      </c>
      <c r="O2081" s="27">
        <v>62.9</v>
      </c>
      <c r="P2081" s="17"/>
      <c r="Q2081" s="18"/>
      <c r="S2081" s="17"/>
      <c r="V2081" s="28"/>
      <c r="W2081" s="28">
        <v>461.1</v>
      </c>
    </row>
    <row r="2082" ht="15.75" customHeight="1">
      <c r="A2082" t="s">
        <v>380</v>
      </c>
      <c r="C2082" s="23" t="s">
        <v>381</v>
      </c>
      <c r="D2082" s="23">
        <v>6.0</v>
      </c>
      <c r="E2082" s="23" t="s">
        <v>1186</v>
      </c>
      <c r="F2082" s="12" t="str">
        <f t="shared" si="1"/>
        <v>2018</v>
      </c>
      <c r="G2082" s="24">
        <v>43310.0</v>
      </c>
      <c r="I2082" s="25"/>
      <c r="J2082" s="15"/>
      <c r="M2082" s="15"/>
      <c r="N2082" s="27">
        <v>6.33</v>
      </c>
      <c r="O2082" s="27">
        <v>72.5</v>
      </c>
      <c r="P2082" s="17"/>
      <c r="Q2082" s="18"/>
      <c r="S2082" s="17"/>
      <c r="V2082" s="28"/>
      <c r="W2082" s="28">
        <v>1119.9</v>
      </c>
    </row>
    <row r="2083" ht="15.75" customHeight="1">
      <c r="A2083" t="s">
        <v>380</v>
      </c>
      <c r="C2083" s="23" t="s">
        <v>381</v>
      </c>
      <c r="D2083" s="23">
        <v>7.0</v>
      </c>
      <c r="E2083" s="23" t="s">
        <v>1187</v>
      </c>
      <c r="F2083" s="12" t="str">
        <f t="shared" si="1"/>
        <v>2018</v>
      </c>
      <c r="G2083" s="24">
        <v>43324.0</v>
      </c>
      <c r="I2083" s="25"/>
      <c r="J2083" s="15"/>
      <c r="M2083" s="15"/>
      <c r="N2083" s="27">
        <v>8.75</v>
      </c>
      <c r="O2083" s="27">
        <v>99.2</v>
      </c>
      <c r="P2083" s="17"/>
      <c r="Q2083" s="18"/>
      <c r="S2083" s="17"/>
      <c r="V2083" s="28"/>
      <c r="W2083" s="28">
        <v>344.8</v>
      </c>
    </row>
    <row r="2084" ht="15.75" customHeight="1">
      <c r="A2084" t="s">
        <v>380</v>
      </c>
      <c r="C2084" s="23" t="s">
        <v>381</v>
      </c>
      <c r="D2084" s="23">
        <v>8.0</v>
      </c>
      <c r="E2084" s="23" t="s">
        <v>1188</v>
      </c>
      <c r="F2084" s="12" t="str">
        <f t="shared" si="1"/>
        <v>2018</v>
      </c>
      <c r="G2084" s="24">
        <v>43338.0</v>
      </c>
      <c r="I2084" s="25"/>
      <c r="J2084" s="15"/>
      <c r="M2084" s="15"/>
      <c r="N2084" s="27">
        <v>6.93</v>
      </c>
      <c r="O2084" s="27">
        <v>7.32</v>
      </c>
      <c r="P2084" s="17"/>
      <c r="Q2084" s="18"/>
      <c r="S2084" s="17"/>
      <c r="V2084" s="28"/>
      <c r="W2084" s="28">
        <v>224.7</v>
      </c>
    </row>
    <row r="2085" ht="15.75" customHeight="1">
      <c r="A2085" t="s">
        <v>380</v>
      </c>
      <c r="C2085" s="23" t="s">
        <v>381</v>
      </c>
      <c r="D2085" s="23">
        <v>9.0</v>
      </c>
      <c r="E2085" s="23" t="s">
        <v>1189</v>
      </c>
      <c r="F2085" s="12" t="str">
        <f t="shared" si="1"/>
        <v>2018</v>
      </c>
      <c r="G2085" s="24">
        <v>43352.0</v>
      </c>
      <c r="I2085" s="25"/>
      <c r="J2085" s="15"/>
      <c r="M2085" s="15"/>
      <c r="N2085" s="27">
        <v>6.19</v>
      </c>
      <c r="O2085" s="27">
        <v>66.7</v>
      </c>
      <c r="P2085" s="17"/>
      <c r="Q2085" s="18"/>
      <c r="S2085" s="17"/>
      <c r="V2085" s="28"/>
      <c r="W2085" s="28">
        <v>200.5</v>
      </c>
    </row>
    <row r="2086" ht="15.75" customHeight="1">
      <c r="A2086" t="s">
        <v>380</v>
      </c>
      <c r="C2086" s="23" t="s">
        <v>660</v>
      </c>
      <c r="D2086" s="23">
        <v>1.0</v>
      </c>
      <c r="E2086" s="23" t="s">
        <v>1190</v>
      </c>
      <c r="F2086" s="12" t="str">
        <f t="shared" si="1"/>
        <v>2018</v>
      </c>
      <c r="G2086" s="24">
        <v>43239.0</v>
      </c>
      <c r="I2086" s="25"/>
      <c r="J2086" s="15"/>
      <c r="M2086" s="15"/>
      <c r="N2086" s="27">
        <v>16.11</v>
      </c>
      <c r="O2086" s="27">
        <v>94.1</v>
      </c>
      <c r="P2086" s="17"/>
      <c r="Q2086" s="18"/>
      <c r="S2086" s="17"/>
      <c r="V2086" s="28"/>
      <c r="W2086" s="28">
        <v>69.7</v>
      </c>
    </row>
    <row r="2087" ht="15.75" customHeight="1">
      <c r="A2087" t="s">
        <v>380</v>
      </c>
      <c r="C2087" s="29" t="s">
        <v>660</v>
      </c>
      <c r="D2087" s="23">
        <v>10.0</v>
      </c>
      <c r="E2087" s="23" t="s">
        <v>1191</v>
      </c>
      <c r="F2087" s="12" t="str">
        <f t="shared" si="1"/>
        <v>2018</v>
      </c>
      <c r="G2087" s="24">
        <v>43366.0</v>
      </c>
      <c r="I2087" s="30"/>
      <c r="J2087" s="15"/>
      <c r="M2087" s="15"/>
      <c r="N2087" s="27">
        <v>9.33</v>
      </c>
      <c r="O2087" s="27">
        <v>93.6</v>
      </c>
      <c r="P2087" s="17"/>
      <c r="Q2087" s="18"/>
      <c r="S2087" s="17"/>
      <c r="V2087" s="28"/>
      <c r="W2087" s="28">
        <v>108.6</v>
      </c>
    </row>
    <row r="2088" ht="15.75" customHeight="1">
      <c r="A2088" t="s">
        <v>380</v>
      </c>
      <c r="C2088" s="23" t="s">
        <v>660</v>
      </c>
      <c r="D2088" s="23">
        <v>2.0</v>
      </c>
      <c r="E2088" s="23" t="s">
        <v>1192</v>
      </c>
      <c r="F2088" s="12" t="str">
        <f t="shared" si="1"/>
        <v>2018</v>
      </c>
      <c r="G2088" s="24">
        <v>43254.0</v>
      </c>
      <c r="I2088" s="25"/>
      <c r="J2088" s="15"/>
      <c r="M2088" s="15"/>
      <c r="N2088" s="27">
        <v>9.35</v>
      </c>
      <c r="O2088" s="27">
        <v>97.5</v>
      </c>
      <c r="P2088" s="17"/>
      <c r="Q2088" s="18"/>
      <c r="S2088" s="17"/>
      <c r="V2088" s="28"/>
      <c r="W2088" s="28">
        <v>272.3</v>
      </c>
    </row>
    <row r="2089" ht="15.75" customHeight="1">
      <c r="A2089" t="s">
        <v>380</v>
      </c>
      <c r="C2089" s="23" t="s">
        <v>660</v>
      </c>
      <c r="D2089" s="23">
        <v>3.0</v>
      </c>
      <c r="E2089" s="23" t="s">
        <v>1193</v>
      </c>
      <c r="F2089" s="12" t="str">
        <f t="shared" si="1"/>
        <v>2018</v>
      </c>
      <c r="G2089" s="24">
        <v>43268.0</v>
      </c>
      <c r="I2089" s="25"/>
      <c r="J2089" s="15"/>
      <c r="M2089" s="15"/>
      <c r="N2089" s="27">
        <v>8.84</v>
      </c>
      <c r="O2089" s="27">
        <v>88.4</v>
      </c>
      <c r="P2089" s="17"/>
      <c r="Q2089" s="18"/>
      <c r="S2089" s="17"/>
      <c r="V2089" s="28"/>
      <c r="W2089" s="28">
        <v>248.1</v>
      </c>
    </row>
    <row r="2090" ht="15.75" customHeight="1">
      <c r="A2090" t="s">
        <v>380</v>
      </c>
      <c r="C2090" s="23" t="s">
        <v>660</v>
      </c>
      <c r="D2090" s="23">
        <v>4.0</v>
      </c>
      <c r="E2090" s="23" t="s">
        <v>1194</v>
      </c>
      <c r="F2090" s="12" t="str">
        <f t="shared" si="1"/>
        <v>2018</v>
      </c>
      <c r="G2090" s="24">
        <v>43282.0</v>
      </c>
      <c r="I2090" s="25"/>
      <c r="J2090" s="15"/>
      <c r="M2090" s="15"/>
      <c r="N2090" s="34"/>
      <c r="O2090" s="27"/>
      <c r="P2090" s="17"/>
      <c r="Q2090" s="18"/>
      <c r="S2090" s="17"/>
      <c r="V2090" s="28"/>
      <c r="W2090" s="28">
        <v>920.8</v>
      </c>
    </row>
    <row r="2091" ht="15.75" customHeight="1">
      <c r="A2091" t="s">
        <v>380</v>
      </c>
      <c r="C2091" s="23" t="s">
        <v>660</v>
      </c>
      <c r="D2091" s="23">
        <v>5.0</v>
      </c>
      <c r="E2091" s="23" t="s">
        <v>1195</v>
      </c>
      <c r="F2091" s="12" t="str">
        <f t="shared" si="1"/>
        <v>2018</v>
      </c>
      <c r="G2091" s="24">
        <v>43296.0</v>
      </c>
      <c r="I2091" s="25"/>
      <c r="J2091" s="15"/>
      <c r="M2091" s="15"/>
      <c r="N2091" s="27">
        <v>8.2</v>
      </c>
      <c r="O2091" s="27">
        <v>85.2</v>
      </c>
      <c r="P2091" s="17"/>
      <c r="Q2091" s="18"/>
      <c r="S2091" s="17"/>
      <c r="V2091" s="28"/>
      <c r="W2091" s="28">
        <v>191.8</v>
      </c>
    </row>
    <row r="2092" ht="15.75" customHeight="1">
      <c r="A2092" t="s">
        <v>380</v>
      </c>
      <c r="C2092" s="23" t="s">
        <v>660</v>
      </c>
      <c r="D2092" s="23">
        <v>6.0</v>
      </c>
      <c r="E2092" s="23" t="s">
        <v>1196</v>
      </c>
      <c r="F2092" s="12" t="str">
        <f t="shared" si="1"/>
        <v>2018</v>
      </c>
      <c r="G2092" s="24">
        <v>43310.0</v>
      </c>
      <c r="I2092" s="25"/>
      <c r="J2092" s="15"/>
      <c r="M2092" s="15"/>
      <c r="N2092" s="27">
        <v>8.05</v>
      </c>
      <c r="O2092" s="27">
        <v>90.0</v>
      </c>
      <c r="P2092" s="17"/>
      <c r="Q2092" s="18"/>
      <c r="S2092" s="17"/>
      <c r="V2092" s="28"/>
      <c r="W2092" s="28">
        <v>980.4</v>
      </c>
    </row>
    <row r="2093" ht="15.75" customHeight="1">
      <c r="A2093" t="s">
        <v>380</v>
      </c>
      <c r="C2093" s="23" t="s">
        <v>660</v>
      </c>
      <c r="D2093" s="23">
        <v>7.0</v>
      </c>
      <c r="E2093" s="23" t="s">
        <v>1197</v>
      </c>
      <c r="F2093" s="12" t="str">
        <f t="shared" si="1"/>
        <v>2018</v>
      </c>
      <c r="G2093" s="24">
        <v>43324.0</v>
      </c>
      <c r="I2093" s="25"/>
      <c r="J2093" s="15"/>
      <c r="M2093" s="15"/>
      <c r="N2093" s="27">
        <v>8.15</v>
      </c>
      <c r="O2093" s="27">
        <v>87.2</v>
      </c>
      <c r="P2093" s="17"/>
      <c r="Q2093" s="18"/>
      <c r="S2093" s="17"/>
      <c r="V2093" s="28"/>
      <c r="W2093" s="28">
        <v>488.4</v>
      </c>
    </row>
    <row r="2094" ht="15.75" customHeight="1">
      <c r="A2094" t="s">
        <v>380</v>
      </c>
      <c r="C2094" s="23" t="s">
        <v>660</v>
      </c>
      <c r="D2094" s="23">
        <v>8.0</v>
      </c>
      <c r="E2094" s="23" t="s">
        <v>1198</v>
      </c>
      <c r="F2094" s="12" t="str">
        <f t="shared" si="1"/>
        <v>2018</v>
      </c>
      <c r="G2094" s="24">
        <v>43338.0</v>
      </c>
      <c r="I2094" s="25"/>
      <c r="J2094" s="15"/>
      <c r="M2094" s="15"/>
      <c r="N2094" s="27">
        <v>8.92</v>
      </c>
      <c r="O2094" s="27">
        <v>91.2</v>
      </c>
      <c r="P2094" s="17"/>
      <c r="Q2094" s="18"/>
      <c r="S2094" s="17"/>
      <c r="V2094" s="28"/>
      <c r="W2094" s="28">
        <v>816.4</v>
      </c>
    </row>
    <row r="2095" ht="15.75" customHeight="1">
      <c r="A2095" t="s">
        <v>380</v>
      </c>
      <c r="C2095" s="23" t="s">
        <v>660</v>
      </c>
      <c r="D2095" s="23">
        <v>9.0</v>
      </c>
      <c r="E2095" s="23" t="s">
        <v>1199</v>
      </c>
      <c r="F2095" s="12" t="str">
        <f t="shared" si="1"/>
        <v>2018</v>
      </c>
      <c r="G2095" s="24">
        <v>43352.0</v>
      </c>
      <c r="I2095" s="25"/>
      <c r="J2095" s="15"/>
      <c r="M2095" s="15"/>
      <c r="N2095" s="27">
        <v>8.5</v>
      </c>
      <c r="O2095" s="27">
        <v>87.5</v>
      </c>
      <c r="P2095" s="17"/>
      <c r="Q2095" s="18"/>
      <c r="S2095" s="17"/>
      <c r="V2095" s="28"/>
      <c r="W2095" s="28">
        <v>200.5</v>
      </c>
    </row>
    <row r="2096" ht="15.75" customHeight="1">
      <c r="A2096" t="s">
        <v>44</v>
      </c>
      <c r="B2096" s="20" t="s">
        <v>104</v>
      </c>
      <c r="C2096" s="23" t="s">
        <v>105</v>
      </c>
      <c r="D2096" s="23">
        <v>1.0</v>
      </c>
      <c r="E2096" s="23" t="s">
        <v>1200</v>
      </c>
      <c r="F2096" s="12" t="str">
        <f t="shared" si="1"/>
        <v>2018</v>
      </c>
      <c r="G2096" s="24">
        <v>43239.0</v>
      </c>
      <c r="I2096" s="25"/>
      <c r="J2096" s="15"/>
      <c r="M2096" s="15"/>
      <c r="N2096" s="34"/>
      <c r="O2096" s="27"/>
      <c r="P2096" s="17"/>
      <c r="Q2096" s="18"/>
      <c r="S2096" s="17"/>
      <c r="V2096" s="28"/>
      <c r="W2096" s="28">
        <v>95.9</v>
      </c>
    </row>
    <row r="2097" ht="15.75" customHeight="1">
      <c r="A2097" t="s">
        <v>44</v>
      </c>
      <c r="B2097" s="20" t="s">
        <v>104</v>
      </c>
      <c r="C2097" s="23" t="s">
        <v>105</v>
      </c>
      <c r="D2097" s="23">
        <v>10.0</v>
      </c>
      <c r="E2097" s="23" t="s">
        <v>1201</v>
      </c>
      <c r="F2097" s="12" t="str">
        <f t="shared" si="1"/>
        <v>2018</v>
      </c>
      <c r="G2097" s="24">
        <v>43366.0</v>
      </c>
      <c r="I2097" s="25"/>
      <c r="J2097" s="15"/>
      <c r="M2097" s="15"/>
      <c r="N2097" s="27">
        <v>7.6</v>
      </c>
      <c r="O2097" s="27">
        <v>80.5</v>
      </c>
      <c r="P2097" s="17"/>
      <c r="Q2097" s="18"/>
      <c r="S2097" s="17"/>
      <c r="V2097" s="28"/>
      <c r="W2097" s="28">
        <v>73.8</v>
      </c>
    </row>
    <row r="2098" ht="15.75" customHeight="1">
      <c r="A2098" t="s">
        <v>44</v>
      </c>
      <c r="B2098" s="20" t="s">
        <v>104</v>
      </c>
      <c r="C2098" s="23" t="s">
        <v>105</v>
      </c>
      <c r="D2098" s="23">
        <v>2.0</v>
      </c>
      <c r="E2098" s="23" t="s">
        <v>1202</v>
      </c>
      <c r="F2098" s="12" t="str">
        <f t="shared" si="1"/>
        <v>2018</v>
      </c>
      <c r="G2098" s="24">
        <v>43254.0</v>
      </c>
      <c r="I2098" s="25"/>
      <c r="J2098" s="15"/>
      <c r="M2098" s="15"/>
      <c r="N2098" s="34"/>
      <c r="O2098" s="27"/>
      <c r="P2098" s="17"/>
      <c r="Q2098" s="18"/>
      <c r="S2098" s="17"/>
      <c r="V2098" s="28"/>
      <c r="W2098" s="28">
        <v>81.3</v>
      </c>
    </row>
    <row r="2099" ht="15.75" customHeight="1">
      <c r="A2099" t="s">
        <v>44</v>
      </c>
      <c r="B2099" s="20" t="s">
        <v>104</v>
      </c>
      <c r="C2099" s="23" t="s">
        <v>105</v>
      </c>
      <c r="D2099" s="23">
        <v>3.0</v>
      </c>
      <c r="E2099" s="23" t="s">
        <v>1203</v>
      </c>
      <c r="F2099" s="12" t="str">
        <f t="shared" si="1"/>
        <v>2018</v>
      </c>
      <c r="G2099" s="24">
        <v>43268.0</v>
      </c>
      <c r="I2099" s="25"/>
      <c r="J2099" s="15"/>
      <c r="M2099" s="15"/>
      <c r="N2099" s="27">
        <v>8.05</v>
      </c>
      <c r="O2099" s="27">
        <v>87.3</v>
      </c>
      <c r="P2099" s="17"/>
      <c r="Q2099" s="18"/>
      <c r="S2099" s="17"/>
      <c r="V2099" s="28"/>
      <c r="W2099" s="28">
        <v>50.4</v>
      </c>
    </row>
    <row r="2100" ht="15.75" customHeight="1">
      <c r="A2100" t="s">
        <v>44</v>
      </c>
      <c r="B2100" s="20" t="s">
        <v>104</v>
      </c>
      <c r="C2100" s="23" t="s">
        <v>105</v>
      </c>
      <c r="D2100" s="23">
        <v>4.0</v>
      </c>
      <c r="E2100" s="23" t="s">
        <v>1204</v>
      </c>
      <c r="F2100" s="12" t="str">
        <f t="shared" si="1"/>
        <v>2018</v>
      </c>
      <c r="G2100" s="24">
        <v>43282.0</v>
      </c>
      <c r="I2100" s="25"/>
      <c r="J2100" s="15"/>
      <c r="M2100" s="15"/>
      <c r="N2100" s="27">
        <v>7.94</v>
      </c>
      <c r="O2100" s="27">
        <v>86.8</v>
      </c>
      <c r="P2100" s="17"/>
      <c r="Q2100" s="18"/>
      <c r="S2100" s="17"/>
      <c r="V2100" s="28"/>
      <c r="W2100" s="28">
        <v>2419.2</v>
      </c>
    </row>
    <row r="2101" ht="15.75" customHeight="1">
      <c r="A2101" t="s">
        <v>44</v>
      </c>
      <c r="B2101" s="20" t="s">
        <v>104</v>
      </c>
      <c r="C2101" s="23" t="s">
        <v>105</v>
      </c>
      <c r="D2101" s="23">
        <v>5.0</v>
      </c>
      <c r="E2101" s="23" t="s">
        <v>1205</v>
      </c>
      <c r="F2101" s="12" t="str">
        <f t="shared" si="1"/>
        <v>2018</v>
      </c>
      <c r="G2101" s="24">
        <v>43296.0</v>
      </c>
      <c r="I2101" s="25"/>
      <c r="J2101" s="15"/>
      <c r="M2101" s="15"/>
      <c r="N2101" s="27">
        <v>6.83</v>
      </c>
      <c r="O2101" s="27">
        <v>78.2</v>
      </c>
      <c r="P2101" s="17"/>
      <c r="Q2101" s="18"/>
      <c r="S2101" s="17"/>
      <c r="V2101" s="28"/>
      <c r="W2101" s="28">
        <v>34.5</v>
      </c>
    </row>
    <row r="2102" ht="15.75" customHeight="1">
      <c r="A2102" t="s">
        <v>44</v>
      </c>
      <c r="B2102" s="20" t="s">
        <v>104</v>
      </c>
      <c r="C2102" s="23" t="s">
        <v>105</v>
      </c>
      <c r="D2102" s="23">
        <v>6.0</v>
      </c>
      <c r="E2102" s="23" t="s">
        <v>1206</v>
      </c>
      <c r="F2102" s="12" t="str">
        <f t="shared" si="1"/>
        <v>2018</v>
      </c>
      <c r="G2102" s="24">
        <v>43310.0</v>
      </c>
      <c r="I2102" s="25"/>
      <c r="J2102" s="15"/>
      <c r="M2102" s="15"/>
      <c r="N2102" s="27">
        <v>7.02</v>
      </c>
      <c r="O2102" s="27">
        <v>80.3</v>
      </c>
      <c r="P2102" s="17"/>
      <c r="Q2102" s="18"/>
      <c r="S2102" s="17"/>
      <c r="V2102" s="28"/>
      <c r="W2102" s="28">
        <v>866.4</v>
      </c>
    </row>
    <row r="2103" ht="15.75" customHeight="1">
      <c r="A2103" t="s">
        <v>44</v>
      </c>
      <c r="B2103" s="20" t="s">
        <v>104</v>
      </c>
      <c r="C2103" s="23" t="s">
        <v>105</v>
      </c>
      <c r="D2103" s="23">
        <v>8.0</v>
      </c>
      <c r="E2103" s="23" t="s">
        <v>1207</v>
      </c>
      <c r="F2103" s="12" t="str">
        <f t="shared" si="1"/>
        <v>2018</v>
      </c>
      <c r="G2103" s="24">
        <v>43338.0</v>
      </c>
      <c r="I2103" s="25"/>
      <c r="J2103" s="15"/>
      <c r="M2103" s="15"/>
      <c r="N2103" s="27">
        <v>7.65</v>
      </c>
      <c r="O2103" s="27">
        <v>83.1</v>
      </c>
      <c r="P2103" s="17"/>
      <c r="Q2103" s="18"/>
      <c r="S2103" s="17"/>
      <c r="V2103" s="28"/>
      <c r="W2103" s="28">
        <v>108.1</v>
      </c>
    </row>
    <row r="2104" ht="15.75" customHeight="1">
      <c r="A2104" t="s">
        <v>44</v>
      </c>
      <c r="B2104" s="20" t="s">
        <v>104</v>
      </c>
      <c r="C2104" s="23" t="s">
        <v>105</v>
      </c>
      <c r="D2104" s="23">
        <v>9.0</v>
      </c>
      <c r="E2104" s="23" t="s">
        <v>1208</v>
      </c>
      <c r="F2104" s="12" t="str">
        <f t="shared" si="1"/>
        <v>2018</v>
      </c>
      <c r="G2104" s="24">
        <v>43352.0</v>
      </c>
      <c r="I2104" s="25"/>
      <c r="J2104" s="15"/>
      <c r="M2104" s="15"/>
      <c r="N2104" s="27">
        <v>6.81</v>
      </c>
      <c r="O2104" s="27">
        <v>75.6</v>
      </c>
      <c r="P2104" s="17"/>
      <c r="Q2104" s="18"/>
      <c r="S2104" s="17"/>
      <c r="V2104" s="28"/>
      <c r="W2104" s="28">
        <v>38.9</v>
      </c>
    </row>
    <row r="2105" ht="15.75" customHeight="1">
      <c r="A2105" t="s">
        <v>44</v>
      </c>
      <c r="B2105" s="20" t="s">
        <v>104</v>
      </c>
      <c r="C2105" s="23" t="s">
        <v>121</v>
      </c>
      <c r="D2105" s="23">
        <v>1.0</v>
      </c>
      <c r="E2105" s="23" t="s">
        <v>1209</v>
      </c>
      <c r="F2105" s="12" t="str">
        <f t="shared" si="1"/>
        <v>2018</v>
      </c>
      <c r="G2105" s="24">
        <v>43239.0</v>
      </c>
      <c r="I2105" s="25"/>
      <c r="J2105" s="15"/>
      <c r="M2105" s="15"/>
      <c r="N2105" s="27">
        <v>9.7</v>
      </c>
      <c r="O2105" s="27">
        <v>92.4</v>
      </c>
      <c r="P2105" s="17"/>
      <c r="Q2105" s="18"/>
      <c r="S2105" s="17"/>
      <c r="V2105" s="28"/>
      <c r="W2105" s="28">
        <v>151.5</v>
      </c>
    </row>
    <row r="2106" ht="15.75" customHeight="1">
      <c r="A2106" t="s">
        <v>44</v>
      </c>
      <c r="B2106" s="20" t="s">
        <v>104</v>
      </c>
      <c r="C2106" s="29" t="s">
        <v>121</v>
      </c>
      <c r="D2106" s="23">
        <v>10.0</v>
      </c>
      <c r="E2106" s="23" t="s">
        <v>1210</v>
      </c>
      <c r="F2106" s="12" t="str">
        <f t="shared" si="1"/>
        <v>2018</v>
      </c>
      <c r="G2106" s="24">
        <v>43366.0</v>
      </c>
      <c r="I2106" s="30"/>
      <c r="J2106" s="15"/>
      <c r="M2106" s="15"/>
      <c r="N2106" s="27">
        <v>8.84</v>
      </c>
      <c r="O2106" s="27">
        <v>90.3</v>
      </c>
      <c r="P2106" s="17"/>
      <c r="Q2106" s="18"/>
      <c r="S2106" s="17"/>
      <c r="V2106" s="28"/>
      <c r="W2106" s="28">
        <v>235.9</v>
      </c>
    </row>
    <row r="2107" ht="15.75" customHeight="1">
      <c r="A2107" t="s">
        <v>44</v>
      </c>
      <c r="B2107" s="20" t="s">
        <v>104</v>
      </c>
      <c r="C2107" s="23" t="s">
        <v>121</v>
      </c>
      <c r="D2107" s="23">
        <v>2.0</v>
      </c>
      <c r="E2107" s="23" t="s">
        <v>1211</v>
      </c>
      <c r="F2107" s="12" t="str">
        <f t="shared" si="1"/>
        <v>2018</v>
      </c>
      <c r="G2107" s="24">
        <v>43254.0</v>
      </c>
      <c r="I2107" s="25"/>
      <c r="J2107" s="15"/>
      <c r="M2107" s="15"/>
      <c r="N2107" s="34"/>
      <c r="O2107" s="27"/>
      <c r="P2107" s="17"/>
      <c r="Q2107" s="18"/>
      <c r="S2107" s="17"/>
      <c r="V2107" s="28"/>
      <c r="W2107" s="28">
        <v>240.0</v>
      </c>
    </row>
    <row r="2108" ht="15.75" customHeight="1">
      <c r="A2108" t="s">
        <v>44</v>
      </c>
      <c r="B2108" s="20" t="s">
        <v>104</v>
      </c>
      <c r="C2108" s="23" t="s">
        <v>121</v>
      </c>
      <c r="D2108" s="23">
        <v>3.0</v>
      </c>
      <c r="E2108" s="23" t="s">
        <v>1212</v>
      </c>
      <c r="F2108" s="12" t="str">
        <f t="shared" si="1"/>
        <v>2018</v>
      </c>
      <c r="G2108" s="24">
        <v>43268.0</v>
      </c>
      <c r="I2108" s="25"/>
      <c r="J2108" s="15"/>
      <c r="M2108" s="15"/>
      <c r="N2108" s="27">
        <v>9.8</v>
      </c>
      <c r="O2108" s="27">
        <v>99.0</v>
      </c>
      <c r="P2108" s="17"/>
      <c r="Q2108" s="18"/>
      <c r="S2108" s="17"/>
      <c r="V2108" s="28"/>
      <c r="W2108" s="28">
        <v>135.4</v>
      </c>
    </row>
    <row r="2109" ht="15.75" customHeight="1">
      <c r="A2109" t="s">
        <v>44</v>
      </c>
      <c r="B2109" s="20" t="s">
        <v>104</v>
      </c>
      <c r="C2109" s="23" t="s">
        <v>121</v>
      </c>
      <c r="D2109" s="23">
        <v>4.0</v>
      </c>
      <c r="E2109" s="23" t="s">
        <v>1213</v>
      </c>
      <c r="F2109" s="12" t="str">
        <f t="shared" si="1"/>
        <v>2018</v>
      </c>
      <c r="G2109" s="24">
        <v>43282.0</v>
      </c>
      <c r="I2109" s="25"/>
      <c r="J2109" s="15"/>
      <c r="M2109" s="15"/>
      <c r="N2109" s="27">
        <v>8.23</v>
      </c>
      <c r="O2109" s="27">
        <v>90.2</v>
      </c>
      <c r="P2109" s="17"/>
      <c r="Q2109" s="18"/>
      <c r="S2109" s="17"/>
      <c r="V2109" s="28"/>
      <c r="W2109" s="28">
        <v>1986.28</v>
      </c>
    </row>
    <row r="2110" ht="15.75" customHeight="1">
      <c r="A2110" t="s">
        <v>44</v>
      </c>
      <c r="B2110" s="20" t="s">
        <v>104</v>
      </c>
      <c r="C2110" s="23" t="s">
        <v>121</v>
      </c>
      <c r="D2110" s="23">
        <v>5.0</v>
      </c>
      <c r="E2110" s="23" t="s">
        <v>1214</v>
      </c>
      <c r="F2110" s="12" t="str">
        <f t="shared" si="1"/>
        <v>2018</v>
      </c>
      <c r="G2110" s="24">
        <v>43296.0</v>
      </c>
      <c r="I2110" s="25"/>
      <c r="J2110" s="15"/>
      <c r="M2110" s="15"/>
      <c r="N2110" s="27">
        <v>8.34</v>
      </c>
      <c r="O2110" s="27">
        <v>89.3</v>
      </c>
      <c r="P2110" s="17"/>
      <c r="Q2110" s="18"/>
      <c r="S2110" s="17"/>
      <c r="V2110" s="28"/>
      <c r="W2110" s="28">
        <v>84.2</v>
      </c>
    </row>
    <row r="2111" ht="15.75" customHeight="1">
      <c r="A2111" t="s">
        <v>44</v>
      </c>
      <c r="B2111" s="20" t="s">
        <v>104</v>
      </c>
      <c r="C2111" s="23" t="s">
        <v>121</v>
      </c>
      <c r="D2111" s="23">
        <v>6.0</v>
      </c>
      <c r="E2111" s="23" t="s">
        <v>1215</v>
      </c>
      <c r="F2111" s="12" t="str">
        <f t="shared" si="1"/>
        <v>2018</v>
      </c>
      <c r="G2111" s="24">
        <v>43310.0</v>
      </c>
      <c r="I2111" s="25"/>
      <c r="J2111" s="15"/>
      <c r="M2111" s="15"/>
      <c r="N2111" s="27">
        <v>7.89</v>
      </c>
      <c r="O2111" s="27">
        <v>88.8</v>
      </c>
      <c r="P2111" s="17"/>
      <c r="Q2111" s="18"/>
      <c r="S2111" s="17"/>
      <c r="V2111" s="28"/>
      <c r="W2111" s="28">
        <v>2419.6</v>
      </c>
    </row>
    <row r="2112" ht="15.75" customHeight="1">
      <c r="A2112" t="s">
        <v>44</v>
      </c>
      <c r="B2112" s="20" t="s">
        <v>104</v>
      </c>
      <c r="C2112" s="23" t="s">
        <v>121</v>
      </c>
      <c r="D2112" s="23">
        <v>7.0</v>
      </c>
      <c r="E2112" s="23" t="s">
        <v>1216</v>
      </c>
      <c r="F2112" s="12" t="str">
        <f t="shared" si="1"/>
        <v>2018</v>
      </c>
      <c r="G2112" s="24">
        <v>43324.0</v>
      </c>
      <c r="I2112" s="25"/>
      <c r="J2112" s="15"/>
      <c r="M2112" s="15"/>
      <c r="N2112" s="27">
        <v>7.75</v>
      </c>
      <c r="O2112" s="27">
        <v>86.2</v>
      </c>
      <c r="P2112" s="17"/>
      <c r="Q2112" s="18"/>
      <c r="S2112" s="17"/>
      <c r="V2112" s="28"/>
      <c r="W2112" s="28">
        <v>290.9</v>
      </c>
    </row>
    <row r="2113" ht="15.75" customHeight="1">
      <c r="A2113" t="s">
        <v>44</v>
      </c>
      <c r="B2113" s="20" t="s">
        <v>104</v>
      </c>
      <c r="C2113" s="23" t="s">
        <v>121</v>
      </c>
      <c r="D2113" s="23">
        <v>8.0</v>
      </c>
      <c r="E2113" s="23" t="s">
        <v>1217</v>
      </c>
      <c r="F2113" s="12" t="str">
        <f t="shared" si="1"/>
        <v>2018</v>
      </c>
      <c r="G2113" s="24">
        <v>43338.0</v>
      </c>
      <c r="I2113" s="25"/>
      <c r="J2113" s="15"/>
      <c r="M2113" s="15"/>
      <c r="N2113" s="27">
        <v>8.7</v>
      </c>
      <c r="O2113" s="27">
        <v>91.7</v>
      </c>
      <c r="P2113" s="17"/>
      <c r="Q2113" s="18"/>
      <c r="S2113" s="17"/>
      <c r="V2113" s="28"/>
      <c r="W2113" s="28">
        <v>209.8</v>
      </c>
    </row>
    <row r="2114" ht="15.75" customHeight="1">
      <c r="A2114" t="s">
        <v>44</v>
      </c>
      <c r="B2114" s="20" t="s">
        <v>104</v>
      </c>
      <c r="C2114" s="23" t="s">
        <v>121</v>
      </c>
      <c r="D2114" s="23">
        <v>9.0</v>
      </c>
      <c r="E2114" s="23" t="s">
        <v>1218</v>
      </c>
      <c r="F2114" s="12" t="str">
        <f t="shared" si="1"/>
        <v>2018</v>
      </c>
      <c r="G2114" s="24">
        <v>43352.0</v>
      </c>
      <c r="I2114" s="25"/>
      <c r="J2114" s="15"/>
      <c r="M2114" s="15"/>
      <c r="N2114" s="27">
        <v>8.73</v>
      </c>
      <c r="O2114" s="27">
        <v>91.5</v>
      </c>
      <c r="P2114" s="17"/>
      <c r="Q2114" s="18"/>
      <c r="S2114" s="17"/>
      <c r="V2114" s="28"/>
      <c r="W2114" s="28">
        <v>200.5</v>
      </c>
    </row>
    <row r="2115" ht="15.75" customHeight="1">
      <c r="A2115" t="s">
        <v>44</v>
      </c>
      <c r="B2115" s="20" t="s">
        <v>104</v>
      </c>
      <c r="C2115" s="23" t="s">
        <v>134</v>
      </c>
      <c r="D2115" s="23">
        <v>1.0</v>
      </c>
      <c r="E2115" s="23" t="s">
        <v>1219</v>
      </c>
      <c r="F2115" s="12" t="str">
        <f t="shared" si="1"/>
        <v>2018</v>
      </c>
      <c r="G2115" s="24">
        <v>43239.0</v>
      </c>
      <c r="I2115" s="25"/>
      <c r="J2115" s="15"/>
      <c r="M2115" s="15"/>
      <c r="N2115" s="27">
        <v>10.09</v>
      </c>
      <c r="O2115" s="27">
        <v>96.9</v>
      </c>
      <c r="P2115" s="17"/>
      <c r="Q2115" s="18"/>
      <c r="S2115" s="17"/>
      <c r="V2115" s="28"/>
      <c r="W2115" s="28">
        <v>193.5</v>
      </c>
    </row>
    <row r="2116" ht="15.75" customHeight="1">
      <c r="A2116" t="s">
        <v>44</v>
      </c>
      <c r="B2116" s="20" t="s">
        <v>104</v>
      </c>
      <c r="C2116" s="29" t="s">
        <v>134</v>
      </c>
      <c r="D2116" s="23">
        <v>10.0</v>
      </c>
      <c r="E2116" s="23" t="s">
        <v>1220</v>
      </c>
      <c r="F2116" s="12" t="str">
        <f t="shared" si="1"/>
        <v>2018</v>
      </c>
      <c r="G2116" s="24">
        <v>43366.0</v>
      </c>
      <c r="I2116" s="30"/>
      <c r="J2116" s="15"/>
      <c r="M2116" s="15"/>
      <c r="N2116" s="27">
        <v>9.46</v>
      </c>
      <c r="O2116" s="27">
        <v>96.6</v>
      </c>
      <c r="P2116" s="17"/>
      <c r="Q2116" s="18"/>
      <c r="S2116" s="17"/>
      <c r="V2116" s="28"/>
      <c r="W2116" s="28">
        <v>99.0</v>
      </c>
    </row>
    <row r="2117" ht="15.75" customHeight="1">
      <c r="A2117" t="s">
        <v>44</v>
      </c>
      <c r="B2117" s="20" t="s">
        <v>104</v>
      </c>
      <c r="C2117" s="23" t="s">
        <v>134</v>
      </c>
      <c r="D2117" s="23">
        <v>2.0</v>
      </c>
      <c r="E2117" s="23" t="s">
        <v>1221</v>
      </c>
      <c r="F2117" s="12" t="str">
        <f t="shared" si="1"/>
        <v>2018</v>
      </c>
      <c r="G2117" s="24">
        <v>43254.0</v>
      </c>
      <c r="I2117" s="25"/>
      <c r="J2117" s="15"/>
      <c r="M2117" s="15"/>
      <c r="N2117" s="34"/>
      <c r="O2117" s="27"/>
      <c r="P2117" s="17"/>
      <c r="Q2117" s="18"/>
      <c r="S2117" s="17"/>
      <c r="V2117" s="28"/>
      <c r="W2117" s="28">
        <v>307.6</v>
      </c>
    </row>
    <row r="2118" ht="15.75" customHeight="1">
      <c r="A2118" t="s">
        <v>44</v>
      </c>
      <c r="B2118" s="20" t="s">
        <v>104</v>
      </c>
      <c r="C2118" s="23" t="s">
        <v>134</v>
      </c>
      <c r="D2118" s="23">
        <v>3.0</v>
      </c>
      <c r="E2118" s="23" t="s">
        <v>1222</v>
      </c>
      <c r="F2118" s="12" t="str">
        <f t="shared" si="1"/>
        <v>2018</v>
      </c>
      <c r="G2118" s="24">
        <v>43268.0</v>
      </c>
      <c r="I2118" s="25"/>
      <c r="J2118" s="15"/>
      <c r="M2118" s="15"/>
      <c r="N2118" s="27">
        <v>8.2</v>
      </c>
      <c r="O2118" s="27">
        <v>84.0</v>
      </c>
      <c r="P2118" s="17"/>
      <c r="Q2118" s="18"/>
      <c r="S2118" s="17"/>
      <c r="V2118" s="28"/>
      <c r="W2118" s="28">
        <v>143.9</v>
      </c>
    </row>
    <row r="2119" ht="15.75" customHeight="1">
      <c r="A2119" t="s">
        <v>44</v>
      </c>
      <c r="B2119" s="20" t="s">
        <v>104</v>
      </c>
      <c r="C2119" s="23" t="s">
        <v>134</v>
      </c>
      <c r="D2119" s="23">
        <v>4.0</v>
      </c>
      <c r="E2119" s="23" t="s">
        <v>1223</v>
      </c>
      <c r="F2119" s="12" t="str">
        <f t="shared" si="1"/>
        <v>2018</v>
      </c>
      <c r="G2119" s="24">
        <v>43282.0</v>
      </c>
      <c r="I2119" s="25"/>
      <c r="J2119" s="15"/>
      <c r="M2119" s="15"/>
      <c r="N2119" s="27">
        <v>8.24</v>
      </c>
      <c r="O2119" s="27">
        <v>90.5</v>
      </c>
      <c r="P2119" s="17"/>
      <c r="Q2119" s="18"/>
      <c r="S2119" s="17"/>
      <c r="V2119" s="28"/>
      <c r="W2119" s="28">
        <v>1986.28</v>
      </c>
    </row>
    <row r="2120" ht="15.75" customHeight="1">
      <c r="A2120" t="s">
        <v>44</v>
      </c>
      <c r="B2120" s="20" t="s">
        <v>104</v>
      </c>
      <c r="C2120" s="23" t="s">
        <v>134</v>
      </c>
      <c r="D2120" s="23">
        <v>5.0</v>
      </c>
      <c r="E2120" s="23" t="s">
        <v>1224</v>
      </c>
      <c r="F2120" s="12" t="str">
        <f t="shared" si="1"/>
        <v>2018</v>
      </c>
      <c r="G2120" s="24">
        <v>43296.0</v>
      </c>
      <c r="I2120" s="25"/>
      <c r="J2120" s="15"/>
      <c r="M2120" s="15"/>
      <c r="N2120" s="27">
        <v>8.03</v>
      </c>
      <c r="O2120" s="27">
        <v>85.9</v>
      </c>
      <c r="P2120" s="17"/>
      <c r="Q2120" s="18"/>
      <c r="S2120" s="17"/>
      <c r="V2120" s="28"/>
      <c r="W2120" s="28">
        <v>129.1</v>
      </c>
    </row>
    <row r="2121" ht="15.75" customHeight="1">
      <c r="A2121" t="s">
        <v>44</v>
      </c>
      <c r="B2121" s="20" t="s">
        <v>104</v>
      </c>
      <c r="C2121" s="23" t="s">
        <v>134</v>
      </c>
      <c r="D2121" s="23">
        <v>6.0</v>
      </c>
      <c r="E2121" s="23" t="s">
        <v>1225</v>
      </c>
      <c r="F2121" s="12" t="str">
        <f t="shared" si="1"/>
        <v>2018</v>
      </c>
      <c r="G2121" s="24">
        <v>43310.0</v>
      </c>
      <c r="I2121" s="25"/>
      <c r="J2121" s="15"/>
      <c r="M2121" s="15"/>
      <c r="N2121" s="27">
        <v>7.6</v>
      </c>
      <c r="O2121" s="27">
        <v>85.7</v>
      </c>
      <c r="P2121" s="17"/>
      <c r="Q2121" s="18"/>
      <c r="S2121" s="17"/>
      <c r="V2121" s="28"/>
      <c r="W2121" s="28">
        <v>2419.6</v>
      </c>
    </row>
    <row r="2122" ht="15.75" customHeight="1">
      <c r="A2122" t="s">
        <v>44</v>
      </c>
      <c r="B2122" s="20" t="s">
        <v>104</v>
      </c>
      <c r="C2122" s="23" t="s">
        <v>134</v>
      </c>
      <c r="D2122" s="23">
        <v>7.0</v>
      </c>
      <c r="E2122" s="23" t="s">
        <v>1226</v>
      </c>
      <c r="F2122" s="12" t="str">
        <f t="shared" si="1"/>
        <v>2018</v>
      </c>
      <c r="G2122" s="24">
        <v>43324.0</v>
      </c>
      <c r="I2122" s="25"/>
      <c r="J2122" s="15"/>
      <c r="M2122" s="15"/>
      <c r="N2122" s="27">
        <v>7.63</v>
      </c>
      <c r="O2122" s="27">
        <v>85.6</v>
      </c>
      <c r="P2122" s="17"/>
      <c r="Q2122" s="18"/>
      <c r="S2122" s="17"/>
      <c r="V2122" s="28"/>
      <c r="W2122" s="28">
        <v>261.3</v>
      </c>
    </row>
    <row r="2123" ht="15.75" customHeight="1">
      <c r="A2123" t="s">
        <v>44</v>
      </c>
      <c r="B2123" s="20" t="s">
        <v>104</v>
      </c>
      <c r="C2123" s="23" t="s">
        <v>134</v>
      </c>
      <c r="D2123" s="23">
        <v>8.0</v>
      </c>
      <c r="E2123" s="23" t="s">
        <v>1227</v>
      </c>
      <c r="F2123" s="12" t="str">
        <f t="shared" si="1"/>
        <v>2018</v>
      </c>
      <c r="G2123" s="24">
        <v>43338.0</v>
      </c>
      <c r="I2123" s="25"/>
      <c r="J2123" s="15"/>
      <c r="M2123" s="15"/>
      <c r="N2123" s="27">
        <v>8.45</v>
      </c>
      <c r="O2123" s="27">
        <v>89.6</v>
      </c>
      <c r="P2123" s="17"/>
      <c r="Q2123" s="18"/>
      <c r="S2123" s="17"/>
      <c r="V2123" s="28"/>
      <c r="W2123" s="28">
        <v>260.3</v>
      </c>
    </row>
    <row r="2124" ht="15.75" customHeight="1">
      <c r="A2124" t="s">
        <v>44</v>
      </c>
      <c r="B2124" s="20" t="s">
        <v>104</v>
      </c>
      <c r="C2124" s="23" t="s">
        <v>134</v>
      </c>
      <c r="D2124" s="23">
        <v>9.0</v>
      </c>
      <c r="E2124" s="23" t="s">
        <v>1228</v>
      </c>
      <c r="F2124" s="12" t="str">
        <f t="shared" si="1"/>
        <v>2018</v>
      </c>
      <c r="G2124" s="24">
        <v>43352.0</v>
      </c>
      <c r="I2124" s="25"/>
      <c r="J2124" s="15"/>
      <c r="M2124" s="15"/>
      <c r="N2124" s="27">
        <v>8.62</v>
      </c>
      <c r="O2124" s="27">
        <v>90.6</v>
      </c>
      <c r="P2124" s="17"/>
      <c r="Q2124" s="18"/>
      <c r="S2124" s="17"/>
      <c r="V2124" s="28"/>
      <c r="W2124" s="28">
        <v>94.5</v>
      </c>
    </row>
    <row r="2125" ht="15.75" customHeight="1">
      <c r="A2125" t="s">
        <v>44</v>
      </c>
      <c r="B2125" s="20" t="s">
        <v>104</v>
      </c>
      <c r="C2125" s="31" t="s">
        <v>145</v>
      </c>
      <c r="D2125" s="31">
        <v>1.0</v>
      </c>
      <c r="E2125" s="23" t="s">
        <v>1229</v>
      </c>
      <c r="F2125" s="12" t="str">
        <f t="shared" si="1"/>
        <v>2018</v>
      </c>
      <c r="G2125" s="32">
        <v>43239.0</v>
      </c>
      <c r="I2125" s="33"/>
      <c r="J2125" s="15"/>
      <c r="M2125" s="15"/>
      <c r="N2125" s="27"/>
      <c r="O2125" s="27"/>
      <c r="P2125" s="17"/>
      <c r="Q2125" s="18"/>
      <c r="S2125" s="17"/>
      <c r="V2125" s="28"/>
      <c r="W2125" s="28">
        <v>54.8</v>
      </c>
    </row>
    <row r="2126" ht="15.75" customHeight="1">
      <c r="A2126" t="s">
        <v>44</v>
      </c>
      <c r="B2126" s="20" t="s">
        <v>104</v>
      </c>
      <c r="C2126" s="29" t="s">
        <v>145</v>
      </c>
      <c r="D2126" s="23">
        <v>2.0</v>
      </c>
      <c r="E2126" s="23" t="s">
        <v>1230</v>
      </c>
      <c r="F2126" s="12" t="str">
        <f t="shared" si="1"/>
        <v>2018</v>
      </c>
      <c r="G2126" s="24">
        <v>43254.0</v>
      </c>
      <c r="I2126" s="30"/>
      <c r="J2126" s="15"/>
      <c r="M2126" s="15"/>
      <c r="N2126" s="27">
        <v>7.7</v>
      </c>
      <c r="O2126" s="27">
        <v>84.9</v>
      </c>
      <c r="P2126" s="17"/>
      <c r="Q2126" s="18"/>
      <c r="S2126" s="17"/>
      <c r="V2126" s="28"/>
      <c r="W2126" s="28">
        <v>866.4</v>
      </c>
    </row>
    <row r="2127" ht="15.75" customHeight="1">
      <c r="A2127" t="s">
        <v>44</v>
      </c>
      <c r="B2127" s="20" t="s">
        <v>104</v>
      </c>
      <c r="C2127" s="23" t="s">
        <v>145</v>
      </c>
      <c r="D2127" s="23">
        <v>3.0</v>
      </c>
      <c r="E2127" s="23" t="s">
        <v>1231</v>
      </c>
      <c r="F2127" s="12" t="str">
        <f t="shared" si="1"/>
        <v>2018</v>
      </c>
      <c r="G2127" s="24">
        <v>43268.0</v>
      </c>
      <c r="I2127" s="25"/>
      <c r="J2127" s="15"/>
      <c r="M2127" s="15"/>
      <c r="N2127" s="27">
        <v>7.51</v>
      </c>
      <c r="O2127" s="27">
        <v>78.9</v>
      </c>
      <c r="P2127" s="17"/>
      <c r="Q2127" s="18"/>
      <c r="S2127" s="17"/>
      <c r="V2127" s="28"/>
      <c r="W2127" s="28">
        <v>365.4</v>
      </c>
    </row>
    <row r="2128" ht="15.75" customHeight="1">
      <c r="A2128" t="s">
        <v>44</v>
      </c>
      <c r="B2128" s="20" t="s">
        <v>104</v>
      </c>
      <c r="C2128" s="23" t="s">
        <v>145</v>
      </c>
      <c r="D2128" s="23">
        <v>4.0</v>
      </c>
      <c r="E2128" s="23" t="s">
        <v>1232</v>
      </c>
      <c r="F2128" s="12" t="str">
        <f t="shared" si="1"/>
        <v>2018</v>
      </c>
      <c r="G2128" s="24">
        <v>43282.0</v>
      </c>
      <c r="I2128" s="25"/>
      <c r="J2128" s="15"/>
      <c r="M2128" s="15"/>
      <c r="N2128" s="27">
        <v>5.58</v>
      </c>
      <c r="O2128" s="27">
        <v>92.6</v>
      </c>
      <c r="P2128" s="17"/>
      <c r="Q2128" s="18"/>
      <c r="S2128" s="17"/>
      <c r="V2128" s="28"/>
      <c r="W2128" s="28">
        <v>1119.85</v>
      </c>
    </row>
    <row r="2129" ht="15.75" customHeight="1">
      <c r="A2129" t="s">
        <v>44</v>
      </c>
      <c r="B2129" s="20" t="s">
        <v>104</v>
      </c>
      <c r="C2129" s="23" t="s">
        <v>145</v>
      </c>
      <c r="D2129" s="23">
        <v>5.0</v>
      </c>
      <c r="E2129" s="23" t="s">
        <v>1233</v>
      </c>
      <c r="F2129" s="12" t="str">
        <f t="shared" si="1"/>
        <v>2018</v>
      </c>
      <c r="G2129" s="24">
        <v>43296.0</v>
      </c>
      <c r="I2129" s="25"/>
      <c r="J2129" s="15"/>
      <c r="M2129" s="15"/>
      <c r="N2129" s="27">
        <v>7.37</v>
      </c>
      <c r="O2129" s="27">
        <v>81.8</v>
      </c>
      <c r="P2129" s="17"/>
      <c r="Q2129" s="18"/>
      <c r="S2129" s="17"/>
      <c r="V2129" s="28"/>
      <c r="W2129" s="28">
        <v>85.7</v>
      </c>
    </row>
    <row r="2130" ht="15.75" customHeight="1">
      <c r="A2130" t="s">
        <v>44</v>
      </c>
      <c r="B2130" s="20" t="s">
        <v>104</v>
      </c>
      <c r="C2130" s="47" t="s">
        <v>145</v>
      </c>
      <c r="D2130" s="23">
        <v>6.0</v>
      </c>
      <c r="E2130" s="23" t="s">
        <v>1234</v>
      </c>
      <c r="F2130" s="12" t="str">
        <f t="shared" si="1"/>
        <v>2018</v>
      </c>
      <c r="G2130" s="24">
        <v>43310.0</v>
      </c>
      <c r="I2130" s="25"/>
      <c r="J2130" s="15"/>
      <c r="M2130" s="15"/>
      <c r="N2130" s="27">
        <v>7.84</v>
      </c>
      <c r="O2130" s="27">
        <v>88.3</v>
      </c>
      <c r="P2130" s="17"/>
      <c r="Q2130" s="18"/>
      <c r="S2130" s="17"/>
      <c r="V2130" s="28"/>
      <c r="W2130" s="28">
        <v>2419.6</v>
      </c>
    </row>
    <row r="2131" ht="15.75" customHeight="1">
      <c r="A2131" t="s">
        <v>44</v>
      </c>
      <c r="B2131" s="20" t="s">
        <v>104</v>
      </c>
      <c r="C2131" s="23" t="s">
        <v>145</v>
      </c>
      <c r="D2131" s="23">
        <v>8.0</v>
      </c>
      <c r="E2131" s="23" t="s">
        <v>1235</v>
      </c>
      <c r="F2131" s="12" t="str">
        <f t="shared" si="1"/>
        <v>2018</v>
      </c>
      <c r="G2131" s="24">
        <v>43338.0</v>
      </c>
      <c r="I2131" s="25"/>
      <c r="J2131" s="15"/>
      <c r="M2131" s="15"/>
      <c r="N2131" s="27">
        <v>8.92</v>
      </c>
      <c r="O2131" s="27">
        <v>94.4</v>
      </c>
      <c r="P2131" s="17"/>
      <c r="Q2131" s="18"/>
      <c r="S2131" s="17"/>
      <c r="V2131" s="28"/>
      <c r="W2131" s="28">
        <v>121.0</v>
      </c>
    </row>
    <row r="2132" ht="15.75" customHeight="1">
      <c r="A2132" t="s">
        <v>44</v>
      </c>
      <c r="B2132" s="20" t="s">
        <v>104</v>
      </c>
      <c r="C2132" s="23" t="s">
        <v>1236</v>
      </c>
      <c r="D2132" s="23">
        <v>1.0</v>
      </c>
      <c r="E2132" s="23" t="s">
        <v>1237</v>
      </c>
      <c r="F2132" s="12" t="str">
        <f t="shared" si="1"/>
        <v>2018</v>
      </c>
      <c r="G2132" s="24">
        <v>43239.0</v>
      </c>
      <c r="I2132" s="25"/>
      <c r="J2132" s="15"/>
      <c r="M2132" s="15"/>
      <c r="N2132" s="27"/>
      <c r="O2132" s="27"/>
      <c r="P2132" s="17"/>
      <c r="Q2132" s="18"/>
      <c r="S2132" s="17"/>
      <c r="V2132" s="28"/>
      <c r="W2132" s="28">
        <v>4.1</v>
      </c>
    </row>
    <row r="2133" ht="15.75" customHeight="1">
      <c r="A2133" t="s">
        <v>44</v>
      </c>
      <c r="B2133" s="20" t="s">
        <v>104</v>
      </c>
      <c r="C2133" s="29" t="s">
        <v>1236</v>
      </c>
      <c r="D2133" s="23">
        <v>2.0</v>
      </c>
      <c r="E2133" s="23" t="s">
        <v>1238</v>
      </c>
      <c r="F2133" s="12" t="str">
        <f t="shared" si="1"/>
        <v>2018</v>
      </c>
      <c r="G2133" s="24">
        <v>43254.0</v>
      </c>
      <c r="I2133" s="30"/>
      <c r="J2133" s="15"/>
      <c r="M2133" s="15"/>
      <c r="N2133" s="27">
        <v>6.65</v>
      </c>
      <c r="O2133" s="27">
        <v>73.5</v>
      </c>
      <c r="P2133" s="17"/>
      <c r="Q2133" s="18"/>
      <c r="S2133" s="17"/>
      <c r="V2133" s="28"/>
      <c r="W2133" s="28">
        <v>290.9</v>
      </c>
    </row>
    <row r="2134" ht="15.75" customHeight="1">
      <c r="A2134" t="s">
        <v>44</v>
      </c>
      <c r="B2134" s="20" t="s">
        <v>104</v>
      </c>
      <c r="C2134" s="23" t="s">
        <v>1236</v>
      </c>
      <c r="D2134" s="23">
        <v>3.0</v>
      </c>
      <c r="E2134" s="23" t="s">
        <v>1239</v>
      </c>
      <c r="F2134" s="12" t="str">
        <f t="shared" si="1"/>
        <v>2018</v>
      </c>
      <c r="G2134" s="24">
        <v>43268.0</v>
      </c>
      <c r="I2134" s="25"/>
      <c r="J2134" s="15"/>
      <c r="M2134" s="15"/>
      <c r="N2134" s="27">
        <v>7.01</v>
      </c>
      <c r="O2134" s="27">
        <v>71.8</v>
      </c>
      <c r="P2134" s="17"/>
      <c r="Q2134" s="18"/>
      <c r="S2134" s="17"/>
      <c r="V2134" s="28"/>
      <c r="W2134" s="28">
        <v>456.9</v>
      </c>
    </row>
    <row r="2135" ht="15.75" customHeight="1">
      <c r="A2135" t="s">
        <v>44</v>
      </c>
      <c r="B2135" s="20" t="s">
        <v>104</v>
      </c>
      <c r="C2135" s="31" t="s">
        <v>1236</v>
      </c>
      <c r="D2135" s="31">
        <v>4.0</v>
      </c>
      <c r="E2135" s="23" t="s">
        <v>1240</v>
      </c>
      <c r="F2135" s="12" t="str">
        <f t="shared" si="1"/>
        <v>2018</v>
      </c>
      <c r="G2135" s="32">
        <v>43282.0</v>
      </c>
      <c r="I2135" s="33"/>
      <c r="J2135" s="15"/>
      <c r="M2135" s="15"/>
      <c r="N2135" s="27">
        <v>6.72</v>
      </c>
      <c r="O2135" s="27">
        <v>72.7</v>
      </c>
      <c r="P2135" s="17"/>
      <c r="Q2135" s="18"/>
      <c r="S2135" s="17"/>
      <c r="V2135" s="28"/>
      <c r="W2135" s="28">
        <v>648.8</v>
      </c>
    </row>
    <row r="2136" ht="15.75" customHeight="1">
      <c r="A2136" t="s">
        <v>44</v>
      </c>
      <c r="B2136" s="20" t="s">
        <v>104</v>
      </c>
      <c r="C2136" s="23" t="s">
        <v>1236</v>
      </c>
      <c r="D2136" s="23">
        <v>5.0</v>
      </c>
      <c r="E2136" s="23" t="s">
        <v>1241</v>
      </c>
      <c r="F2136" s="12" t="str">
        <f t="shared" si="1"/>
        <v>2018</v>
      </c>
      <c r="G2136" s="24">
        <v>43296.0</v>
      </c>
      <c r="I2136" s="25"/>
      <c r="J2136" s="15"/>
      <c r="M2136" s="15"/>
      <c r="N2136" s="27">
        <v>6.95</v>
      </c>
      <c r="O2136" s="27">
        <v>74.6</v>
      </c>
      <c r="P2136" s="17"/>
      <c r="Q2136" s="18"/>
      <c r="S2136" s="17"/>
      <c r="V2136" s="28"/>
      <c r="W2136" s="28">
        <v>365.4</v>
      </c>
    </row>
    <row r="2137" ht="15.75" customHeight="1">
      <c r="A2137" t="s">
        <v>44</v>
      </c>
      <c r="B2137" s="20" t="s">
        <v>104</v>
      </c>
      <c r="C2137" s="23" t="s">
        <v>1236</v>
      </c>
      <c r="D2137" s="23">
        <v>6.0</v>
      </c>
      <c r="E2137" s="23" t="s">
        <v>1242</v>
      </c>
      <c r="F2137" s="12" t="str">
        <f t="shared" si="1"/>
        <v>2018</v>
      </c>
      <c r="G2137" s="24">
        <v>43310.0</v>
      </c>
      <c r="I2137" s="25"/>
      <c r="J2137" s="15"/>
      <c r="M2137" s="15"/>
      <c r="N2137" s="27">
        <v>5.14</v>
      </c>
      <c r="O2137" s="27">
        <v>58.4</v>
      </c>
      <c r="P2137" s="17"/>
      <c r="Q2137" s="18"/>
      <c r="S2137" s="17"/>
      <c r="V2137" s="28"/>
      <c r="W2137" s="28">
        <v>2419.6</v>
      </c>
    </row>
    <row r="2138" ht="15.75" customHeight="1">
      <c r="A2138" t="s">
        <v>44</v>
      </c>
      <c r="B2138" s="20" t="s">
        <v>104</v>
      </c>
      <c r="C2138" s="23" t="s">
        <v>1236</v>
      </c>
      <c r="D2138" s="23">
        <v>8.0</v>
      </c>
      <c r="E2138" s="23" t="s">
        <v>1243</v>
      </c>
      <c r="F2138" s="12" t="str">
        <f t="shared" si="1"/>
        <v>2018</v>
      </c>
      <c r="G2138" s="24">
        <v>43338.0</v>
      </c>
      <c r="I2138" s="25"/>
      <c r="J2138" s="15"/>
      <c r="M2138" s="15"/>
      <c r="N2138" s="27">
        <v>7.72</v>
      </c>
      <c r="O2138" s="27">
        <v>81.1</v>
      </c>
      <c r="P2138" s="17"/>
      <c r="Q2138" s="18"/>
      <c r="S2138" s="17"/>
      <c r="V2138" s="28"/>
      <c r="W2138" s="28">
        <v>410.6</v>
      </c>
    </row>
    <row r="2139" ht="15.75" customHeight="1">
      <c r="A2139" s="20" t="s">
        <v>516</v>
      </c>
      <c r="B2139" s="20" t="s">
        <v>1244</v>
      </c>
      <c r="C2139" s="23" t="s">
        <v>1245</v>
      </c>
      <c r="D2139" s="23">
        <v>1.0</v>
      </c>
      <c r="E2139" s="23" t="s">
        <v>1246</v>
      </c>
      <c r="F2139" s="12" t="str">
        <f t="shared" si="1"/>
        <v>2018</v>
      </c>
      <c r="G2139" s="24">
        <v>43239.0</v>
      </c>
      <c r="I2139" s="25"/>
      <c r="J2139" s="15"/>
      <c r="M2139" s="15"/>
      <c r="N2139" s="27">
        <v>9.25</v>
      </c>
      <c r="O2139" s="27">
        <v>92.0</v>
      </c>
      <c r="P2139" s="17"/>
      <c r="Q2139" s="18"/>
      <c r="S2139" s="17"/>
      <c r="V2139" s="28"/>
      <c r="W2139" s="28">
        <v>86.5</v>
      </c>
    </row>
    <row r="2140" ht="15.75" customHeight="1">
      <c r="A2140" t="s">
        <v>44</v>
      </c>
      <c r="B2140" s="20" t="s">
        <v>1244</v>
      </c>
      <c r="C2140" s="23" t="s">
        <v>1245</v>
      </c>
      <c r="D2140" s="23">
        <v>10.0</v>
      </c>
      <c r="E2140" s="23" t="s">
        <v>1247</v>
      </c>
      <c r="F2140" s="12" t="str">
        <f t="shared" si="1"/>
        <v>2018</v>
      </c>
      <c r="G2140" s="24">
        <v>43366.0</v>
      </c>
      <c r="I2140" s="25"/>
      <c r="J2140" s="15"/>
      <c r="M2140" s="15"/>
      <c r="N2140" s="27">
        <v>8.19</v>
      </c>
      <c r="O2140" s="27">
        <v>84.8</v>
      </c>
      <c r="P2140" s="17"/>
      <c r="Q2140" s="18"/>
      <c r="S2140" s="17"/>
      <c r="V2140" s="28"/>
      <c r="W2140" s="28">
        <v>151.5</v>
      </c>
    </row>
    <row r="2141" ht="15.75" customHeight="1">
      <c r="A2141" t="s">
        <v>44</v>
      </c>
      <c r="B2141" s="20" t="s">
        <v>1244</v>
      </c>
      <c r="C2141" s="23" t="s">
        <v>1245</v>
      </c>
      <c r="D2141" s="23">
        <v>2.0</v>
      </c>
      <c r="E2141" s="23" t="s">
        <v>1248</v>
      </c>
      <c r="F2141" s="12" t="str">
        <f t="shared" si="1"/>
        <v>2018</v>
      </c>
      <c r="G2141" s="24">
        <v>43254.0</v>
      </c>
      <c r="I2141" s="25"/>
      <c r="J2141" s="15"/>
      <c r="M2141" s="15"/>
      <c r="N2141" s="27">
        <v>8.09</v>
      </c>
      <c r="O2141" s="27">
        <v>89.0</v>
      </c>
      <c r="P2141" s="17"/>
      <c r="Q2141" s="18"/>
      <c r="S2141" s="17"/>
      <c r="V2141" s="28"/>
      <c r="W2141" s="28">
        <v>72.2</v>
      </c>
    </row>
    <row r="2142" ht="15.75" customHeight="1">
      <c r="A2142" t="s">
        <v>44</v>
      </c>
      <c r="B2142" s="20" t="s">
        <v>1244</v>
      </c>
      <c r="C2142" s="23" t="s">
        <v>1245</v>
      </c>
      <c r="D2142" s="23">
        <v>3.0</v>
      </c>
      <c r="E2142" s="23" t="s">
        <v>1249</v>
      </c>
      <c r="F2142" s="12" t="str">
        <f t="shared" si="1"/>
        <v>2018</v>
      </c>
      <c r="G2142" s="24">
        <v>43268.0</v>
      </c>
      <c r="I2142" s="25"/>
      <c r="J2142" s="15"/>
      <c r="M2142" s="15"/>
      <c r="N2142" s="27">
        <v>6.08</v>
      </c>
      <c r="O2142" s="27">
        <v>66.8</v>
      </c>
      <c r="P2142" s="17"/>
      <c r="Q2142" s="18"/>
      <c r="S2142" s="17"/>
      <c r="V2142" s="28"/>
      <c r="W2142" s="28">
        <v>238.2</v>
      </c>
    </row>
    <row r="2143" ht="15.75" customHeight="1">
      <c r="A2143" s="20" t="s">
        <v>516</v>
      </c>
      <c r="B2143" s="20" t="s">
        <v>1244</v>
      </c>
      <c r="C2143" s="23" t="s">
        <v>1245</v>
      </c>
      <c r="D2143" s="23">
        <v>4.0</v>
      </c>
      <c r="E2143" s="23" t="s">
        <v>1250</v>
      </c>
      <c r="F2143" s="12" t="str">
        <f t="shared" si="1"/>
        <v>2018</v>
      </c>
      <c r="G2143" s="24">
        <v>43282.0</v>
      </c>
      <c r="I2143" s="25"/>
      <c r="J2143" s="15"/>
      <c r="M2143" s="15"/>
      <c r="N2143" s="27">
        <v>8.13</v>
      </c>
      <c r="O2143" s="27">
        <v>87.7</v>
      </c>
      <c r="P2143" s="17"/>
      <c r="Q2143" s="18"/>
      <c r="S2143" s="17"/>
      <c r="V2143" s="28"/>
      <c r="W2143" s="28">
        <v>1299.65</v>
      </c>
    </row>
    <row r="2144" ht="15.75" customHeight="1">
      <c r="A2144" s="20" t="s">
        <v>516</v>
      </c>
      <c r="B2144" s="20" t="s">
        <v>1244</v>
      </c>
      <c r="C2144" s="23" t="s">
        <v>1245</v>
      </c>
      <c r="D2144" s="23">
        <v>5.0</v>
      </c>
      <c r="E2144" s="23" t="s">
        <v>1251</v>
      </c>
      <c r="F2144" s="12" t="str">
        <f t="shared" si="1"/>
        <v>2018</v>
      </c>
      <c r="G2144" s="24">
        <v>43296.0</v>
      </c>
      <c r="I2144" s="25"/>
      <c r="J2144" s="15"/>
      <c r="M2144" s="15"/>
      <c r="N2144" s="27">
        <v>5.57</v>
      </c>
      <c r="O2144" s="27">
        <v>63.8</v>
      </c>
      <c r="P2144" s="17"/>
      <c r="Q2144" s="18"/>
      <c r="S2144" s="17"/>
      <c r="V2144" s="28"/>
      <c r="W2144" s="28">
        <v>79.4</v>
      </c>
    </row>
    <row r="2145" ht="15.75" customHeight="1">
      <c r="A2145" s="20" t="s">
        <v>516</v>
      </c>
      <c r="B2145" s="20" t="s">
        <v>1244</v>
      </c>
      <c r="C2145" s="23" t="s">
        <v>1245</v>
      </c>
      <c r="D2145" s="23">
        <v>6.0</v>
      </c>
      <c r="E2145" s="23" t="s">
        <v>1252</v>
      </c>
      <c r="F2145" s="12" t="str">
        <f t="shared" si="1"/>
        <v>2018</v>
      </c>
      <c r="G2145" s="24">
        <v>43310.0</v>
      </c>
      <c r="I2145" s="25"/>
      <c r="J2145" s="15"/>
      <c r="M2145" s="15"/>
      <c r="N2145" s="27">
        <v>6.8</v>
      </c>
      <c r="O2145" s="27">
        <v>78.1</v>
      </c>
      <c r="P2145" s="17"/>
      <c r="Q2145" s="18"/>
      <c r="S2145" s="17"/>
      <c r="V2145" s="28"/>
      <c r="W2145" s="28">
        <v>1119.9</v>
      </c>
    </row>
    <row r="2146" ht="15.75" customHeight="1">
      <c r="A2146" s="20" t="s">
        <v>516</v>
      </c>
      <c r="B2146" s="20" t="s">
        <v>1244</v>
      </c>
      <c r="C2146" s="23" t="s">
        <v>1245</v>
      </c>
      <c r="D2146" s="23">
        <v>7.0</v>
      </c>
      <c r="E2146" s="23" t="s">
        <v>1253</v>
      </c>
      <c r="F2146" s="12" t="str">
        <f t="shared" si="1"/>
        <v>2018</v>
      </c>
      <c r="G2146" s="24">
        <v>43324.0</v>
      </c>
      <c r="I2146" s="25"/>
      <c r="J2146" s="15"/>
      <c r="M2146" s="15"/>
      <c r="N2146" s="27">
        <v>4.89</v>
      </c>
      <c r="O2146" s="27">
        <v>57.7</v>
      </c>
      <c r="P2146" s="17"/>
      <c r="Q2146" s="18"/>
      <c r="S2146" s="17"/>
      <c r="V2146" s="28"/>
      <c r="W2146" s="28">
        <v>261.3</v>
      </c>
    </row>
    <row r="2147" ht="15.75" customHeight="1">
      <c r="A2147" s="20" t="s">
        <v>516</v>
      </c>
      <c r="B2147" s="20" t="s">
        <v>1244</v>
      </c>
      <c r="C2147" s="23" t="s">
        <v>1245</v>
      </c>
      <c r="D2147" s="23">
        <v>8.0</v>
      </c>
      <c r="E2147" s="23" t="s">
        <v>1254</v>
      </c>
      <c r="F2147" s="12" t="str">
        <f t="shared" si="1"/>
        <v>2018</v>
      </c>
      <c r="G2147" s="24">
        <v>43338.0</v>
      </c>
      <c r="I2147" s="25"/>
      <c r="J2147" s="15"/>
      <c r="M2147" s="15"/>
      <c r="N2147" s="27">
        <v>5.91</v>
      </c>
      <c r="O2147" s="27">
        <v>64.2</v>
      </c>
      <c r="P2147" s="17"/>
      <c r="Q2147" s="18"/>
      <c r="S2147" s="17"/>
      <c r="V2147" s="28"/>
      <c r="W2147" s="28">
        <v>214.2</v>
      </c>
    </row>
    <row r="2148" ht="15.75" customHeight="1">
      <c r="A2148" s="20" t="s">
        <v>516</v>
      </c>
      <c r="B2148" s="20" t="s">
        <v>1244</v>
      </c>
      <c r="C2148" s="23" t="s">
        <v>1245</v>
      </c>
      <c r="D2148" s="23">
        <v>9.0</v>
      </c>
      <c r="E2148" s="23" t="s">
        <v>1255</v>
      </c>
      <c r="F2148" s="12" t="str">
        <f t="shared" si="1"/>
        <v>2018</v>
      </c>
      <c r="G2148" s="24">
        <v>43352.0</v>
      </c>
      <c r="I2148" s="25"/>
      <c r="J2148" s="15"/>
      <c r="M2148" s="15"/>
      <c r="N2148" s="27">
        <v>5.11</v>
      </c>
      <c r="O2148" s="27">
        <v>57.0</v>
      </c>
      <c r="P2148" s="17"/>
      <c r="Q2148" s="18"/>
      <c r="S2148" s="17"/>
      <c r="V2148" s="28"/>
      <c r="W2148" s="28">
        <v>435.2</v>
      </c>
    </row>
    <row r="2149" ht="15.75" customHeight="1">
      <c r="A2149" s="20" t="s">
        <v>516</v>
      </c>
      <c r="B2149" s="20" t="s">
        <v>1244</v>
      </c>
      <c r="C2149" s="23" t="s">
        <v>1256</v>
      </c>
      <c r="D2149" s="23">
        <v>1.0</v>
      </c>
      <c r="E2149" s="23" t="s">
        <v>1257</v>
      </c>
      <c r="F2149" s="12" t="str">
        <f t="shared" si="1"/>
        <v>2018</v>
      </c>
      <c r="G2149" s="24">
        <v>43239.0</v>
      </c>
      <c r="I2149" s="25"/>
      <c r="J2149" s="15"/>
      <c r="M2149" s="15"/>
      <c r="N2149" s="27">
        <v>8.88</v>
      </c>
      <c r="O2149" s="27">
        <v>85.4</v>
      </c>
      <c r="P2149" s="17"/>
      <c r="Q2149" s="18"/>
      <c r="S2149" s="17"/>
      <c r="V2149" s="28"/>
      <c r="W2149" s="28">
        <v>155.3</v>
      </c>
    </row>
    <row r="2150" ht="15.75" customHeight="1">
      <c r="A2150" s="20" t="s">
        <v>516</v>
      </c>
      <c r="B2150" s="20" t="s">
        <v>1244</v>
      </c>
      <c r="C2150" s="23" t="s">
        <v>1256</v>
      </c>
      <c r="D2150" s="23">
        <v>10.0</v>
      </c>
      <c r="E2150" s="23" t="s">
        <v>1258</v>
      </c>
      <c r="F2150" s="12" t="str">
        <f t="shared" si="1"/>
        <v>2018</v>
      </c>
      <c r="G2150" s="24">
        <v>43366.0</v>
      </c>
      <c r="I2150" s="25"/>
      <c r="J2150" s="15"/>
      <c r="M2150" s="15"/>
      <c r="N2150" s="27">
        <v>9.0</v>
      </c>
      <c r="O2150" s="27">
        <v>93.2</v>
      </c>
      <c r="P2150" s="17"/>
      <c r="Q2150" s="18"/>
      <c r="S2150" s="17"/>
      <c r="V2150" s="28"/>
      <c r="W2150" s="28">
        <v>193.5</v>
      </c>
    </row>
    <row r="2151" ht="15.75" customHeight="1">
      <c r="A2151" s="20" t="s">
        <v>516</v>
      </c>
      <c r="B2151" s="20" t="s">
        <v>1244</v>
      </c>
      <c r="C2151" s="23" t="s">
        <v>1256</v>
      </c>
      <c r="D2151" s="23">
        <v>2.0</v>
      </c>
      <c r="E2151" s="23" t="s">
        <v>1259</v>
      </c>
      <c r="F2151" s="12" t="str">
        <f t="shared" si="1"/>
        <v>2018</v>
      </c>
      <c r="G2151" s="24">
        <v>43254.0</v>
      </c>
      <c r="I2151" s="25"/>
      <c r="J2151" s="15"/>
      <c r="M2151" s="15"/>
      <c r="N2151" s="27">
        <v>8.6</v>
      </c>
      <c r="O2151" s="27">
        <v>94.0</v>
      </c>
      <c r="P2151" s="17"/>
      <c r="Q2151" s="18"/>
      <c r="S2151" s="17"/>
      <c r="V2151" s="28"/>
      <c r="W2151" s="28">
        <v>117.8</v>
      </c>
    </row>
    <row r="2152" ht="15.75" customHeight="1">
      <c r="A2152" s="20" t="s">
        <v>516</v>
      </c>
      <c r="B2152" s="20" t="s">
        <v>1244</v>
      </c>
      <c r="C2152" s="23" t="s">
        <v>1256</v>
      </c>
      <c r="D2152" s="23">
        <v>3.0</v>
      </c>
      <c r="E2152" s="23" t="s">
        <v>1260</v>
      </c>
      <c r="F2152" s="12" t="str">
        <f t="shared" si="1"/>
        <v>2018</v>
      </c>
      <c r="G2152" s="24">
        <v>43268.0</v>
      </c>
      <c r="I2152" s="25"/>
      <c r="J2152" s="15"/>
      <c r="M2152" s="15"/>
      <c r="N2152" s="27">
        <v>6.8</v>
      </c>
      <c r="O2152" s="27">
        <v>71.9</v>
      </c>
      <c r="P2152" s="17"/>
      <c r="Q2152" s="18"/>
      <c r="S2152" s="17"/>
      <c r="V2152" s="28"/>
      <c r="W2152" s="28">
        <v>488.4</v>
      </c>
    </row>
    <row r="2153" ht="15.75" customHeight="1">
      <c r="A2153" s="20" t="s">
        <v>516</v>
      </c>
      <c r="B2153" s="20" t="s">
        <v>1244</v>
      </c>
      <c r="C2153" s="23" t="s">
        <v>1256</v>
      </c>
      <c r="D2153" s="23">
        <v>4.0</v>
      </c>
      <c r="E2153" s="23" t="s">
        <v>1261</v>
      </c>
      <c r="F2153" s="12" t="str">
        <f t="shared" si="1"/>
        <v>2018</v>
      </c>
      <c r="G2153" s="24">
        <v>43282.0</v>
      </c>
      <c r="I2153" s="25"/>
      <c r="J2153" s="15"/>
      <c r="M2153" s="15"/>
      <c r="N2153" s="27">
        <v>8.88</v>
      </c>
      <c r="O2153" s="27">
        <v>91.4</v>
      </c>
      <c r="P2153" s="17"/>
      <c r="Q2153" s="18"/>
      <c r="S2153" s="17"/>
      <c r="V2153" s="28"/>
      <c r="W2153" s="28">
        <v>1553.07</v>
      </c>
    </row>
    <row r="2154" ht="15.75" customHeight="1">
      <c r="A2154" s="20" t="s">
        <v>516</v>
      </c>
      <c r="B2154" s="20" t="s">
        <v>1244</v>
      </c>
      <c r="C2154" s="23" t="s">
        <v>1256</v>
      </c>
      <c r="D2154" s="23">
        <v>5.0</v>
      </c>
      <c r="E2154" s="23" t="s">
        <v>1262</v>
      </c>
      <c r="F2154" s="12" t="str">
        <f t="shared" si="1"/>
        <v>2018</v>
      </c>
      <c r="G2154" s="24">
        <v>43296.0</v>
      </c>
      <c r="I2154" s="25"/>
      <c r="J2154" s="15"/>
      <c r="M2154" s="15"/>
      <c r="N2154" s="27">
        <v>6.56</v>
      </c>
      <c r="O2154" s="27">
        <v>74.6</v>
      </c>
      <c r="P2154" s="17"/>
      <c r="Q2154" s="18"/>
      <c r="S2154" s="17"/>
      <c r="V2154" s="28"/>
      <c r="W2154" s="28">
        <v>387.3</v>
      </c>
    </row>
    <row r="2155" ht="15.75" customHeight="1">
      <c r="A2155" s="20" t="s">
        <v>516</v>
      </c>
      <c r="B2155" s="20" t="s">
        <v>1244</v>
      </c>
      <c r="C2155" s="23" t="s">
        <v>1256</v>
      </c>
      <c r="D2155" s="23">
        <v>6.0</v>
      </c>
      <c r="E2155" s="23" t="s">
        <v>1263</v>
      </c>
      <c r="F2155" s="12" t="str">
        <f t="shared" si="1"/>
        <v>2018</v>
      </c>
      <c r="G2155" s="24">
        <v>43310.0</v>
      </c>
      <c r="I2155" s="25"/>
      <c r="J2155" s="15"/>
      <c r="M2155" s="15"/>
      <c r="N2155" s="27">
        <v>7.6</v>
      </c>
      <c r="O2155" s="27">
        <v>86.5</v>
      </c>
      <c r="P2155" s="17"/>
      <c r="Q2155" s="18"/>
      <c r="S2155" s="17"/>
      <c r="V2155" s="28"/>
      <c r="W2155" s="28">
        <v>1986.3</v>
      </c>
    </row>
    <row r="2156" ht="15.75" customHeight="1">
      <c r="A2156" s="20" t="s">
        <v>516</v>
      </c>
      <c r="B2156" s="20" t="s">
        <v>1244</v>
      </c>
      <c r="C2156" s="23" t="s">
        <v>1256</v>
      </c>
      <c r="D2156" s="23">
        <v>7.0</v>
      </c>
      <c r="E2156" s="23" t="s">
        <v>1264</v>
      </c>
      <c r="F2156" s="12" t="str">
        <f t="shared" si="1"/>
        <v>2018</v>
      </c>
      <c r="G2156" s="24">
        <v>43324.0</v>
      </c>
      <c r="I2156" s="25"/>
      <c r="J2156" s="15"/>
      <c r="M2156" s="15"/>
      <c r="N2156" s="27">
        <v>6.43</v>
      </c>
      <c r="O2156" s="27">
        <v>74.9</v>
      </c>
      <c r="P2156" s="17"/>
      <c r="Q2156" s="18"/>
      <c r="S2156" s="17"/>
      <c r="V2156" s="28"/>
      <c r="W2156" s="28">
        <v>365.4</v>
      </c>
    </row>
    <row r="2157" ht="15.75" customHeight="1">
      <c r="A2157" s="20" t="s">
        <v>516</v>
      </c>
      <c r="B2157" s="20" t="s">
        <v>1244</v>
      </c>
      <c r="C2157" s="23" t="s">
        <v>1256</v>
      </c>
      <c r="D2157" s="23">
        <v>8.0</v>
      </c>
      <c r="E2157" s="23" t="s">
        <v>1265</v>
      </c>
      <c r="F2157" s="12" t="str">
        <f t="shared" si="1"/>
        <v>2018</v>
      </c>
      <c r="G2157" s="24">
        <v>43338.0</v>
      </c>
      <c r="I2157" s="25"/>
      <c r="J2157" s="15"/>
      <c r="M2157" s="15"/>
      <c r="N2157" s="27">
        <v>6.89</v>
      </c>
      <c r="O2157" s="27">
        <v>74.1</v>
      </c>
      <c r="P2157" s="17"/>
      <c r="Q2157" s="18"/>
      <c r="S2157" s="17"/>
      <c r="V2157" s="28"/>
      <c r="W2157" s="28">
        <v>579.4</v>
      </c>
    </row>
    <row r="2158" ht="15.75" customHeight="1">
      <c r="A2158" s="20" t="s">
        <v>516</v>
      </c>
      <c r="B2158" s="20" t="s">
        <v>1244</v>
      </c>
      <c r="C2158" s="23" t="s">
        <v>1256</v>
      </c>
      <c r="D2158" s="23">
        <v>9.0</v>
      </c>
      <c r="E2158" s="23" t="s">
        <v>1266</v>
      </c>
      <c r="F2158" s="12" t="str">
        <f t="shared" si="1"/>
        <v>2018</v>
      </c>
      <c r="G2158" s="24">
        <v>43352.0</v>
      </c>
      <c r="I2158" s="25"/>
      <c r="J2158" s="15"/>
      <c r="M2158" s="15"/>
      <c r="N2158" s="27">
        <v>6.85</v>
      </c>
      <c r="O2158" s="27">
        <v>74.9</v>
      </c>
      <c r="P2158" s="17"/>
      <c r="Q2158" s="18"/>
      <c r="S2158" s="17"/>
      <c r="V2158" s="28"/>
      <c r="W2158" s="28">
        <v>325.5</v>
      </c>
    </row>
    <row r="2159" ht="15.75" customHeight="1">
      <c r="A2159" s="20" t="s">
        <v>516</v>
      </c>
      <c r="B2159" s="20" t="s">
        <v>1244</v>
      </c>
      <c r="C2159" s="23" t="s">
        <v>1267</v>
      </c>
      <c r="D2159" s="23">
        <v>1.0</v>
      </c>
      <c r="E2159" s="23" t="s">
        <v>1268</v>
      </c>
      <c r="F2159" s="12" t="str">
        <f t="shared" si="1"/>
        <v>2018</v>
      </c>
      <c r="G2159" s="24">
        <v>43239.0</v>
      </c>
      <c r="I2159" s="25"/>
      <c r="J2159" s="15"/>
      <c r="M2159" s="15"/>
      <c r="N2159" s="27">
        <v>8.61</v>
      </c>
      <c r="O2159" s="27">
        <v>82.0</v>
      </c>
      <c r="P2159" s="17"/>
      <c r="Q2159" s="18"/>
      <c r="S2159" s="17"/>
      <c r="V2159" s="28"/>
      <c r="W2159" s="28">
        <v>77.6</v>
      </c>
    </row>
    <row r="2160" ht="15.75" customHeight="1">
      <c r="A2160" s="20" t="s">
        <v>516</v>
      </c>
      <c r="B2160" s="20" t="s">
        <v>1244</v>
      </c>
      <c r="C2160" s="29" t="s">
        <v>1267</v>
      </c>
      <c r="D2160" s="23">
        <v>10.0</v>
      </c>
      <c r="E2160" s="23" t="s">
        <v>1269</v>
      </c>
      <c r="F2160" s="12" t="str">
        <f t="shared" si="1"/>
        <v>2018</v>
      </c>
      <c r="G2160" s="24">
        <v>43366.0</v>
      </c>
      <c r="I2160" s="30"/>
      <c r="J2160" s="15"/>
      <c r="M2160" s="15"/>
      <c r="N2160" s="27">
        <v>8.94</v>
      </c>
      <c r="O2160" s="27">
        <v>91.3</v>
      </c>
      <c r="P2160" s="17"/>
      <c r="Q2160" s="18"/>
      <c r="S2160" s="17"/>
      <c r="V2160" s="28"/>
      <c r="W2160" s="28">
        <v>218.7</v>
      </c>
    </row>
    <row r="2161" ht="15.75" customHeight="1">
      <c r="A2161" s="20" t="s">
        <v>516</v>
      </c>
      <c r="B2161" s="20" t="s">
        <v>1244</v>
      </c>
      <c r="C2161" s="23" t="s">
        <v>1267</v>
      </c>
      <c r="D2161" s="23">
        <v>2.0</v>
      </c>
      <c r="E2161" s="23" t="s">
        <v>1270</v>
      </c>
      <c r="F2161" s="12" t="str">
        <f t="shared" si="1"/>
        <v>2018</v>
      </c>
      <c r="G2161" s="24">
        <v>43254.0</v>
      </c>
      <c r="I2161" s="25"/>
      <c r="J2161" s="15"/>
      <c r="M2161" s="15"/>
      <c r="N2161" s="27">
        <v>8.73</v>
      </c>
      <c r="O2161" s="27">
        <v>94.3</v>
      </c>
      <c r="P2161" s="17"/>
      <c r="Q2161" s="18"/>
      <c r="S2161" s="17"/>
      <c r="V2161" s="28"/>
      <c r="W2161" s="28">
        <v>78.9</v>
      </c>
    </row>
    <row r="2162" ht="15.75" customHeight="1">
      <c r="A2162" s="20" t="s">
        <v>516</v>
      </c>
      <c r="B2162" s="20" t="s">
        <v>1244</v>
      </c>
      <c r="C2162" s="23" t="s">
        <v>1267</v>
      </c>
      <c r="D2162" s="23">
        <v>3.0</v>
      </c>
      <c r="E2162" s="23" t="s">
        <v>1271</v>
      </c>
      <c r="F2162" s="12" t="str">
        <f t="shared" si="1"/>
        <v>2018</v>
      </c>
      <c r="G2162" s="24">
        <v>43268.0</v>
      </c>
      <c r="I2162" s="25"/>
      <c r="J2162" s="15"/>
      <c r="M2162" s="15"/>
      <c r="N2162" s="27">
        <v>7.38</v>
      </c>
      <c r="O2162" s="27">
        <v>76.6</v>
      </c>
      <c r="P2162" s="17"/>
      <c r="Q2162" s="18"/>
      <c r="S2162" s="17"/>
      <c r="V2162" s="28"/>
      <c r="W2162" s="28">
        <v>148.3</v>
      </c>
    </row>
    <row r="2163" ht="15.75" customHeight="1">
      <c r="A2163" s="20" t="s">
        <v>516</v>
      </c>
      <c r="B2163" s="20" t="s">
        <v>1244</v>
      </c>
      <c r="C2163" s="23" t="s">
        <v>1267</v>
      </c>
      <c r="D2163" s="23">
        <v>4.0</v>
      </c>
      <c r="E2163" s="23" t="s">
        <v>1272</v>
      </c>
      <c r="F2163" s="12" t="str">
        <f t="shared" si="1"/>
        <v>2018</v>
      </c>
      <c r="G2163" s="24">
        <v>43282.0</v>
      </c>
      <c r="I2163" s="25"/>
      <c r="J2163" s="15"/>
      <c r="M2163" s="15"/>
      <c r="N2163" s="27">
        <v>8.02</v>
      </c>
      <c r="O2163" s="27">
        <v>85.4</v>
      </c>
      <c r="P2163" s="17"/>
      <c r="Q2163" s="18"/>
      <c r="S2163" s="17"/>
      <c r="V2163" s="28"/>
      <c r="W2163" s="28">
        <v>1553.07</v>
      </c>
    </row>
    <row r="2164" ht="15.75" customHeight="1">
      <c r="A2164" s="20" t="s">
        <v>516</v>
      </c>
      <c r="B2164" s="20" t="s">
        <v>1244</v>
      </c>
      <c r="C2164" s="23" t="s">
        <v>1267</v>
      </c>
      <c r="D2164" s="23">
        <v>5.0</v>
      </c>
      <c r="E2164" s="23" t="s">
        <v>1273</v>
      </c>
      <c r="F2164" s="12" t="str">
        <f t="shared" si="1"/>
        <v>2018</v>
      </c>
      <c r="G2164" s="24">
        <v>43296.0</v>
      </c>
      <c r="I2164" s="25"/>
      <c r="J2164" s="15"/>
      <c r="M2164" s="15"/>
      <c r="N2164" s="27">
        <v>6.43</v>
      </c>
      <c r="O2164" s="27">
        <v>71.4</v>
      </c>
      <c r="P2164" s="17"/>
      <c r="Q2164" s="18"/>
      <c r="S2164" s="17"/>
      <c r="V2164" s="28"/>
      <c r="W2164" s="28">
        <v>248.1</v>
      </c>
    </row>
    <row r="2165" ht="15.75" customHeight="1">
      <c r="A2165" s="20" t="s">
        <v>516</v>
      </c>
      <c r="B2165" s="20" t="s">
        <v>1244</v>
      </c>
      <c r="C2165" s="23" t="s">
        <v>1267</v>
      </c>
      <c r="D2165" s="23">
        <v>6.0</v>
      </c>
      <c r="E2165" s="23" t="s">
        <v>1274</v>
      </c>
      <c r="F2165" s="12" t="str">
        <f t="shared" si="1"/>
        <v>2018</v>
      </c>
      <c r="G2165" s="24">
        <v>43310.0</v>
      </c>
      <c r="I2165" s="25"/>
      <c r="J2165" s="15"/>
      <c r="M2165" s="15"/>
      <c r="N2165" s="27">
        <v>6.81</v>
      </c>
      <c r="O2165" s="27">
        <v>76.4</v>
      </c>
      <c r="P2165" s="17"/>
      <c r="Q2165" s="18"/>
      <c r="S2165" s="17"/>
      <c r="V2165" s="28"/>
      <c r="W2165" s="28">
        <v>1986.3</v>
      </c>
    </row>
    <row r="2166" ht="15.75" customHeight="1">
      <c r="A2166" s="20" t="s">
        <v>516</v>
      </c>
      <c r="B2166" s="20" t="s">
        <v>1244</v>
      </c>
      <c r="C2166" s="23" t="s">
        <v>1267</v>
      </c>
      <c r="D2166" s="23">
        <v>7.0</v>
      </c>
      <c r="E2166" s="23" t="s">
        <v>1275</v>
      </c>
      <c r="F2166" s="12" t="str">
        <f t="shared" si="1"/>
        <v>2018</v>
      </c>
      <c r="G2166" s="24">
        <v>43324.0</v>
      </c>
      <c r="I2166" s="25"/>
      <c r="J2166" s="15"/>
      <c r="M2166" s="15"/>
      <c r="N2166" s="27">
        <v>6.65</v>
      </c>
      <c r="O2166" s="27">
        <v>76.4</v>
      </c>
      <c r="P2166" s="17"/>
      <c r="Q2166" s="18"/>
      <c r="S2166" s="17"/>
      <c r="V2166" s="28"/>
      <c r="W2166" s="28">
        <v>290.9</v>
      </c>
    </row>
    <row r="2167" ht="15.75" customHeight="1">
      <c r="A2167" s="20" t="s">
        <v>516</v>
      </c>
      <c r="B2167" s="20" t="s">
        <v>1244</v>
      </c>
      <c r="C2167" s="23" t="s">
        <v>1267</v>
      </c>
      <c r="D2167" s="23">
        <v>8.0</v>
      </c>
      <c r="E2167" s="23" t="s">
        <v>1276</v>
      </c>
      <c r="F2167" s="12" t="str">
        <f t="shared" si="1"/>
        <v>2018</v>
      </c>
      <c r="G2167" s="24">
        <v>43338.0</v>
      </c>
      <c r="I2167" s="25"/>
      <c r="J2167" s="15"/>
      <c r="M2167" s="15"/>
      <c r="N2167" s="27">
        <v>7.35</v>
      </c>
      <c r="O2167" s="27">
        <v>79.3</v>
      </c>
      <c r="P2167" s="17"/>
      <c r="Q2167" s="18"/>
      <c r="S2167" s="17"/>
      <c r="V2167" s="28"/>
      <c r="W2167" s="28">
        <v>920.8</v>
      </c>
    </row>
    <row r="2168" ht="15.75" customHeight="1">
      <c r="A2168" s="20" t="s">
        <v>516</v>
      </c>
      <c r="B2168" s="20" t="s">
        <v>1244</v>
      </c>
      <c r="C2168" s="23" t="s">
        <v>1267</v>
      </c>
      <c r="D2168" s="23">
        <v>9.0</v>
      </c>
      <c r="E2168" s="23" t="s">
        <v>1277</v>
      </c>
      <c r="F2168" s="12" t="str">
        <f t="shared" si="1"/>
        <v>2018</v>
      </c>
      <c r="G2168" s="24">
        <v>43352.0</v>
      </c>
      <c r="I2168" s="25"/>
      <c r="J2168" s="15"/>
      <c r="M2168" s="15"/>
      <c r="N2168" s="27">
        <v>7.17</v>
      </c>
      <c r="O2168" s="27">
        <v>76.7</v>
      </c>
      <c r="P2168" s="17"/>
      <c r="Q2168" s="18"/>
      <c r="S2168" s="17"/>
      <c r="V2168" s="28"/>
      <c r="W2168" s="28">
        <v>167.0</v>
      </c>
    </row>
    <row r="2169" ht="15.75" customHeight="1">
      <c r="A2169" s="20" t="s">
        <v>323</v>
      </c>
      <c r="B2169" s="20" t="s">
        <v>1244</v>
      </c>
      <c r="C2169" s="31" t="s">
        <v>1278</v>
      </c>
      <c r="D2169" s="31">
        <v>1.0</v>
      </c>
      <c r="E2169" s="23" t="s">
        <v>1279</v>
      </c>
      <c r="F2169" s="12" t="str">
        <f t="shared" si="1"/>
        <v>2018</v>
      </c>
      <c r="G2169" s="32">
        <v>43239.0</v>
      </c>
      <c r="I2169" s="33"/>
      <c r="J2169" s="15"/>
      <c r="M2169" s="15"/>
      <c r="N2169" s="27">
        <v>9.56</v>
      </c>
      <c r="O2169" s="27">
        <v>88.6</v>
      </c>
      <c r="P2169" s="17"/>
      <c r="Q2169" s="18"/>
      <c r="S2169" s="17"/>
      <c r="V2169" s="28"/>
      <c r="W2169" s="28">
        <v>152.9</v>
      </c>
    </row>
    <row r="2170" ht="15.75" customHeight="1">
      <c r="A2170" s="20" t="s">
        <v>323</v>
      </c>
      <c r="B2170" s="20" t="s">
        <v>1244</v>
      </c>
      <c r="C2170" s="29" t="s">
        <v>1278</v>
      </c>
      <c r="D2170" s="23">
        <v>10.0</v>
      </c>
      <c r="E2170" s="23" t="s">
        <v>1280</v>
      </c>
      <c r="F2170" s="12" t="str">
        <f t="shared" si="1"/>
        <v>2018</v>
      </c>
      <c r="G2170" s="24">
        <v>43366.0</v>
      </c>
      <c r="I2170" s="30"/>
      <c r="J2170" s="15"/>
      <c r="M2170" s="15"/>
      <c r="N2170" s="27">
        <v>9.06</v>
      </c>
      <c r="O2170" s="27">
        <v>92.2</v>
      </c>
      <c r="P2170" s="17"/>
      <c r="Q2170" s="18"/>
      <c r="S2170" s="17"/>
      <c r="V2170" s="28"/>
      <c r="W2170" s="28">
        <v>125.9</v>
      </c>
    </row>
    <row r="2171" ht="15.75" customHeight="1">
      <c r="A2171" s="20" t="s">
        <v>323</v>
      </c>
      <c r="B2171" s="20" t="s">
        <v>1244</v>
      </c>
      <c r="C2171" s="23" t="s">
        <v>1278</v>
      </c>
      <c r="D2171" s="23">
        <v>2.0</v>
      </c>
      <c r="E2171" s="23" t="s">
        <v>1281</v>
      </c>
      <c r="F2171" s="12" t="str">
        <f t="shared" si="1"/>
        <v>2018</v>
      </c>
      <c r="G2171" s="24">
        <v>43254.0</v>
      </c>
      <c r="I2171" s="25"/>
      <c r="J2171" s="15"/>
      <c r="M2171" s="15"/>
      <c r="N2171" s="27">
        <v>9.67</v>
      </c>
      <c r="O2171" s="27">
        <v>101.8</v>
      </c>
      <c r="P2171" s="17"/>
      <c r="Q2171" s="18"/>
      <c r="S2171" s="17"/>
      <c r="V2171" s="28"/>
      <c r="W2171" s="28">
        <v>238.2</v>
      </c>
    </row>
    <row r="2172" ht="15.75" customHeight="1">
      <c r="A2172" s="20" t="s">
        <v>323</v>
      </c>
      <c r="B2172" s="20" t="s">
        <v>1244</v>
      </c>
      <c r="C2172" s="23" t="s">
        <v>1278</v>
      </c>
      <c r="D2172" s="23">
        <v>3.0</v>
      </c>
      <c r="E2172" s="23" t="s">
        <v>1282</v>
      </c>
      <c r="F2172" s="12" t="str">
        <f t="shared" si="1"/>
        <v>2018</v>
      </c>
      <c r="G2172" s="24">
        <v>43268.0</v>
      </c>
      <c r="I2172" s="25"/>
      <c r="J2172" s="15"/>
      <c r="M2172" s="15"/>
      <c r="N2172" s="27">
        <v>8.05</v>
      </c>
      <c r="O2172" s="27">
        <v>81.2</v>
      </c>
      <c r="P2172" s="17"/>
      <c r="Q2172" s="18"/>
      <c r="S2172" s="17"/>
      <c r="V2172" s="28"/>
      <c r="W2172" s="28">
        <v>248.1</v>
      </c>
    </row>
    <row r="2173" ht="15.75" customHeight="1">
      <c r="A2173" s="20" t="s">
        <v>323</v>
      </c>
      <c r="B2173" s="20" t="s">
        <v>1244</v>
      </c>
      <c r="C2173" s="23" t="s">
        <v>1278</v>
      </c>
      <c r="D2173" s="23">
        <v>4.0</v>
      </c>
      <c r="E2173" s="23" t="s">
        <v>1283</v>
      </c>
      <c r="F2173" s="12" t="str">
        <f t="shared" si="1"/>
        <v>2018</v>
      </c>
      <c r="G2173" s="24">
        <v>43282.0</v>
      </c>
      <c r="I2173" s="25"/>
      <c r="J2173" s="15"/>
      <c r="M2173" s="15"/>
      <c r="N2173" s="27">
        <v>8.7</v>
      </c>
      <c r="O2173" s="27">
        <v>92.3</v>
      </c>
      <c r="P2173" s="17"/>
      <c r="Q2173" s="18"/>
      <c r="S2173" s="17"/>
      <c r="V2173" s="28"/>
      <c r="W2173" s="28">
        <v>1046.24</v>
      </c>
    </row>
    <row r="2174" ht="15.75" customHeight="1">
      <c r="A2174" s="20" t="s">
        <v>323</v>
      </c>
      <c r="B2174" s="20" t="s">
        <v>1244</v>
      </c>
      <c r="C2174" s="23" t="s">
        <v>1278</v>
      </c>
      <c r="D2174" s="23">
        <v>5.0</v>
      </c>
      <c r="E2174" s="23" t="s">
        <v>1284</v>
      </c>
      <c r="F2174" s="12" t="str">
        <f t="shared" si="1"/>
        <v>2018</v>
      </c>
      <c r="G2174" s="24">
        <v>43296.0</v>
      </c>
      <c r="I2174" s="25"/>
      <c r="J2174" s="15"/>
      <c r="M2174" s="15"/>
      <c r="N2174" s="34"/>
      <c r="O2174" s="27"/>
      <c r="P2174" s="17"/>
      <c r="Q2174" s="18"/>
      <c r="S2174" s="17"/>
      <c r="V2174" s="28"/>
      <c r="W2174" s="28">
        <v>261.3</v>
      </c>
    </row>
    <row r="2175" ht="15.75" customHeight="1">
      <c r="A2175" s="20" t="s">
        <v>323</v>
      </c>
      <c r="B2175" s="20" t="s">
        <v>1244</v>
      </c>
      <c r="C2175" s="23" t="s">
        <v>1278</v>
      </c>
      <c r="D2175" s="23">
        <v>6.0</v>
      </c>
      <c r="E2175" s="23" t="s">
        <v>1285</v>
      </c>
      <c r="F2175" s="12" t="str">
        <f t="shared" si="1"/>
        <v>2018</v>
      </c>
      <c r="G2175" s="24">
        <v>43310.0</v>
      </c>
      <c r="I2175" s="25"/>
      <c r="J2175" s="15"/>
      <c r="M2175" s="15"/>
      <c r="N2175" s="27">
        <v>7.52</v>
      </c>
      <c r="O2175" s="27">
        <v>84.2</v>
      </c>
      <c r="P2175" s="17"/>
      <c r="Q2175" s="18"/>
      <c r="S2175" s="17"/>
      <c r="V2175" s="28"/>
      <c r="W2175" s="28">
        <v>1119.9</v>
      </c>
    </row>
    <row r="2176" ht="15.75" customHeight="1">
      <c r="A2176" s="20" t="s">
        <v>323</v>
      </c>
      <c r="B2176" s="20" t="s">
        <v>1244</v>
      </c>
      <c r="C2176" s="23" t="s">
        <v>1278</v>
      </c>
      <c r="D2176" s="23">
        <v>7.0</v>
      </c>
      <c r="E2176" s="23" t="s">
        <v>1286</v>
      </c>
      <c r="F2176" s="12" t="str">
        <f t="shared" si="1"/>
        <v>2018</v>
      </c>
      <c r="G2176" s="24">
        <v>43324.0</v>
      </c>
      <c r="I2176" s="25"/>
      <c r="J2176" s="15"/>
      <c r="M2176" s="15"/>
      <c r="N2176" s="27">
        <v>7.46</v>
      </c>
      <c r="O2176" s="27">
        <v>82.2</v>
      </c>
      <c r="P2176" s="17"/>
      <c r="Q2176" s="18"/>
      <c r="S2176" s="17"/>
      <c r="V2176" s="28"/>
      <c r="W2176" s="28">
        <v>275.5</v>
      </c>
    </row>
    <row r="2177" ht="15.75" customHeight="1">
      <c r="A2177" s="20" t="s">
        <v>323</v>
      </c>
      <c r="B2177" s="20" t="s">
        <v>1244</v>
      </c>
      <c r="C2177" s="23" t="s">
        <v>1278</v>
      </c>
      <c r="D2177" s="23">
        <v>8.0</v>
      </c>
      <c r="E2177" s="23" t="s">
        <v>1287</v>
      </c>
      <c r="F2177" s="12" t="str">
        <f t="shared" si="1"/>
        <v>2018</v>
      </c>
      <c r="G2177" s="24">
        <v>43338.0</v>
      </c>
      <c r="I2177" s="25"/>
      <c r="J2177" s="15"/>
      <c r="M2177" s="15"/>
      <c r="N2177" s="27">
        <v>7.59</v>
      </c>
      <c r="O2177" s="27">
        <v>79.8</v>
      </c>
      <c r="P2177" s="17"/>
      <c r="Q2177" s="18"/>
      <c r="S2177" s="17"/>
      <c r="V2177" s="28"/>
      <c r="W2177" s="28">
        <v>613.1</v>
      </c>
    </row>
    <row r="2178" ht="15.75" customHeight="1">
      <c r="A2178" s="20" t="s">
        <v>323</v>
      </c>
      <c r="B2178" s="20" t="s">
        <v>1244</v>
      </c>
      <c r="C2178" s="23" t="s">
        <v>1278</v>
      </c>
      <c r="D2178" s="23">
        <v>9.0</v>
      </c>
      <c r="E2178" s="23" t="s">
        <v>1288</v>
      </c>
      <c r="F2178" s="12" t="str">
        <f t="shared" si="1"/>
        <v>2018</v>
      </c>
      <c r="G2178" s="24">
        <v>43352.0</v>
      </c>
      <c r="I2178" s="25"/>
      <c r="J2178" s="15"/>
      <c r="M2178" s="15"/>
      <c r="N2178" s="27">
        <v>7.29</v>
      </c>
      <c r="O2178" s="27">
        <v>86.7</v>
      </c>
      <c r="P2178" s="17"/>
      <c r="Q2178" s="18"/>
      <c r="S2178" s="17"/>
      <c r="V2178" s="28"/>
      <c r="W2178" s="28">
        <v>200.5</v>
      </c>
    </row>
    <row r="2179" ht="15.75" customHeight="1">
      <c r="A2179" t="s">
        <v>323</v>
      </c>
      <c r="C2179" s="31" t="s">
        <v>920</v>
      </c>
      <c r="D2179" s="31">
        <v>1.0</v>
      </c>
      <c r="E2179" s="23" t="s">
        <v>1289</v>
      </c>
      <c r="F2179" s="12" t="str">
        <f t="shared" si="1"/>
        <v>2018</v>
      </c>
      <c r="G2179" s="32">
        <v>43239.0</v>
      </c>
      <c r="I2179" s="33"/>
      <c r="J2179" s="15"/>
      <c r="M2179" s="15"/>
      <c r="N2179" s="34"/>
      <c r="O2179" s="27">
        <v>95.3</v>
      </c>
      <c r="P2179" s="17"/>
      <c r="Q2179" s="18"/>
      <c r="S2179" s="17"/>
      <c r="V2179" s="28"/>
      <c r="W2179" s="28">
        <v>33.1</v>
      </c>
    </row>
    <row r="2180" ht="15.75" customHeight="1">
      <c r="A2180" t="s">
        <v>323</v>
      </c>
      <c r="C2180" s="23" t="s">
        <v>920</v>
      </c>
      <c r="D2180" s="23">
        <v>10.0</v>
      </c>
      <c r="E2180" s="23" t="s">
        <v>1290</v>
      </c>
      <c r="F2180" s="12" t="str">
        <f t="shared" si="1"/>
        <v>2018</v>
      </c>
      <c r="G2180" s="24">
        <v>43366.0</v>
      </c>
      <c r="I2180" s="25"/>
      <c r="J2180" s="15"/>
      <c r="M2180" s="15"/>
      <c r="N2180" s="27">
        <v>8.84</v>
      </c>
      <c r="O2180" s="27">
        <v>87.5</v>
      </c>
      <c r="P2180" s="17"/>
      <c r="Q2180" s="18"/>
      <c r="S2180" s="17"/>
      <c r="V2180" s="28"/>
      <c r="W2180" s="28">
        <v>118.7</v>
      </c>
    </row>
    <row r="2181" ht="15.75" customHeight="1">
      <c r="A2181" t="s">
        <v>323</v>
      </c>
      <c r="C2181" s="23" t="s">
        <v>920</v>
      </c>
      <c r="D2181" s="23">
        <v>2.0</v>
      </c>
      <c r="E2181" s="23" t="s">
        <v>1291</v>
      </c>
      <c r="F2181" s="12" t="str">
        <f t="shared" si="1"/>
        <v>2018</v>
      </c>
      <c r="G2181" s="24">
        <v>43254.0</v>
      </c>
      <c r="I2181" s="25"/>
      <c r="J2181" s="15"/>
      <c r="M2181" s="15"/>
      <c r="N2181" s="27">
        <v>7.72</v>
      </c>
      <c r="O2181" s="27">
        <v>82.2</v>
      </c>
      <c r="P2181" s="17"/>
      <c r="Q2181" s="18"/>
      <c r="S2181" s="17"/>
      <c r="V2181" s="28"/>
      <c r="W2181" s="28">
        <v>613.1</v>
      </c>
    </row>
    <row r="2182" ht="15.75" customHeight="1">
      <c r="A2182" t="s">
        <v>323</v>
      </c>
      <c r="C2182" s="23" t="s">
        <v>920</v>
      </c>
      <c r="D2182" s="23">
        <v>3.0</v>
      </c>
      <c r="E2182" s="23" t="s">
        <v>1292</v>
      </c>
      <c r="F2182" s="12" t="str">
        <f t="shared" si="1"/>
        <v>2018</v>
      </c>
      <c r="G2182" s="24">
        <v>43268.0</v>
      </c>
      <c r="I2182" s="25"/>
      <c r="J2182" s="15"/>
      <c r="M2182" s="15"/>
      <c r="N2182" s="27">
        <v>8.34</v>
      </c>
      <c r="O2182" s="27">
        <v>83.3</v>
      </c>
      <c r="P2182" s="17"/>
      <c r="Q2182" s="18"/>
      <c r="S2182" s="17"/>
      <c r="V2182" s="28"/>
      <c r="W2182" s="28">
        <v>290.9</v>
      </c>
    </row>
    <row r="2183" ht="15.75" customHeight="1">
      <c r="A2183" t="s">
        <v>323</v>
      </c>
      <c r="C2183" s="23" t="s">
        <v>920</v>
      </c>
      <c r="D2183" s="23">
        <v>4.0</v>
      </c>
      <c r="E2183" s="23" t="s">
        <v>1293</v>
      </c>
      <c r="F2183" s="12" t="str">
        <f t="shared" si="1"/>
        <v>2018</v>
      </c>
      <c r="G2183" s="24">
        <v>43282.0</v>
      </c>
      <c r="I2183" s="25"/>
      <c r="J2183" s="15"/>
      <c r="M2183" s="15"/>
      <c r="N2183" s="27">
        <v>7.96</v>
      </c>
      <c r="O2183" s="27">
        <v>84.6</v>
      </c>
      <c r="P2183" s="17"/>
      <c r="Q2183" s="18"/>
      <c r="S2183" s="17"/>
      <c r="V2183" s="28"/>
      <c r="W2183" s="28">
        <v>290.9</v>
      </c>
    </row>
    <row r="2184" ht="15.75" customHeight="1">
      <c r="A2184" t="s">
        <v>323</v>
      </c>
      <c r="C2184" s="23" t="s">
        <v>920</v>
      </c>
      <c r="D2184" s="23">
        <v>5.0</v>
      </c>
      <c r="E2184" s="23" t="s">
        <v>1294</v>
      </c>
      <c r="F2184" s="12" t="str">
        <f t="shared" si="1"/>
        <v>2018</v>
      </c>
      <c r="G2184" s="24">
        <v>43296.0</v>
      </c>
      <c r="I2184" s="25"/>
      <c r="J2184" s="15"/>
      <c r="M2184" s="15"/>
      <c r="N2184" s="27">
        <v>8.05</v>
      </c>
      <c r="O2184" s="27">
        <v>83.6</v>
      </c>
      <c r="P2184" s="17"/>
      <c r="Q2184" s="18"/>
      <c r="S2184" s="17"/>
      <c r="V2184" s="28"/>
      <c r="W2184" s="28">
        <v>166.9</v>
      </c>
    </row>
    <row r="2185" ht="15.75" customHeight="1">
      <c r="A2185" t="s">
        <v>323</v>
      </c>
      <c r="C2185" s="23" t="s">
        <v>920</v>
      </c>
      <c r="D2185" s="23">
        <v>6.0</v>
      </c>
      <c r="E2185" s="23" t="s">
        <v>1295</v>
      </c>
      <c r="F2185" s="12" t="str">
        <f t="shared" si="1"/>
        <v>2018</v>
      </c>
      <c r="G2185" s="24">
        <v>43310.0</v>
      </c>
      <c r="I2185" s="25"/>
      <c r="J2185" s="15"/>
      <c r="M2185" s="15"/>
      <c r="N2185" s="27">
        <v>7.13</v>
      </c>
      <c r="O2185" s="27">
        <v>80.5</v>
      </c>
      <c r="P2185" s="17"/>
      <c r="Q2185" s="18"/>
      <c r="S2185" s="17"/>
      <c r="V2185" s="28"/>
      <c r="W2185" s="28">
        <v>579.4</v>
      </c>
    </row>
    <row r="2186" ht="15.75" customHeight="1">
      <c r="A2186" t="s">
        <v>323</v>
      </c>
      <c r="C2186" s="23" t="s">
        <v>920</v>
      </c>
      <c r="D2186" s="23">
        <v>7.0</v>
      </c>
      <c r="E2186" s="23" t="s">
        <v>1296</v>
      </c>
      <c r="F2186" s="12" t="str">
        <f t="shared" si="1"/>
        <v>2018</v>
      </c>
      <c r="G2186" s="24">
        <v>43324.0</v>
      </c>
      <c r="I2186" s="25"/>
      <c r="J2186" s="15"/>
      <c r="M2186" s="15"/>
      <c r="N2186" s="27">
        <v>7.86</v>
      </c>
      <c r="O2186" s="27">
        <v>82.0</v>
      </c>
      <c r="P2186" s="17"/>
      <c r="Q2186" s="18"/>
      <c r="S2186" s="17"/>
      <c r="V2186" s="28"/>
      <c r="W2186" s="28">
        <v>153.9</v>
      </c>
    </row>
    <row r="2187" ht="15.75" customHeight="1">
      <c r="A2187" t="s">
        <v>323</v>
      </c>
      <c r="C2187" s="23" t="s">
        <v>920</v>
      </c>
      <c r="D2187" s="23">
        <v>8.0</v>
      </c>
      <c r="E2187" s="23" t="s">
        <v>1297</v>
      </c>
      <c r="F2187" s="12" t="str">
        <f t="shared" si="1"/>
        <v>2018</v>
      </c>
      <c r="G2187" s="24">
        <v>43338.0</v>
      </c>
      <c r="I2187" s="25"/>
      <c r="J2187" s="15"/>
      <c r="M2187" s="15"/>
      <c r="N2187" s="27">
        <v>8.43</v>
      </c>
      <c r="O2187" s="27">
        <v>87.2</v>
      </c>
      <c r="P2187" s="17"/>
      <c r="Q2187" s="18"/>
      <c r="S2187" s="17"/>
      <c r="V2187" s="28"/>
      <c r="W2187" s="28">
        <v>307.6</v>
      </c>
    </row>
    <row r="2188" ht="15.75" customHeight="1">
      <c r="A2188" t="s">
        <v>323</v>
      </c>
      <c r="C2188" s="23" t="s">
        <v>920</v>
      </c>
      <c r="D2188" s="23">
        <v>9.0</v>
      </c>
      <c r="E2188" s="23" t="s">
        <v>1298</v>
      </c>
      <c r="F2188" s="12" t="str">
        <f t="shared" si="1"/>
        <v>2018</v>
      </c>
      <c r="G2188" s="24">
        <v>43352.0</v>
      </c>
      <c r="I2188" s="25"/>
      <c r="J2188" s="15"/>
      <c r="M2188" s="15"/>
      <c r="N2188" s="27">
        <v>7.78</v>
      </c>
      <c r="O2188" s="27">
        <v>80.0</v>
      </c>
      <c r="P2188" s="17"/>
      <c r="Q2188" s="18"/>
      <c r="S2188" s="17"/>
      <c r="V2188" s="28"/>
      <c r="W2188" s="28">
        <v>686.7</v>
      </c>
    </row>
    <row r="2189" ht="15.75" customHeight="1">
      <c r="A2189" t="s">
        <v>323</v>
      </c>
      <c r="C2189" s="23" t="s">
        <v>931</v>
      </c>
      <c r="D2189" s="23">
        <v>1.0</v>
      </c>
      <c r="E2189" s="23" t="s">
        <v>1299</v>
      </c>
      <c r="F2189" s="12" t="str">
        <f t="shared" si="1"/>
        <v>2018</v>
      </c>
      <c r="G2189" s="24">
        <v>43239.0</v>
      </c>
      <c r="I2189" s="25"/>
      <c r="J2189" s="15"/>
      <c r="M2189" s="15"/>
      <c r="N2189" s="34"/>
      <c r="O2189" s="27">
        <v>103.6</v>
      </c>
      <c r="P2189" s="17"/>
      <c r="Q2189" s="18"/>
      <c r="S2189" s="17"/>
      <c r="V2189" s="28"/>
      <c r="W2189" s="28">
        <v>387.3</v>
      </c>
    </row>
    <row r="2190" ht="15.75" customHeight="1">
      <c r="A2190" t="s">
        <v>323</v>
      </c>
      <c r="C2190" s="23" t="s">
        <v>931</v>
      </c>
      <c r="D2190" s="23">
        <v>10.0</v>
      </c>
      <c r="E2190" s="23" t="s">
        <v>1300</v>
      </c>
      <c r="F2190" s="12" t="str">
        <f t="shared" si="1"/>
        <v>2018</v>
      </c>
      <c r="G2190" s="24">
        <v>43366.0</v>
      </c>
      <c r="I2190" s="25"/>
      <c r="J2190" s="15"/>
      <c r="M2190" s="15"/>
      <c r="N2190" s="27">
        <v>8.05</v>
      </c>
      <c r="O2190" s="27">
        <v>89.4</v>
      </c>
      <c r="P2190" s="17"/>
      <c r="Q2190" s="18"/>
      <c r="S2190" s="17"/>
      <c r="V2190" s="28"/>
      <c r="W2190" s="28">
        <v>41.0</v>
      </c>
    </row>
    <row r="2191" ht="15.75" customHeight="1">
      <c r="A2191" t="s">
        <v>323</v>
      </c>
      <c r="C2191" s="23" t="s">
        <v>931</v>
      </c>
      <c r="D2191" s="23">
        <v>2.0</v>
      </c>
      <c r="E2191" s="23" t="s">
        <v>1301</v>
      </c>
      <c r="F2191" s="12" t="str">
        <f t="shared" si="1"/>
        <v>2018</v>
      </c>
      <c r="G2191" s="24">
        <v>43254.0</v>
      </c>
      <c r="I2191" s="25"/>
      <c r="J2191" s="15"/>
      <c r="M2191" s="15"/>
      <c r="N2191" s="27">
        <v>6.92</v>
      </c>
      <c r="O2191" s="27">
        <v>78.9</v>
      </c>
      <c r="P2191" s="17"/>
      <c r="Q2191" s="18"/>
      <c r="S2191" s="17"/>
      <c r="V2191" s="28"/>
      <c r="W2191" s="28">
        <v>140.0</v>
      </c>
    </row>
    <row r="2192" ht="15.75" customHeight="1">
      <c r="A2192" t="s">
        <v>323</v>
      </c>
      <c r="C2192" s="23" t="s">
        <v>931</v>
      </c>
      <c r="D2192" s="23">
        <v>3.0</v>
      </c>
      <c r="E2192" s="23" t="s">
        <v>1302</v>
      </c>
      <c r="F2192" s="12" t="str">
        <f t="shared" si="1"/>
        <v>2018</v>
      </c>
      <c r="G2192" s="24">
        <v>43268.0</v>
      </c>
      <c r="I2192" s="25"/>
      <c r="J2192" s="15"/>
      <c r="M2192" s="15"/>
      <c r="N2192" s="27">
        <v>8.82</v>
      </c>
      <c r="O2192" s="27">
        <v>84.2</v>
      </c>
      <c r="P2192" s="17"/>
      <c r="Q2192" s="18"/>
      <c r="S2192" s="17"/>
      <c r="V2192" s="28"/>
      <c r="W2192" s="28">
        <v>39.5</v>
      </c>
    </row>
    <row r="2193" ht="15.75" customHeight="1">
      <c r="A2193" t="s">
        <v>323</v>
      </c>
      <c r="C2193" s="23" t="s">
        <v>931</v>
      </c>
      <c r="D2193" s="23">
        <v>4.0</v>
      </c>
      <c r="E2193" s="23" t="s">
        <v>1303</v>
      </c>
      <c r="F2193" s="12" t="str">
        <f t="shared" si="1"/>
        <v>2018</v>
      </c>
      <c r="G2193" s="24">
        <v>43282.0</v>
      </c>
      <c r="I2193" s="25"/>
      <c r="J2193" s="15"/>
      <c r="M2193" s="15"/>
      <c r="N2193" s="27">
        <v>8.9</v>
      </c>
      <c r="O2193" s="27">
        <v>91.6</v>
      </c>
      <c r="P2193" s="17"/>
      <c r="Q2193" s="18"/>
      <c r="S2193" s="17"/>
      <c r="V2193" s="28"/>
      <c r="W2193" s="28">
        <v>290.9</v>
      </c>
    </row>
    <row r="2194" ht="15.75" customHeight="1">
      <c r="A2194" t="s">
        <v>323</v>
      </c>
      <c r="C2194" s="23" t="s">
        <v>931</v>
      </c>
      <c r="D2194" s="23">
        <v>5.0</v>
      </c>
      <c r="E2194" s="23" t="s">
        <v>1304</v>
      </c>
      <c r="F2194" s="12" t="str">
        <f t="shared" si="1"/>
        <v>2018</v>
      </c>
      <c r="G2194" s="24">
        <v>43296.0</v>
      </c>
      <c r="I2194" s="25"/>
      <c r="J2194" s="15"/>
      <c r="M2194" s="15"/>
      <c r="N2194" s="27">
        <v>8.25</v>
      </c>
      <c r="O2194" s="27">
        <v>82.2</v>
      </c>
      <c r="P2194" s="17"/>
      <c r="Q2194" s="18"/>
      <c r="S2194" s="17"/>
      <c r="V2194" s="28"/>
      <c r="W2194" s="28">
        <v>325.5</v>
      </c>
    </row>
    <row r="2195" ht="15.75" customHeight="1">
      <c r="A2195" t="s">
        <v>323</v>
      </c>
      <c r="C2195" s="23" t="s">
        <v>931</v>
      </c>
      <c r="D2195" s="23">
        <v>6.0</v>
      </c>
      <c r="E2195" s="23" t="s">
        <v>1305</v>
      </c>
      <c r="F2195" s="12" t="str">
        <f t="shared" si="1"/>
        <v>2018</v>
      </c>
      <c r="G2195" s="24">
        <v>43310.0</v>
      </c>
      <c r="I2195" s="25"/>
      <c r="J2195" s="15"/>
      <c r="M2195" s="15"/>
      <c r="N2195" s="27">
        <v>8.05</v>
      </c>
      <c r="O2195" s="27">
        <v>88.4</v>
      </c>
      <c r="P2195" s="17"/>
      <c r="Q2195" s="18"/>
      <c r="S2195" s="17"/>
      <c r="V2195" s="28"/>
      <c r="W2195" s="28">
        <v>488.4</v>
      </c>
    </row>
    <row r="2196" ht="15.75" customHeight="1">
      <c r="A2196" t="s">
        <v>323</v>
      </c>
      <c r="C2196" s="23" t="s">
        <v>931</v>
      </c>
      <c r="D2196" s="23">
        <v>7.0</v>
      </c>
      <c r="E2196" s="23" t="s">
        <v>1306</v>
      </c>
      <c r="F2196" s="12" t="str">
        <f t="shared" si="1"/>
        <v>2018</v>
      </c>
      <c r="G2196" s="24">
        <v>43324.0</v>
      </c>
      <c r="I2196" s="25"/>
      <c r="J2196" s="15"/>
      <c r="M2196" s="15"/>
      <c r="N2196" s="27">
        <v>7.94</v>
      </c>
      <c r="O2196" s="27">
        <v>80.6</v>
      </c>
      <c r="P2196" s="17"/>
      <c r="Q2196" s="18"/>
      <c r="S2196" s="17"/>
      <c r="V2196" s="28"/>
      <c r="W2196" s="28">
        <v>70.0</v>
      </c>
    </row>
    <row r="2197" ht="15.75" customHeight="1">
      <c r="A2197" t="s">
        <v>323</v>
      </c>
      <c r="C2197" s="23" t="s">
        <v>931</v>
      </c>
      <c r="D2197" s="23">
        <v>8.0</v>
      </c>
      <c r="E2197" s="23" t="s">
        <v>1307</v>
      </c>
      <c r="F2197" s="12" t="str">
        <f t="shared" si="1"/>
        <v>2018</v>
      </c>
      <c r="G2197" s="24">
        <v>43338.0</v>
      </c>
      <c r="I2197" s="25"/>
      <c r="J2197" s="15"/>
      <c r="M2197" s="15"/>
      <c r="N2197" s="27">
        <v>8.83</v>
      </c>
      <c r="O2197" s="27">
        <v>88.2</v>
      </c>
      <c r="P2197" s="17"/>
      <c r="Q2197" s="18"/>
      <c r="S2197" s="17"/>
      <c r="V2197" s="28"/>
      <c r="W2197" s="28">
        <v>145.0</v>
      </c>
    </row>
    <row r="2198" ht="15.75" customHeight="1">
      <c r="A2198" t="s">
        <v>323</v>
      </c>
      <c r="C2198" s="23" t="s">
        <v>931</v>
      </c>
      <c r="D2198" s="23">
        <v>9.0</v>
      </c>
      <c r="E2198" s="23" t="s">
        <v>1308</v>
      </c>
      <c r="F2198" s="12" t="str">
        <f t="shared" si="1"/>
        <v>2018</v>
      </c>
      <c r="G2198" s="24">
        <v>43352.0</v>
      </c>
      <c r="I2198" s="25"/>
      <c r="J2198" s="15"/>
      <c r="M2198" s="15"/>
      <c r="N2198" s="27">
        <v>8.37</v>
      </c>
      <c r="O2198" s="27">
        <v>84.9</v>
      </c>
      <c r="P2198" s="17"/>
      <c r="Q2198" s="18"/>
      <c r="S2198" s="17"/>
      <c r="V2198" s="28"/>
      <c r="W2198" s="28">
        <v>248.9</v>
      </c>
    </row>
    <row r="2199">
      <c r="C2199" s="48" t="s">
        <v>1278</v>
      </c>
      <c r="F2199" s="12" t="str">
        <f t="shared" si="1"/>
        <v>2019</v>
      </c>
      <c r="G2199" s="49">
        <v>43603.0</v>
      </c>
      <c r="H2199" s="50"/>
      <c r="I2199" s="50"/>
      <c r="J2199" s="50"/>
      <c r="N2199" s="51">
        <v>10.29</v>
      </c>
      <c r="O2199" s="51">
        <v>92.1</v>
      </c>
      <c r="P2199" s="50"/>
      <c r="Q2199" s="50"/>
      <c r="R2199" s="50"/>
      <c r="U2199" s="52"/>
      <c r="V2199" s="51"/>
      <c r="W2199" s="51">
        <v>78.9</v>
      </c>
      <c r="X2199" s="53"/>
      <c r="Y2199" s="20"/>
    </row>
    <row r="2200">
      <c r="C2200" s="48" t="s">
        <v>1267</v>
      </c>
      <c r="F2200" s="12" t="str">
        <f t="shared" si="1"/>
        <v>2019</v>
      </c>
      <c r="G2200" s="49">
        <v>43603.0</v>
      </c>
      <c r="H2200" s="54"/>
      <c r="I2200" s="54"/>
      <c r="J2200" s="50"/>
      <c r="N2200" s="51">
        <v>10.21</v>
      </c>
      <c r="O2200" s="51">
        <v>89.5</v>
      </c>
      <c r="P2200" s="50"/>
      <c r="Q2200" s="50"/>
      <c r="R2200" s="50"/>
      <c r="U2200" s="52"/>
      <c r="V2200" s="51"/>
      <c r="W2200" s="51">
        <v>95.9</v>
      </c>
      <c r="X2200" s="53"/>
      <c r="Y2200" s="20"/>
    </row>
    <row r="2201">
      <c r="C2201" s="48" t="s">
        <v>490</v>
      </c>
      <c r="F2201" s="12" t="str">
        <f t="shared" si="1"/>
        <v>2019</v>
      </c>
      <c r="G2201" s="49">
        <v>43603.0</v>
      </c>
      <c r="H2201" s="54"/>
      <c r="I2201" s="54"/>
      <c r="J2201" s="50"/>
      <c r="N2201" s="51">
        <v>10.78</v>
      </c>
      <c r="O2201" s="51">
        <v>96.5</v>
      </c>
      <c r="P2201" s="50"/>
      <c r="Q2201" s="50"/>
      <c r="R2201" s="50"/>
      <c r="U2201" s="52"/>
      <c r="V2201" s="51"/>
      <c r="W2201" s="51">
        <v>67.0</v>
      </c>
      <c r="X2201" s="53"/>
      <c r="Y2201" s="20"/>
    </row>
    <row r="2202">
      <c r="C2202" s="48" t="s">
        <v>449</v>
      </c>
      <c r="F2202" s="12" t="str">
        <f t="shared" si="1"/>
        <v>2019</v>
      </c>
      <c r="G2202" s="49">
        <v>43603.0</v>
      </c>
      <c r="H2202" s="54"/>
      <c r="I2202" s="54"/>
      <c r="J2202" s="50"/>
      <c r="N2202" s="51">
        <v>9.97</v>
      </c>
      <c r="O2202" s="51">
        <v>90.8</v>
      </c>
      <c r="P2202" s="50"/>
      <c r="Q2202" s="50"/>
      <c r="R2202" s="50"/>
      <c r="U2202" s="52"/>
      <c r="V2202" s="51"/>
      <c r="W2202" s="51">
        <v>58.3</v>
      </c>
      <c r="X2202" s="53"/>
      <c r="Y2202" s="20"/>
    </row>
    <row r="2203">
      <c r="C2203" s="48" t="s">
        <v>294</v>
      </c>
      <c r="F2203" s="12" t="str">
        <f t="shared" si="1"/>
        <v>2019</v>
      </c>
      <c r="G2203" s="49">
        <v>43603.0</v>
      </c>
      <c r="H2203" s="50"/>
      <c r="I2203" s="50"/>
      <c r="J2203" s="55"/>
      <c r="N2203" s="51">
        <v>10.46</v>
      </c>
      <c r="O2203" s="51">
        <v>94.1</v>
      </c>
      <c r="P2203" s="50"/>
      <c r="Q2203" s="50"/>
      <c r="R2203" s="50"/>
      <c r="U2203" s="52"/>
      <c r="V2203" s="51"/>
      <c r="W2203" s="51">
        <v>137.4</v>
      </c>
      <c r="X2203" s="56"/>
      <c r="Y2203" s="20"/>
    </row>
    <row r="2204">
      <c r="C2204" s="48" t="s">
        <v>197</v>
      </c>
      <c r="F2204" s="12" t="str">
        <f t="shared" si="1"/>
        <v>2019</v>
      </c>
      <c r="G2204" s="49">
        <v>43603.0</v>
      </c>
      <c r="H2204" s="50"/>
      <c r="I2204" s="50"/>
      <c r="J2204" s="55"/>
      <c r="N2204" s="51">
        <v>11.56</v>
      </c>
      <c r="O2204" s="51">
        <v>98.2</v>
      </c>
      <c r="P2204" s="50"/>
      <c r="Q2204" s="50"/>
      <c r="R2204" s="50"/>
      <c r="U2204" s="52"/>
      <c r="V2204" s="51"/>
      <c r="W2204" s="51" t="e">
        <v>#N/A</v>
      </c>
      <c r="X2204" s="56"/>
      <c r="Y2204" s="20"/>
    </row>
    <row r="2205" ht="15.75" customHeight="1">
      <c r="C2205" s="48" t="s">
        <v>91</v>
      </c>
      <c r="F2205" s="12" t="str">
        <f t="shared" si="1"/>
        <v>2019</v>
      </c>
      <c r="G2205" s="49">
        <v>43603.0</v>
      </c>
      <c r="H2205" s="57"/>
      <c r="I2205" s="50"/>
      <c r="J2205" s="55"/>
      <c r="N2205" s="51">
        <v>6.31</v>
      </c>
      <c r="O2205" s="51">
        <v>56.2</v>
      </c>
      <c r="P2205" s="58"/>
      <c r="Q2205" s="50"/>
      <c r="R2205" s="59"/>
      <c r="U2205" s="52"/>
      <c r="V2205" s="51"/>
      <c r="W2205" s="51" t="e">
        <v>#N/A</v>
      </c>
      <c r="X2205" s="56"/>
      <c r="Y2205" s="20"/>
    </row>
    <row r="2206" ht="15.75" customHeight="1">
      <c r="C2206" s="48" t="s">
        <v>203</v>
      </c>
      <c r="F2206" s="12" t="str">
        <f t="shared" si="1"/>
        <v>2019</v>
      </c>
      <c r="G2206" s="49">
        <v>43603.0</v>
      </c>
      <c r="H2206" s="57"/>
      <c r="I2206" s="54"/>
      <c r="J2206" s="58"/>
      <c r="N2206" s="51">
        <v>11.96</v>
      </c>
      <c r="O2206" s="51">
        <v>102.6</v>
      </c>
      <c r="P2206" s="58"/>
      <c r="Q2206" s="50"/>
      <c r="R2206" s="59"/>
      <c r="U2206" s="50"/>
      <c r="V2206" s="51"/>
      <c r="W2206" s="51" t="s">
        <v>1309</v>
      </c>
      <c r="X2206" s="53"/>
      <c r="Y2206" s="20"/>
    </row>
    <row r="2207" ht="15.75" customHeight="1">
      <c r="C2207" s="48" t="s">
        <v>920</v>
      </c>
      <c r="F2207" s="12" t="str">
        <f t="shared" si="1"/>
        <v>2019</v>
      </c>
      <c r="G2207" s="49">
        <v>43603.0</v>
      </c>
      <c r="H2207" s="57"/>
      <c r="I2207" s="54"/>
      <c r="J2207" s="58"/>
      <c r="N2207" s="51">
        <v>11.4</v>
      </c>
      <c r="O2207" s="51">
        <v>98.8</v>
      </c>
      <c r="P2207" s="58"/>
      <c r="Q2207" s="50"/>
      <c r="R2207" s="59"/>
      <c r="U2207" s="50"/>
      <c r="V2207" s="51"/>
      <c r="W2207" s="51">
        <v>17.5</v>
      </c>
      <c r="X2207" s="53"/>
      <c r="Y2207" s="20"/>
    </row>
    <row r="2208" ht="15.75" customHeight="1">
      <c r="C2208" s="48" t="s">
        <v>931</v>
      </c>
      <c r="F2208" s="12" t="str">
        <f t="shared" si="1"/>
        <v>2019</v>
      </c>
      <c r="G2208" s="49">
        <v>43603.0</v>
      </c>
      <c r="H2208" s="57"/>
      <c r="I2208" s="50"/>
      <c r="J2208" s="58"/>
      <c r="N2208" s="51">
        <v>12.0</v>
      </c>
      <c r="O2208" s="51">
        <v>103.6</v>
      </c>
      <c r="P2208" s="58"/>
      <c r="Q2208" s="50"/>
      <c r="R2208" s="59"/>
      <c r="U2208" s="50"/>
      <c r="V2208" s="51"/>
      <c r="W2208" s="51">
        <v>26.5</v>
      </c>
      <c r="X2208" s="53"/>
      <c r="Y2208" s="20"/>
    </row>
    <row r="2209" ht="15.75" customHeight="1">
      <c r="C2209" s="48" t="s">
        <v>915</v>
      </c>
      <c r="F2209" s="12" t="str">
        <f t="shared" si="1"/>
        <v>2019</v>
      </c>
      <c r="G2209" s="49">
        <v>43603.0</v>
      </c>
      <c r="H2209" s="57"/>
      <c r="I2209" s="50"/>
      <c r="J2209" s="58"/>
      <c r="N2209" s="51">
        <v>11.71</v>
      </c>
      <c r="O2209" s="51">
        <v>102.7</v>
      </c>
      <c r="P2209" s="58"/>
      <c r="Q2209" s="50"/>
      <c r="R2209" s="59"/>
      <c r="U2209" s="50"/>
      <c r="V2209" s="51"/>
      <c r="W2209" s="51">
        <v>7.5</v>
      </c>
      <c r="X2209" s="53"/>
      <c r="Y2209" s="20"/>
    </row>
    <row r="2210" ht="15.75" customHeight="1">
      <c r="C2210" s="48" t="s">
        <v>837</v>
      </c>
      <c r="F2210" s="12" t="str">
        <f t="shared" si="1"/>
        <v>2019</v>
      </c>
      <c r="G2210" s="49">
        <v>43603.0</v>
      </c>
      <c r="H2210" s="57"/>
      <c r="I2210" s="50"/>
      <c r="J2210" s="58"/>
      <c r="N2210" s="51">
        <v>12.06</v>
      </c>
      <c r="O2210" s="51">
        <v>106.0</v>
      </c>
      <c r="P2210" s="58"/>
      <c r="Q2210" s="50"/>
      <c r="R2210" s="59"/>
      <c r="U2210" s="50"/>
      <c r="V2210" s="51"/>
      <c r="W2210" s="51" t="e">
        <v>#N/A</v>
      </c>
      <c r="X2210" s="53"/>
      <c r="Y2210" s="20"/>
    </row>
    <row r="2211" ht="15.75" customHeight="1">
      <c r="C2211" s="48" t="s">
        <v>909</v>
      </c>
      <c r="F2211" s="12" t="str">
        <f t="shared" si="1"/>
        <v>2019</v>
      </c>
      <c r="G2211" s="49">
        <v>43603.0</v>
      </c>
      <c r="H2211" s="57"/>
      <c r="I2211" s="50"/>
      <c r="J2211" s="58"/>
      <c r="N2211" s="51">
        <v>12.16</v>
      </c>
      <c r="O2211" s="51">
        <v>106.7</v>
      </c>
      <c r="P2211" s="58"/>
      <c r="Q2211" s="50"/>
      <c r="R2211" s="59"/>
      <c r="U2211" s="52"/>
      <c r="V2211" s="51"/>
      <c r="W2211" s="51">
        <v>14.5</v>
      </c>
      <c r="X2211" s="53"/>
      <c r="Y2211" s="20"/>
    </row>
    <row r="2212" ht="15.75" customHeight="1">
      <c r="C2212" s="48" t="s">
        <v>381</v>
      </c>
      <c r="F2212" s="12" t="str">
        <f t="shared" si="1"/>
        <v>2019</v>
      </c>
      <c r="G2212" s="49">
        <v>43603.0</v>
      </c>
      <c r="H2212" s="57"/>
      <c r="I2212" s="50"/>
      <c r="J2212" s="58"/>
      <c r="N2212" s="51">
        <v>10.55</v>
      </c>
      <c r="O2212" s="51">
        <v>93.4</v>
      </c>
      <c r="P2212" s="58"/>
      <c r="Q2212" s="50"/>
      <c r="R2212" s="59"/>
      <c r="U2212" s="52"/>
      <c r="V2212" s="51"/>
      <c r="W2212" s="51">
        <v>49.5</v>
      </c>
      <c r="X2212" s="53"/>
      <c r="Y2212" s="20"/>
    </row>
    <row r="2213" ht="15.75" customHeight="1">
      <c r="C2213" s="48" t="s">
        <v>660</v>
      </c>
      <c r="F2213" s="12" t="str">
        <f t="shared" si="1"/>
        <v>2019</v>
      </c>
      <c r="G2213" s="49">
        <v>43603.0</v>
      </c>
      <c r="H2213" s="57"/>
      <c r="I2213" s="50"/>
      <c r="J2213" s="58"/>
      <c r="N2213" s="51">
        <v>11.14</v>
      </c>
      <c r="O2213" s="51">
        <v>98.8</v>
      </c>
      <c r="P2213" s="58"/>
      <c r="Q2213" s="50"/>
      <c r="R2213" s="59"/>
      <c r="U2213" s="52"/>
      <c r="V2213" s="51"/>
      <c r="W2213" s="51">
        <v>33.1</v>
      </c>
      <c r="X2213" s="53"/>
      <c r="Y2213" s="20"/>
    </row>
    <row r="2214" ht="15.75" customHeight="1">
      <c r="C2214" s="48" t="s">
        <v>755</v>
      </c>
      <c r="F2214" s="12" t="str">
        <f t="shared" si="1"/>
        <v>2019</v>
      </c>
      <c r="G2214" s="49">
        <v>43603.0</v>
      </c>
      <c r="H2214" s="57"/>
      <c r="I2214" s="54"/>
      <c r="J2214" s="58"/>
      <c r="N2214" s="51">
        <v>11.8</v>
      </c>
      <c r="O2214" s="51">
        <v>103.0</v>
      </c>
      <c r="P2214" s="58"/>
      <c r="Q2214" s="50"/>
      <c r="R2214" s="59"/>
      <c r="U2214" s="52"/>
      <c r="V2214" s="51"/>
      <c r="W2214" s="51">
        <v>30.5</v>
      </c>
      <c r="X2214" s="53"/>
      <c r="Y2214" s="20"/>
    </row>
    <row r="2215" ht="15.75" customHeight="1">
      <c r="C2215" s="48" t="s">
        <v>736</v>
      </c>
      <c r="F2215" s="12" t="str">
        <f t="shared" si="1"/>
        <v>2019</v>
      </c>
      <c r="G2215" s="49">
        <v>43603.0</v>
      </c>
      <c r="H2215" s="57"/>
      <c r="I2215" s="54"/>
      <c r="J2215" s="58"/>
      <c r="N2215" s="51">
        <v>12.22</v>
      </c>
      <c r="O2215" s="51">
        <v>104.4</v>
      </c>
      <c r="P2215" s="58"/>
      <c r="Q2215" s="50"/>
      <c r="R2215" s="59"/>
      <c r="U2215" s="52"/>
      <c r="V2215" s="51"/>
      <c r="W2215" s="51">
        <v>13.4</v>
      </c>
      <c r="X2215" s="53"/>
      <c r="Y2215" s="20"/>
    </row>
    <row r="2216" ht="15.75" customHeight="1">
      <c r="C2216" s="48" t="s">
        <v>184</v>
      </c>
      <c r="F2216" s="12" t="str">
        <f t="shared" si="1"/>
        <v>2019</v>
      </c>
      <c r="G2216" s="49">
        <v>43603.0</v>
      </c>
      <c r="H2216" s="57"/>
      <c r="I2216" s="54"/>
      <c r="J2216" s="58"/>
      <c r="N2216" s="51">
        <v>12.62</v>
      </c>
      <c r="O2216" s="51">
        <v>108.1</v>
      </c>
      <c r="P2216" s="58"/>
      <c r="Q2216" s="50"/>
      <c r="R2216" s="59"/>
      <c r="U2216" s="52"/>
      <c r="V2216" s="51"/>
      <c r="W2216" s="51">
        <v>16.0</v>
      </c>
      <c r="X2216" s="53"/>
      <c r="Y2216" s="20"/>
    </row>
    <row r="2217" ht="15.75" customHeight="1">
      <c r="C2217" s="48" t="s">
        <v>105</v>
      </c>
      <c r="F2217" s="12" t="str">
        <f t="shared" si="1"/>
        <v>2019</v>
      </c>
      <c r="G2217" s="49">
        <v>43603.0</v>
      </c>
      <c r="H2217" s="57"/>
      <c r="I2217" s="50"/>
      <c r="J2217" s="58"/>
      <c r="N2217" s="51">
        <v>10.52</v>
      </c>
      <c r="O2217" s="51">
        <v>94.7</v>
      </c>
      <c r="P2217" s="58"/>
      <c r="Q2217" s="50"/>
      <c r="R2217" s="59"/>
      <c r="U2217" s="50"/>
      <c r="V2217" s="51"/>
      <c r="W2217" s="51">
        <v>178.5</v>
      </c>
      <c r="X2217" s="53"/>
      <c r="Y2217" s="20"/>
    </row>
    <row r="2218" ht="15.75" customHeight="1">
      <c r="C2218" s="48" t="s">
        <v>1310</v>
      </c>
      <c r="F2218" s="12" t="str">
        <f t="shared" si="1"/>
        <v>2019</v>
      </c>
      <c r="G2218" s="49">
        <v>43603.0</v>
      </c>
      <c r="H2218" s="57"/>
      <c r="I2218" s="50"/>
      <c r="J2218" s="58"/>
      <c r="N2218" s="51">
        <v>10.1</v>
      </c>
      <c r="O2218" s="51">
        <v>89.2</v>
      </c>
      <c r="P2218" s="58"/>
      <c r="Q2218" s="50"/>
      <c r="R2218" s="59"/>
      <c r="U2218" s="50"/>
      <c r="V2218" s="51"/>
      <c r="W2218" s="51">
        <v>27.9</v>
      </c>
      <c r="X2218" s="53"/>
      <c r="Y2218" s="20"/>
    </row>
    <row r="2219" ht="15.75" customHeight="1">
      <c r="C2219" s="48" t="s">
        <v>45</v>
      </c>
      <c r="F2219" s="12" t="str">
        <f t="shared" si="1"/>
        <v>2019</v>
      </c>
      <c r="G2219" s="49">
        <v>43603.0</v>
      </c>
      <c r="H2219" s="57"/>
      <c r="I2219" s="50"/>
      <c r="J2219" s="58"/>
      <c r="N2219" s="51">
        <v>10.4</v>
      </c>
      <c r="O2219" s="51">
        <v>92.7</v>
      </c>
      <c r="P2219" s="58"/>
      <c r="Q2219" s="50"/>
      <c r="R2219" s="59"/>
      <c r="U2219" s="50"/>
      <c r="V2219" s="51"/>
      <c r="W2219" s="51">
        <v>11.0</v>
      </c>
      <c r="X2219" s="53"/>
      <c r="Y2219" s="20"/>
    </row>
    <row r="2220" ht="15.75" customHeight="1">
      <c r="C2220" s="48" t="s">
        <v>145</v>
      </c>
      <c r="F2220" s="12" t="str">
        <f t="shared" si="1"/>
        <v>2019</v>
      </c>
      <c r="G2220" s="49">
        <v>43603.0</v>
      </c>
      <c r="H2220" s="57"/>
      <c r="I2220" s="50"/>
      <c r="J2220" s="58"/>
      <c r="N2220" s="51">
        <v>10.57</v>
      </c>
      <c r="O2220" s="51">
        <v>94.6</v>
      </c>
      <c r="P2220" s="58"/>
      <c r="Q2220" s="50"/>
      <c r="R2220" s="59"/>
      <c r="U2220" s="52"/>
      <c r="V2220" s="51"/>
      <c r="W2220" s="51">
        <v>238.2</v>
      </c>
      <c r="X2220" s="53"/>
      <c r="Y2220" s="20"/>
    </row>
    <row r="2221" ht="15.75" customHeight="1">
      <c r="C2221" s="48" t="s">
        <v>1245</v>
      </c>
      <c r="F2221" s="12" t="str">
        <f t="shared" si="1"/>
        <v>2019</v>
      </c>
      <c r="G2221" s="49">
        <v>43603.0</v>
      </c>
      <c r="H2221" s="57"/>
      <c r="I2221" s="50"/>
      <c r="J2221" s="58"/>
      <c r="N2221" s="51">
        <v>11.08</v>
      </c>
      <c r="O2221" s="51">
        <v>99.7</v>
      </c>
      <c r="P2221" s="58"/>
      <c r="Q2221" s="50"/>
      <c r="R2221" s="59"/>
      <c r="U2221" s="52"/>
      <c r="V2221" s="51"/>
      <c r="W2221" s="51">
        <v>48.7</v>
      </c>
      <c r="X2221" s="53"/>
      <c r="Y2221" s="20"/>
    </row>
    <row r="2222" ht="15.75" customHeight="1">
      <c r="C2222" s="48" t="s">
        <v>1256</v>
      </c>
      <c r="F2222" s="12" t="str">
        <f t="shared" si="1"/>
        <v>2019</v>
      </c>
      <c r="G2222" s="49">
        <v>43603.0</v>
      </c>
      <c r="H2222" s="57"/>
      <c r="I2222" s="50"/>
      <c r="J2222" s="58"/>
      <c r="N2222" s="51">
        <v>10.61</v>
      </c>
      <c r="O2222" s="51">
        <v>94.9</v>
      </c>
      <c r="P2222" s="60"/>
      <c r="Q2222" s="50"/>
      <c r="R2222" s="59"/>
      <c r="U2222" s="52"/>
      <c r="V2222" s="51"/>
      <c r="W2222" s="51">
        <v>61.7</v>
      </c>
      <c r="X2222" s="53"/>
      <c r="Y2222" s="20"/>
    </row>
    <row r="2223" ht="15.75" customHeight="1">
      <c r="C2223" s="48" t="s">
        <v>565</v>
      </c>
      <c r="F2223" s="12" t="str">
        <f t="shared" si="1"/>
        <v>2019</v>
      </c>
      <c r="G2223" s="49">
        <v>43603.0</v>
      </c>
      <c r="H2223" s="57"/>
      <c r="I2223" s="50"/>
      <c r="J2223" s="58"/>
      <c r="N2223" s="51">
        <v>10.37</v>
      </c>
      <c r="O2223" s="51">
        <v>97.7</v>
      </c>
      <c r="P2223" s="60"/>
      <c r="Q2223" s="50"/>
      <c r="R2223" s="59"/>
      <c r="U2223" s="52"/>
      <c r="V2223" s="51"/>
      <c r="W2223" s="51">
        <v>9.0</v>
      </c>
      <c r="X2223" s="53"/>
      <c r="Y2223" s="20"/>
    </row>
    <row r="2224" ht="15.75" customHeight="1">
      <c r="C2224" s="48" t="s">
        <v>517</v>
      </c>
      <c r="F2224" s="12" t="str">
        <f t="shared" si="1"/>
        <v>2019</v>
      </c>
      <c r="G2224" s="49">
        <v>43603.0</v>
      </c>
      <c r="H2224" s="57"/>
      <c r="I2224" s="50"/>
      <c r="J2224" s="58"/>
      <c r="N2224" s="51">
        <v>10.79</v>
      </c>
      <c r="O2224" s="51">
        <v>96.6</v>
      </c>
      <c r="P2224" s="60"/>
      <c r="Q2224" s="50"/>
      <c r="R2224" s="59"/>
      <c r="U2224" s="52"/>
      <c r="V2224" s="51"/>
      <c r="W2224" s="51">
        <v>57.3</v>
      </c>
      <c r="X2224" s="53"/>
      <c r="Y2224" s="20"/>
    </row>
    <row r="2225" ht="15.75" customHeight="1">
      <c r="C2225" s="23" t="s">
        <v>759</v>
      </c>
      <c r="F2225" s="12" t="str">
        <f t="shared" si="1"/>
        <v>2019</v>
      </c>
      <c r="G2225" s="61">
        <v>43603.0</v>
      </c>
      <c r="H2225" s="62"/>
      <c r="I2225" s="52"/>
      <c r="J2225" s="63"/>
      <c r="N2225" s="64">
        <v>12.02</v>
      </c>
      <c r="O2225" s="64">
        <v>106.2</v>
      </c>
      <c r="P2225" s="63"/>
      <c r="Q2225" s="52"/>
      <c r="R2225" s="65"/>
      <c r="U2225" s="52"/>
      <c r="V2225" s="64"/>
      <c r="W2225" s="64">
        <v>9.8</v>
      </c>
      <c r="X2225" s="66"/>
      <c r="Y2225" s="20"/>
    </row>
    <row r="2226" ht="15.75" customHeight="1">
      <c r="C2226" s="48" t="s">
        <v>175</v>
      </c>
      <c r="F2226" s="12" t="str">
        <f t="shared" si="1"/>
        <v>2019</v>
      </c>
      <c r="G2226" s="49">
        <v>43603.0</v>
      </c>
      <c r="H2226" s="67"/>
      <c r="I2226" s="52"/>
      <c r="J2226" s="63"/>
      <c r="N2226" s="51">
        <v>10.87</v>
      </c>
      <c r="O2226" s="51">
        <v>93.0</v>
      </c>
      <c r="P2226" s="58"/>
      <c r="Q2226" s="50"/>
      <c r="R2226" s="59"/>
      <c r="U2226" s="52"/>
      <c r="V2226" s="51"/>
      <c r="W2226" s="51">
        <v>17.3</v>
      </c>
      <c r="X2226" s="53"/>
    </row>
    <row r="2227" ht="15.75" customHeight="1">
      <c r="C2227" s="48" t="s">
        <v>731</v>
      </c>
      <c r="F2227" s="12" t="str">
        <f t="shared" si="1"/>
        <v>2019</v>
      </c>
      <c r="G2227" s="49">
        <v>43603.0</v>
      </c>
      <c r="H2227" s="57"/>
      <c r="I2227" s="50"/>
      <c r="J2227" s="58"/>
      <c r="N2227" s="51">
        <v>10.78</v>
      </c>
      <c r="O2227" s="51">
        <v>97.6</v>
      </c>
      <c r="P2227" s="58"/>
      <c r="Q2227" s="50"/>
      <c r="R2227" s="59"/>
      <c r="U2227" s="52"/>
      <c r="V2227" s="51"/>
      <c r="W2227" s="51">
        <v>18.3</v>
      </c>
      <c r="X2227" s="53"/>
      <c r="Y2227" s="20"/>
    </row>
    <row r="2228" ht="15.75" customHeight="1">
      <c r="C2228" s="48" t="s">
        <v>208</v>
      </c>
      <c r="F2228" s="12" t="str">
        <f t="shared" si="1"/>
        <v>2019</v>
      </c>
      <c r="G2228" s="49">
        <v>43603.0</v>
      </c>
      <c r="H2228" s="57"/>
      <c r="I2228" s="50"/>
      <c r="J2228" s="58"/>
      <c r="N2228" s="51">
        <v>12.15</v>
      </c>
      <c r="O2228" s="51">
        <v>103.4</v>
      </c>
      <c r="P2228" s="58"/>
      <c r="Q2228" s="50"/>
      <c r="R2228" s="59"/>
      <c r="U2228" s="52"/>
      <c r="V2228" s="51"/>
      <c r="W2228" s="51">
        <v>1.0</v>
      </c>
      <c r="X2228" s="53"/>
    </row>
    <row r="2229" ht="15.75" customHeight="1">
      <c r="C2229" s="48" t="s">
        <v>643</v>
      </c>
      <c r="F2229" s="12" t="str">
        <f t="shared" si="1"/>
        <v>2019</v>
      </c>
      <c r="G2229" s="49">
        <v>43603.0</v>
      </c>
      <c r="H2229" s="57"/>
      <c r="I2229" s="50"/>
      <c r="J2229" s="58"/>
      <c r="N2229" s="51">
        <v>3.7</v>
      </c>
      <c r="O2229" s="51">
        <v>33.6</v>
      </c>
      <c r="P2229" s="58"/>
      <c r="Q2229" s="50"/>
      <c r="R2229" s="59"/>
      <c r="U2229" s="50"/>
      <c r="V2229" s="51"/>
      <c r="W2229" s="51">
        <v>6.3</v>
      </c>
      <c r="X2229" s="53"/>
      <c r="Y2229" s="20"/>
    </row>
    <row r="2230" ht="15.75" customHeight="1">
      <c r="C2230" s="48" t="s">
        <v>265</v>
      </c>
      <c r="F2230" s="12" t="str">
        <f t="shared" si="1"/>
        <v>2019</v>
      </c>
      <c r="G2230" s="49">
        <v>43603.0</v>
      </c>
      <c r="H2230" s="57"/>
      <c r="I2230" s="50"/>
      <c r="J2230" s="58"/>
      <c r="N2230" s="51">
        <v>10.38</v>
      </c>
      <c r="O2230" s="51">
        <v>92.6</v>
      </c>
      <c r="P2230" s="58"/>
      <c r="Q2230" s="50"/>
      <c r="R2230" s="59"/>
      <c r="U2230" s="50"/>
      <c r="V2230" s="51"/>
      <c r="W2230" s="51">
        <v>65.0</v>
      </c>
      <c r="X2230" s="53"/>
      <c r="Y2230" s="20"/>
    </row>
    <row r="2231" ht="15.75" customHeight="1">
      <c r="C2231" s="48" t="s">
        <v>276</v>
      </c>
      <c r="F2231" s="12" t="str">
        <f t="shared" si="1"/>
        <v>2019</v>
      </c>
      <c r="G2231" s="49">
        <v>43603.0</v>
      </c>
      <c r="H2231" s="57"/>
      <c r="I2231" s="50"/>
      <c r="J2231" s="58"/>
      <c r="N2231" s="51">
        <v>10.52</v>
      </c>
      <c r="O2231" s="51">
        <v>92.1</v>
      </c>
      <c r="P2231" s="58"/>
      <c r="Q2231" s="50"/>
      <c r="R2231" s="59"/>
      <c r="U2231" s="50"/>
      <c r="V2231" s="51"/>
      <c r="W2231" s="51">
        <v>57.3</v>
      </c>
      <c r="X2231" s="53"/>
      <c r="Y2231" s="20"/>
    </row>
    <row r="2232" ht="15.75" customHeight="1">
      <c r="C2232" s="48" t="s">
        <v>256</v>
      </c>
      <c r="F2232" s="12" t="str">
        <f t="shared" si="1"/>
        <v>2019</v>
      </c>
      <c r="G2232" s="49">
        <v>43603.0</v>
      </c>
      <c r="H2232" s="57"/>
      <c r="I2232" s="50"/>
      <c r="J2232" s="55"/>
      <c r="N2232" s="51">
        <v>10.92</v>
      </c>
      <c r="O2232" s="51">
        <v>94.7</v>
      </c>
      <c r="P2232" s="58"/>
      <c r="Q2232" s="50"/>
      <c r="R2232" s="59"/>
      <c r="U2232" s="50"/>
      <c r="V2232" s="51"/>
      <c r="W2232" s="51">
        <v>77.1</v>
      </c>
      <c r="X2232" s="53"/>
    </row>
    <row r="2233" ht="15.75" customHeight="1">
      <c r="C2233" s="48" t="s">
        <v>324</v>
      </c>
      <c r="F2233" s="12" t="str">
        <f t="shared" si="1"/>
        <v>2019</v>
      </c>
      <c r="G2233" s="49">
        <v>43603.0</v>
      </c>
      <c r="H2233" s="57"/>
      <c r="I2233" s="50"/>
      <c r="J2233" s="55"/>
      <c r="N2233" s="51">
        <v>11.2</v>
      </c>
      <c r="O2233" s="51">
        <v>99.9</v>
      </c>
      <c r="P2233" s="58"/>
      <c r="Q2233" s="50"/>
      <c r="R2233" s="59"/>
      <c r="U2233" s="50"/>
      <c r="V2233" s="51"/>
      <c r="W2233" s="51" t="e">
        <v>#N/A</v>
      </c>
      <c r="X2233" s="53"/>
      <c r="Y2233" s="20"/>
    </row>
    <row r="2234" ht="15.75" customHeight="1">
      <c r="C2234" s="68" t="s">
        <v>1026</v>
      </c>
      <c r="F2234" s="12" t="str">
        <f t="shared" si="1"/>
        <v>2019</v>
      </c>
      <c r="G2234" s="69">
        <v>43603.0</v>
      </c>
      <c r="H2234" s="57"/>
      <c r="I2234" s="50"/>
      <c r="J2234" s="58"/>
      <c r="N2234" s="51">
        <v>10.6</v>
      </c>
      <c r="O2234" s="51">
        <v>93.6</v>
      </c>
      <c r="P2234" s="58"/>
      <c r="Q2234" s="50"/>
      <c r="R2234" s="59"/>
      <c r="U2234" s="50"/>
      <c r="V2234" s="51"/>
      <c r="W2234" s="51" t="e">
        <v>#N/A</v>
      </c>
      <c r="X2234" s="53"/>
      <c r="Y2234" s="20"/>
    </row>
    <row r="2235" ht="15.75" customHeight="1">
      <c r="C2235" s="68" t="s">
        <v>1278</v>
      </c>
      <c r="F2235" s="12" t="str">
        <f t="shared" si="1"/>
        <v>2019</v>
      </c>
      <c r="G2235" s="69">
        <v>43617.0</v>
      </c>
      <c r="H2235" s="57"/>
      <c r="I2235" s="50"/>
      <c r="J2235" s="58"/>
      <c r="N2235" s="51">
        <v>9.12</v>
      </c>
      <c r="O2235" s="51">
        <v>87.3</v>
      </c>
      <c r="P2235" s="58"/>
      <c r="Q2235" s="50"/>
      <c r="R2235" s="59"/>
      <c r="U2235" s="50"/>
      <c r="V2235" s="51"/>
      <c r="W2235" s="51">
        <v>86.0</v>
      </c>
      <c r="X2235" s="53"/>
      <c r="Y2235" s="20"/>
    </row>
    <row r="2236" ht="15.75" customHeight="1">
      <c r="C2236" s="68" t="s">
        <v>1267</v>
      </c>
      <c r="F2236" s="12" t="str">
        <f t="shared" si="1"/>
        <v>2019</v>
      </c>
      <c r="G2236" s="69">
        <v>43617.0</v>
      </c>
      <c r="H2236" s="57"/>
      <c r="I2236" s="50"/>
      <c r="J2236" s="58"/>
      <c r="N2236" s="51">
        <v>9.22</v>
      </c>
      <c r="O2236" s="51">
        <v>87.6</v>
      </c>
      <c r="P2236" s="58"/>
      <c r="Q2236" s="50"/>
      <c r="R2236" s="59"/>
      <c r="U2236" s="50"/>
      <c r="V2236" s="51"/>
      <c r="W2236" s="51">
        <v>90.8</v>
      </c>
      <c r="X2236" s="53"/>
      <c r="Y2236" s="20"/>
    </row>
    <row r="2237" ht="15.75" customHeight="1">
      <c r="C2237" s="68" t="s">
        <v>490</v>
      </c>
      <c r="F2237" s="12" t="str">
        <f t="shared" si="1"/>
        <v>2019</v>
      </c>
      <c r="G2237" s="69">
        <v>43617.0</v>
      </c>
      <c r="H2237" s="57"/>
      <c r="I2237" s="50"/>
      <c r="J2237" s="58"/>
      <c r="N2237" s="51">
        <v>10.17</v>
      </c>
      <c r="O2237" s="51">
        <v>97.0</v>
      </c>
      <c r="P2237" s="58"/>
      <c r="Q2237" s="50"/>
      <c r="R2237" s="59"/>
      <c r="U2237" s="50"/>
      <c r="V2237" s="51"/>
      <c r="W2237" s="51">
        <v>43.5</v>
      </c>
      <c r="X2237" s="53"/>
      <c r="Y2237" s="20"/>
    </row>
    <row r="2238" ht="15.75" customHeight="1">
      <c r="C2238" s="68" t="s">
        <v>449</v>
      </c>
      <c r="F2238" s="12" t="str">
        <f t="shared" si="1"/>
        <v>2019</v>
      </c>
      <c r="G2238" s="69">
        <v>43617.0</v>
      </c>
      <c r="H2238" s="57"/>
      <c r="I2238" s="50"/>
      <c r="J2238" s="58"/>
      <c r="N2238" s="51">
        <v>9.88</v>
      </c>
      <c r="O2238" s="51">
        <v>90.2</v>
      </c>
      <c r="P2238" s="58"/>
      <c r="Q2238" s="50"/>
      <c r="R2238" s="59"/>
      <c r="U2238" s="50"/>
      <c r="V2238" s="51"/>
      <c r="W2238" s="51">
        <v>119.8</v>
      </c>
      <c r="X2238" s="53"/>
      <c r="Y2238" s="20"/>
    </row>
    <row r="2239" ht="15.75" customHeight="1">
      <c r="C2239" s="68" t="s">
        <v>294</v>
      </c>
      <c r="F2239" s="12" t="str">
        <f t="shared" si="1"/>
        <v>2019</v>
      </c>
      <c r="G2239" s="69">
        <v>43617.0</v>
      </c>
      <c r="H2239" s="57"/>
      <c r="I2239" s="50"/>
      <c r="J2239" s="58"/>
      <c r="N2239" s="51">
        <v>8.58</v>
      </c>
      <c r="O2239" s="51">
        <v>86.7</v>
      </c>
      <c r="P2239" s="58"/>
      <c r="Q2239" s="50"/>
      <c r="R2239" s="59"/>
      <c r="U2239" s="50"/>
      <c r="V2239" s="51"/>
      <c r="W2239" s="51">
        <v>150.0</v>
      </c>
      <c r="X2239" s="53"/>
      <c r="Y2239" s="20"/>
    </row>
    <row r="2240" ht="15.75" customHeight="1">
      <c r="C2240" s="68" t="s">
        <v>197</v>
      </c>
      <c r="F2240" s="12" t="str">
        <f t="shared" si="1"/>
        <v>2019</v>
      </c>
      <c r="G2240" s="69">
        <v>43617.0</v>
      </c>
      <c r="H2240" s="57"/>
      <c r="I2240" s="50"/>
      <c r="J2240" s="58"/>
      <c r="N2240" s="51">
        <v>9.55</v>
      </c>
      <c r="O2240" s="51">
        <v>88.3</v>
      </c>
      <c r="P2240" s="58"/>
      <c r="Q2240" s="50"/>
      <c r="R2240" s="59"/>
      <c r="U2240" s="50"/>
      <c r="V2240" s="51"/>
      <c r="W2240" s="51" t="e">
        <v>#N/A</v>
      </c>
      <c r="X2240" s="53"/>
      <c r="Y2240" s="20"/>
    </row>
    <row r="2241" ht="15.75" customHeight="1">
      <c r="C2241" s="68" t="s">
        <v>91</v>
      </c>
      <c r="F2241" s="12" t="str">
        <f t="shared" si="1"/>
        <v>2019</v>
      </c>
      <c r="G2241" s="69">
        <v>43617.0</v>
      </c>
      <c r="H2241" s="57"/>
      <c r="I2241" s="50"/>
      <c r="J2241" s="58"/>
      <c r="N2241" s="51">
        <v>3.58</v>
      </c>
      <c r="O2241" s="51">
        <v>33.9</v>
      </c>
      <c r="P2241" s="58"/>
      <c r="Q2241" s="50"/>
      <c r="R2241" s="59"/>
      <c r="U2241" s="50"/>
      <c r="V2241" s="51"/>
      <c r="W2241" s="51">
        <v>28.2</v>
      </c>
      <c r="X2241" s="53"/>
      <c r="Y2241" s="20"/>
    </row>
    <row r="2242" ht="15.75" customHeight="1">
      <c r="C2242" s="68" t="s">
        <v>203</v>
      </c>
      <c r="F2242" s="12" t="str">
        <f t="shared" si="1"/>
        <v>2019</v>
      </c>
      <c r="G2242" s="69">
        <v>43617.0</v>
      </c>
      <c r="H2242" s="57"/>
      <c r="I2242" s="54"/>
      <c r="J2242" s="58"/>
      <c r="N2242" s="51">
        <v>9.86</v>
      </c>
      <c r="O2242" s="51">
        <v>91.1</v>
      </c>
      <c r="P2242" s="58"/>
      <c r="Q2242" s="50"/>
      <c r="R2242" s="59"/>
      <c r="U2242" s="50"/>
      <c r="V2242" s="51"/>
      <c r="W2242" s="51">
        <v>4.1</v>
      </c>
      <c r="X2242" s="56"/>
      <c r="Y2242" s="20"/>
    </row>
    <row r="2243" ht="15.75" customHeight="1">
      <c r="C2243" s="68" t="s">
        <v>920</v>
      </c>
      <c r="F2243" s="12" t="str">
        <f t="shared" si="1"/>
        <v>2019</v>
      </c>
      <c r="G2243" s="69">
        <v>43617.0</v>
      </c>
      <c r="H2243" s="57"/>
      <c r="I2243" s="54"/>
      <c r="J2243" s="58"/>
      <c r="N2243" s="51">
        <v>10.3</v>
      </c>
      <c r="O2243" s="51">
        <v>98.0</v>
      </c>
      <c r="P2243" s="58"/>
      <c r="Q2243" s="50"/>
      <c r="R2243" s="59"/>
      <c r="U2243" s="50"/>
      <c r="V2243" s="51"/>
      <c r="W2243" s="51">
        <v>95.8</v>
      </c>
      <c r="X2243" s="56"/>
      <c r="Y2243" s="20"/>
    </row>
    <row r="2244" ht="15.75" customHeight="1">
      <c r="C2244" s="68" t="s">
        <v>931</v>
      </c>
      <c r="F2244" s="12" t="str">
        <f t="shared" si="1"/>
        <v>2019</v>
      </c>
      <c r="G2244" s="69">
        <v>43617.0</v>
      </c>
      <c r="H2244" s="57"/>
      <c r="I2244" s="50"/>
      <c r="J2244" s="58"/>
      <c r="N2244" s="51">
        <v>11.5</v>
      </c>
      <c r="O2244" s="51">
        <v>103.3</v>
      </c>
      <c r="P2244" s="58"/>
      <c r="Q2244" s="50"/>
      <c r="R2244" s="59"/>
      <c r="U2244" s="50"/>
      <c r="V2244" s="51"/>
      <c r="W2244" s="51">
        <v>30.9</v>
      </c>
      <c r="X2244" s="53"/>
      <c r="Y2244" s="20"/>
    </row>
    <row r="2245" ht="15.75" customHeight="1">
      <c r="C2245" s="68" t="s">
        <v>909</v>
      </c>
      <c r="F2245" s="12" t="str">
        <f t="shared" si="1"/>
        <v>2019</v>
      </c>
      <c r="G2245" s="69">
        <v>43617.0</v>
      </c>
      <c r="H2245" s="57"/>
      <c r="I2245" s="50"/>
      <c r="J2245" s="58"/>
      <c r="N2245" s="51">
        <v>10.52</v>
      </c>
      <c r="O2245" s="51">
        <v>101.5</v>
      </c>
      <c r="P2245" s="58"/>
      <c r="Q2245" s="50"/>
      <c r="R2245" s="59"/>
      <c r="U2245" s="50"/>
      <c r="V2245" s="51"/>
      <c r="W2245" s="51">
        <v>15.8</v>
      </c>
      <c r="X2245" s="53"/>
      <c r="Y2245" s="20"/>
    </row>
    <row r="2246" ht="15.75" customHeight="1">
      <c r="C2246" s="68" t="s">
        <v>837</v>
      </c>
      <c r="F2246" s="12" t="str">
        <f t="shared" si="1"/>
        <v>2019</v>
      </c>
      <c r="G2246" s="69">
        <v>43617.0</v>
      </c>
      <c r="H2246" s="57"/>
      <c r="I2246" s="50"/>
      <c r="J2246" s="58"/>
      <c r="N2246" s="51">
        <v>10.56</v>
      </c>
      <c r="O2246" s="51">
        <v>102.0</v>
      </c>
      <c r="P2246" s="58"/>
      <c r="Q2246" s="50"/>
      <c r="R2246" s="59"/>
      <c r="U2246" s="50"/>
      <c r="V2246" s="51"/>
      <c r="W2246" s="51">
        <v>19.7</v>
      </c>
      <c r="X2246" s="53"/>
      <c r="Y2246" s="20"/>
    </row>
    <row r="2247" ht="15.75" customHeight="1">
      <c r="C2247" s="68" t="s">
        <v>915</v>
      </c>
      <c r="F2247" s="12" t="str">
        <f t="shared" si="1"/>
        <v>2019</v>
      </c>
      <c r="G2247" s="69">
        <v>43617.0</v>
      </c>
      <c r="H2247" s="57"/>
      <c r="I2247" s="50"/>
      <c r="J2247" s="70"/>
      <c r="N2247" s="51">
        <v>10.14</v>
      </c>
      <c r="O2247" s="51">
        <v>98.3</v>
      </c>
      <c r="P2247" s="58"/>
      <c r="Q2247" s="54"/>
      <c r="R2247" s="71"/>
      <c r="U2247" s="54"/>
      <c r="V2247" s="72"/>
      <c r="W2247" s="72">
        <v>12.1</v>
      </c>
      <c r="X2247" s="53"/>
      <c r="Y2247" s="20"/>
    </row>
    <row r="2248" ht="15.75" customHeight="1">
      <c r="C2248" s="68" t="s">
        <v>381</v>
      </c>
      <c r="F2248" s="12" t="str">
        <f t="shared" si="1"/>
        <v>2019</v>
      </c>
      <c r="G2248" s="69">
        <v>43617.0</v>
      </c>
      <c r="H2248" s="57"/>
      <c r="I2248" s="50"/>
      <c r="J2248" s="70"/>
      <c r="N2248" s="50"/>
      <c r="O2248" s="73"/>
      <c r="P2248" s="58"/>
      <c r="Q2248" s="54"/>
      <c r="R2248" s="71"/>
      <c r="U2248" s="54"/>
      <c r="V2248" s="51"/>
      <c r="W2248" s="51">
        <v>70.6</v>
      </c>
      <c r="X2248" s="53"/>
      <c r="Y2248" s="20"/>
    </row>
    <row r="2249" ht="15.75" customHeight="1">
      <c r="C2249" s="68" t="s">
        <v>660</v>
      </c>
      <c r="F2249" s="12" t="str">
        <f t="shared" si="1"/>
        <v>2019</v>
      </c>
      <c r="G2249" s="69">
        <v>43617.0</v>
      </c>
      <c r="H2249" s="57"/>
      <c r="I2249" s="50"/>
      <c r="J2249" s="70"/>
      <c r="N2249" s="50"/>
      <c r="O2249" s="73"/>
      <c r="P2249" s="58"/>
      <c r="Q2249" s="54"/>
      <c r="R2249" s="71"/>
      <c r="U2249" s="54"/>
      <c r="V2249" s="51"/>
      <c r="W2249" s="51">
        <v>105.0</v>
      </c>
      <c r="X2249" s="53"/>
    </row>
    <row r="2250" ht="15.75" customHeight="1">
      <c r="C2250" s="68" t="s">
        <v>755</v>
      </c>
      <c r="F2250" s="12" t="str">
        <f t="shared" si="1"/>
        <v>2019</v>
      </c>
      <c r="G2250" s="69">
        <v>43617.0</v>
      </c>
      <c r="H2250" s="57"/>
      <c r="I2250" s="50"/>
      <c r="J2250" s="58"/>
      <c r="N2250" s="50"/>
      <c r="O2250" s="73"/>
      <c r="P2250" s="58"/>
      <c r="Q2250" s="50"/>
      <c r="R2250" s="59"/>
      <c r="U2250" s="50"/>
      <c r="V2250" s="51"/>
      <c r="W2250" s="51">
        <v>27.8</v>
      </c>
      <c r="X2250" s="53"/>
      <c r="Y2250" s="20"/>
    </row>
    <row r="2251" ht="15.75" customHeight="1">
      <c r="C2251" s="68" t="s">
        <v>736</v>
      </c>
      <c r="F2251" s="12" t="str">
        <f t="shared" si="1"/>
        <v>2019</v>
      </c>
      <c r="G2251" s="69">
        <v>43617.0</v>
      </c>
      <c r="H2251" s="57"/>
      <c r="I2251" s="50"/>
      <c r="J2251" s="58"/>
      <c r="N2251" s="51">
        <v>11.3</v>
      </c>
      <c r="O2251" s="51">
        <v>100.6</v>
      </c>
      <c r="P2251" s="58"/>
      <c r="Q2251" s="50"/>
      <c r="R2251" s="59"/>
      <c r="U2251" s="50"/>
      <c r="V2251" s="51"/>
      <c r="W2251" s="51">
        <v>10.9</v>
      </c>
      <c r="X2251" s="53"/>
      <c r="Y2251" s="20"/>
    </row>
    <row r="2252" ht="15.75" customHeight="1">
      <c r="C2252" s="68" t="s">
        <v>184</v>
      </c>
      <c r="F2252" s="12" t="str">
        <f t="shared" si="1"/>
        <v>2019</v>
      </c>
      <c r="G2252" s="69">
        <v>43617.0</v>
      </c>
      <c r="H2252" s="57"/>
      <c r="I2252" s="50"/>
      <c r="J2252" s="58"/>
      <c r="N2252" s="51">
        <v>9.56</v>
      </c>
      <c r="O2252" s="51">
        <v>100.1</v>
      </c>
      <c r="P2252" s="58"/>
      <c r="Q2252" s="50"/>
      <c r="R2252" s="59"/>
      <c r="U2252" s="50"/>
      <c r="V2252" s="51"/>
      <c r="W2252" s="51">
        <v>9.7</v>
      </c>
      <c r="X2252" s="53"/>
      <c r="Y2252" s="20"/>
    </row>
    <row r="2253" ht="15.75" customHeight="1">
      <c r="C2253" s="68" t="s">
        <v>105</v>
      </c>
      <c r="F2253" s="12" t="str">
        <f t="shared" si="1"/>
        <v>2019</v>
      </c>
      <c r="G2253" s="69">
        <v>43617.0</v>
      </c>
      <c r="H2253" s="57"/>
      <c r="I2253" s="50"/>
      <c r="J2253" s="58"/>
      <c r="N2253" s="51">
        <v>10.32</v>
      </c>
      <c r="O2253" s="51">
        <v>106.3</v>
      </c>
      <c r="P2253" s="58"/>
      <c r="Q2253" s="50"/>
      <c r="R2253" s="59"/>
      <c r="U2253" s="50"/>
      <c r="V2253" s="51"/>
      <c r="W2253" s="51">
        <v>35.9</v>
      </c>
      <c r="X2253" s="53"/>
      <c r="Y2253" s="20"/>
    </row>
    <row r="2254" ht="15.75" customHeight="1">
      <c r="C2254" s="68" t="s">
        <v>1310</v>
      </c>
      <c r="F2254" s="12" t="str">
        <f t="shared" si="1"/>
        <v>2019</v>
      </c>
      <c r="G2254" s="69">
        <v>43617.0</v>
      </c>
      <c r="H2254" s="57"/>
      <c r="I2254" s="50"/>
      <c r="J2254" s="58"/>
      <c r="N2254" s="51">
        <v>18.3</v>
      </c>
      <c r="O2254" s="51">
        <v>80.0</v>
      </c>
      <c r="P2254" s="58"/>
      <c r="Q2254" s="50"/>
      <c r="R2254" s="59"/>
      <c r="U2254" s="50"/>
      <c r="V2254" s="51"/>
      <c r="W2254" s="51">
        <v>61.3</v>
      </c>
      <c r="X2254" s="53"/>
    </row>
    <row r="2255" ht="15.75" customHeight="1">
      <c r="C2255" s="68" t="s">
        <v>45</v>
      </c>
      <c r="F2255" s="12" t="str">
        <f t="shared" si="1"/>
        <v>2019</v>
      </c>
      <c r="G2255" s="69">
        <v>43617.0</v>
      </c>
      <c r="H2255" s="57"/>
      <c r="I2255" s="50"/>
      <c r="J2255" s="58"/>
      <c r="N2255" s="51">
        <v>9.0</v>
      </c>
      <c r="O2255" s="51">
        <v>86.0</v>
      </c>
      <c r="P2255" s="58"/>
      <c r="Q2255" s="50"/>
      <c r="R2255" s="59"/>
      <c r="U2255" s="50"/>
      <c r="V2255" s="51"/>
      <c r="W2255" s="51">
        <v>76.7</v>
      </c>
      <c r="X2255" s="53"/>
      <c r="Y2255" s="20"/>
    </row>
    <row r="2256" ht="15.75" customHeight="1">
      <c r="C2256" s="68" t="s">
        <v>145</v>
      </c>
      <c r="F2256" s="12" t="str">
        <f t="shared" si="1"/>
        <v>2019</v>
      </c>
      <c r="G2256" s="69">
        <v>43617.0</v>
      </c>
      <c r="H2256" s="57"/>
      <c r="I2256" s="50"/>
      <c r="J2256" s="58"/>
      <c r="N2256" s="51">
        <v>8.8</v>
      </c>
      <c r="O2256" s="51">
        <v>85.0</v>
      </c>
      <c r="P2256" s="70"/>
      <c r="Q2256" s="50"/>
      <c r="R2256" s="59"/>
      <c r="U2256" s="50"/>
      <c r="V2256" s="51"/>
      <c r="W2256" s="51">
        <v>365.4</v>
      </c>
      <c r="X2256" s="53"/>
      <c r="Y2256" s="20"/>
    </row>
    <row r="2257" ht="15.75" customHeight="1">
      <c r="C2257" s="68" t="s">
        <v>1245</v>
      </c>
      <c r="F2257" s="12" t="str">
        <f t="shared" si="1"/>
        <v>2019</v>
      </c>
      <c r="G2257" s="69">
        <v>43617.0</v>
      </c>
      <c r="H2257" s="57"/>
      <c r="I2257" s="50"/>
      <c r="J2257" s="58"/>
      <c r="N2257" s="51">
        <v>9.62</v>
      </c>
      <c r="O2257" s="51">
        <v>94.7</v>
      </c>
      <c r="P2257" s="58"/>
      <c r="Q2257" s="50"/>
      <c r="R2257" s="59"/>
      <c r="U2257" s="50"/>
      <c r="V2257" s="51"/>
      <c r="W2257" s="51">
        <v>60.5</v>
      </c>
      <c r="X2257" s="53"/>
    </row>
    <row r="2258" ht="15.75" customHeight="1">
      <c r="C2258" s="68" t="s">
        <v>1256</v>
      </c>
      <c r="F2258" s="12" t="str">
        <f t="shared" si="1"/>
        <v>2019</v>
      </c>
      <c r="G2258" s="69">
        <v>43617.0</v>
      </c>
      <c r="H2258" s="57"/>
      <c r="I2258" s="50"/>
      <c r="J2258" s="58"/>
      <c r="N2258" s="51">
        <v>9.49</v>
      </c>
      <c r="O2258" s="51">
        <v>91.2</v>
      </c>
      <c r="P2258" s="58"/>
      <c r="Q2258" s="50"/>
      <c r="R2258" s="59"/>
      <c r="U2258" s="50"/>
      <c r="V2258" s="51"/>
      <c r="W2258" s="51">
        <v>73.3</v>
      </c>
      <c r="X2258" s="53"/>
      <c r="Y2258" s="20"/>
    </row>
    <row r="2259" ht="15.75" customHeight="1">
      <c r="C2259" s="68" t="s">
        <v>565</v>
      </c>
      <c r="F2259" s="12" t="str">
        <f t="shared" si="1"/>
        <v>2019</v>
      </c>
      <c r="G2259" s="69">
        <v>43617.0</v>
      </c>
      <c r="H2259" s="57"/>
      <c r="I2259" s="50"/>
      <c r="J2259" s="58"/>
      <c r="N2259" s="51">
        <v>8.96</v>
      </c>
      <c r="O2259" s="51">
        <v>93.7</v>
      </c>
      <c r="P2259" s="58"/>
      <c r="Q2259" s="50"/>
      <c r="R2259" s="59"/>
      <c r="U2259" s="50"/>
      <c r="V2259" s="51"/>
      <c r="W2259" s="51">
        <v>13.5</v>
      </c>
      <c r="X2259" s="53"/>
      <c r="Y2259" s="20"/>
    </row>
    <row r="2260" ht="15.75" customHeight="1">
      <c r="C2260" s="68" t="s">
        <v>759</v>
      </c>
      <c r="F2260" s="12" t="str">
        <f t="shared" si="1"/>
        <v>2019</v>
      </c>
      <c r="G2260" s="69">
        <v>43617.0</v>
      </c>
      <c r="H2260" s="57"/>
      <c r="I2260" s="50"/>
      <c r="J2260" s="58"/>
      <c r="N2260" s="51">
        <v>10.44</v>
      </c>
      <c r="O2260" s="51">
        <v>98.6</v>
      </c>
      <c r="P2260" s="58"/>
      <c r="Q2260" s="50"/>
      <c r="R2260" s="59"/>
      <c r="U2260" s="50"/>
      <c r="V2260" s="51"/>
      <c r="W2260" s="51">
        <v>33.1</v>
      </c>
      <c r="X2260" s="53"/>
      <c r="Y2260" s="20"/>
    </row>
    <row r="2261" ht="15.75" customHeight="1">
      <c r="C2261" s="68" t="s">
        <v>517</v>
      </c>
      <c r="F2261" s="12" t="str">
        <f t="shared" si="1"/>
        <v>2019</v>
      </c>
      <c r="G2261" s="69">
        <v>43617.0</v>
      </c>
      <c r="H2261" s="67"/>
      <c r="I2261" s="50"/>
      <c r="J2261" s="58"/>
      <c r="N2261" s="51">
        <v>9.3</v>
      </c>
      <c r="O2261" s="51">
        <v>88.5</v>
      </c>
      <c r="P2261" s="58"/>
      <c r="Q2261" s="50"/>
      <c r="R2261" s="59"/>
      <c r="U2261" s="50"/>
      <c r="V2261" s="51"/>
      <c r="W2261" s="51">
        <v>178.5</v>
      </c>
      <c r="X2261" s="53"/>
      <c r="Y2261" s="20"/>
    </row>
    <row r="2262" ht="15.75" customHeight="1">
      <c r="C2262" s="68" t="s">
        <v>731</v>
      </c>
      <c r="F2262" s="12" t="str">
        <f t="shared" si="1"/>
        <v>2019</v>
      </c>
      <c r="G2262" s="69">
        <v>43617.0</v>
      </c>
      <c r="H2262" s="67"/>
      <c r="I2262" s="50"/>
      <c r="J2262" s="58"/>
      <c r="N2262" s="51">
        <v>10.84</v>
      </c>
      <c r="O2262" s="51">
        <v>101.7</v>
      </c>
      <c r="P2262" s="58"/>
      <c r="Q2262" s="50"/>
      <c r="R2262" s="59"/>
      <c r="U2262" s="50"/>
      <c r="V2262" s="51"/>
      <c r="W2262" s="51">
        <v>7.5</v>
      </c>
      <c r="X2262" s="53"/>
      <c r="Y2262" s="20"/>
    </row>
    <row r="2263" ht="15.75" customHeight="1">
      <c r="C2263" s="68" t="s">
        <v>175</v>
      </c>
      <c r="F2263" s="12" t="str">
        <f t="shared" si="1"/>
        <v>2019</v>
      </c>
      <c r="G2263" s="69">
        <v>43617.0</v>
      </c>
      <c r="H2263" s="57"/>
      <c r="I2263" s="50"/>
      <c r="J2263" s="58"/>
      <c r="N2263" s="51">
        <v>10.66</v>
      </c>
      <c r="O2263" s="51">
        <v>100.5</v>
      </c>
      <c r="P2263" s="58"/>
      <c r="Q2263" s="50"/>
      <c r="R2263" s="59"/>
      <c r="U2263" s="54"/>
      <c r="V2263" s="51"/>
      <c r="W2263" s="51">
        <v>14.6</v>
      </c>
      <c r="X2263" s="53"/>
    </row>
    <row r="2264" ht="15.75" customHeight="1">
      <c r="C2264" s="68" t="s">
        <v>208</v>
      </c>
      <c r="F2264" s="12" t="str">
        <f t="shared" si="1"/>
        <v>2019</v>
      </c>
      <c r="G2264" s="69">
        <v>43617.0</v>
      </c>
      <c r="H2264" s="57"/>
      <c r="I2264" s="50"/>
      <c r="J2264" s="58"/>
      <c r="N2264" s="51">
        <v>10.91</v>
      </c>
      <c r="O2264" s="51">
        <v>100.3</v>
      </c>
      <c r="P2264" s="58"/>
      <c r="Q2264" s="50"/>
      <c r="R2264" s="59"/>
      <c r="U2264" s="54"/>
      <c r="V2264" s="51"/>
      <c r="W2264" s="51">
        <v>2.0</v>
      </c>
      <c r="X2264" s="53"/>
      <c r="Y2264" s="20"/>
    </row>
    <row r="2265" ht="15.75" customHeight="1">
      <c r="C2265" s="68" t="s">
        <v>643</v>
      </c>
      <c r="F2265" s="12" t="str">
        <f t="shared" si="1"/>
        <v>2019</v>
      </c>
      <c r="G2265" s="69">
        <v>43617.0</v>
      </c>
      <c r="H2265" s="57"/>
      <c r="I2265" s="50"/>
      <c r="J2265" s="58"/>
      <c r="N2265" s="51">
        <v>2.02</v>
      </c>
      <c r="O2265" s="51">
        <v>18.8</v>
      </c>
      <c r="P2265" s="58"/>
      <c r="Q2265" s="50"/>
      <c r="R2265" s="59"/>
      <c r="U2265" s="50"/>
      <c r="V2265" s="51"/>
      <c r="W2265" s="51">
        <v>36.4</v>
      </c>
      <c r="X2265" s="53"/>
      <c r="Y2265" s="20"/>
    </row>
    <row r="2266" ht="15.75" customHeight="1">
      <c r="C2266" s="68" t="s">
        <v>45</v>
      </c>
      <c r="F2266" s="12" t="str">
        <f t="shared" si="1"/>
        <v>2019</v>
      </c>
      <c r="G2266" s="69">
        <v>43617.0</v>
      </c>
      <c r="H2266" s="57"/>
      <c r="I2266" s="50"/>
      <c r="J2266" s="58"/>
      <c r="N2266" s="51">
        <v>9.97</v>
      </c>
      <c r="O2266" s="51">
        <v>97.4</v>
      </c>
      <c r="P2266" s="58"/>
      <c r="Q2266" s="50"/>
      <c r="R2266" s="59"/>
      <c r="U2266" s="50"/>
      <c r="V2266" s="51"/>
      <c r="W2266" s="51">
        <v>76.7</v>
      </c>
      <c r="X2266" s="53"/>
      <c r="Y2266" s="20"/>
    </row>
    <row r="2267" ht="15.75" customHeight="1">
      <c r="C2267" s="68" t="s">
        <v>265</v>
      </c>
      <c r="F2267" s="12" t="str">
        <f t="shared" si="1"/>
        <v>2019</v>
      </c>
      <c r="G2267" s="69">
        <v>43617.0</v>
      </c>
      <c r="H2267" s="57"/>
      <c r="I2267" s="50"/>
      <c r="J2267" s="58"/>
      <c r="N2267" s="51">
        <v>9.55</v>
      </c>
      <c r="O2267" s="51">
        <v>89.7</v>
      </c>
      <c r="P2267" s="58"/>
      <c r="Q2267" s="50"/>
      <c r="R2267" s="59"/>
      <c r="U2267" s="50"/>
      <c r="V2267" s="51"/>
      <c r="W2267" s="51">
        <v>70.5</v>
      </c>
      <c r="X2267" s="53"/>
      <c r="Y2267" s="20"/>
    </row>
    <row r="2268" ht="15.75" customHeight="1">
      <c r="C2268" s="68" t="s">
        <v>276</v>
      </c>
      <c r="F2268" s="12" t="str">
        <f t="shared" si="1"/>
        <v>2019</v>
      </c>
      <c r="G2268" s="69">
        <v>43617.0</v>
      </c>
      <c r="H2268" s="67"/>
      <c r="I2268" s="50"/>
      <c r="J2268" s="58"/>
      <c r="N2268" s="51">
        <v>9.43</v>
      </c>
      <c r="O2268" s="51">
        <v>88.9</v>
      </c>
      <c r="P2268" s="58"/>
      <c r="Q2268" s="50"/>
      <c r="R2268" s="59"/>
      <c r="U2268" s="50"/>
      <c r="V2268" s="51"/>
      <c r="W2268" s="51">
        <v>24.6</v>
      </c>
      <c r="X2268" s="53"/>
      <c r="Y2268" s="20"/>
    </row>
    <row r="2269" ht="15.75" customHeight="1">
      <c r="C2269" s="68" t="s">
        <v>324</v>
      </c>
      <c r="F2269" s="12" t="str">
        <f t="shared" si="1"/>
        <v>2019</v>
      </c>
      <c r="G2269" s="69">
        <v>43617.0</v>
      </c>
      <c r="H2269" s="67"/>
      <c r="I2269" s="50"/>
      <c r="J2269" s="58"/>
      <c r="N2269" s="51">
        <v>8.53</v>
      </c>
      <c r="O2269" s="51">
        <v>82.0</v>
      </c>
      <c r="P2269" s="58"/>
      <c r="Q2269" s="50"/>
      <c r="R2269" s="59"/>
      <c r="U2269" s="50"/>
      <c r="V2269" s="51"/>
      <c r="W2269" s="51">
        <v>139.6</v>
      </c>
      <c r="X2269" s="53"/>
      <c r="Y2269" s="20"/>
    </row>
    <row r="2270" ht="15.75" customHeight="1">
      <c r="C2270" s="68" t="s">
        <v>1026</v>
      </c>
      <c r="F2270" s="12" t="str">
        <f t="shared" si="1"/>
        <v>2019</v>
      </c>
      <c r="G2270" s="69">
        <v>43617.0</v>
      </c>
      <c r="H2270" s="67"/>
      <c r="I2270" s="50"/>
      <c r="J2270" s="58"/>
      <c r="N2270" s="51">
        <v>9.4</v>
      </c>
      <c r="O2270" s="51">
        <v>90.7</v>
      </c>
      <c r="P2270" s="58"/>
      <c r="Q2270" s="50"/>
      <c r="R2270" s="59"/>
      <c r="U2270" s="50"/>
      <c r="V2270" s="51"/>
      <c r="W2270" s="51">
        <v>275.5</v>
      </c>
      <c r="X2270" s="53"/>
      <c r="Y2270" s="20"/>
    </row>
    <row r="2271" ht="15.75" customHeight="1">
      <c r="C2271" s="68" t="s">
        <v>801</v>
      </c>
      <c r="F2271" s="12" t="str">
        <f t="shared" si="1"/>
        <v>2019</v>
      </c>
      <c r="G2271" s="69">
        <v>43617.0</v>
      </c>
      <c r="H2271" s="67"/>
      <c r="I2271" s="50"/>
      <c r="J2271" s="58"/>
      <c r="N2271" s="51">
        <v>9.77</v>
      </c>
      <c r="O2271" s="51">
        <v>89.6</v>
      </c>
      <c r="P2271" s="58"/>
      <c r="Q2271" s="50"/>
      <c r="R2271" s="59"/>
      <c r="U2271" s="50"/>
      <c r="V2271" s="51"/>
      <c r="W2271" s="51">
        <v>387.3</v>
      </c>
      <c r="X2271" s="53"/>
      <c r="Y2271" s="20"/>
    </row>
    <row r="2272" ht="15.75" customHeight="1">
      <c r="C2272" s="68" t="s">
        <v>121</v>
      </c>
      <c r="F2272" s="12" t="str">
        <f t="shared" si="1"/>
        <v>2019</v>
      </c>
      <c r="G2272" s="69">
        <v>43617.0</v>
      </c>
      <c r="H2272" s="67"/>
      <c r="I2272" s="50"/>
      <c r="J2272" s="58"/>
      <c r="N2272" s="51">
        <v>9.74</v>
      </c>
      <c r="O2272" s="51">
        <v>97.0</v>
      </c>
      <c r="P2272" s="58"/>
      <c r="Q2272" s="50"/>
      <c r="R2272" s="59"/>
      <c r="U2272" s="50"/>
      <c r="V2272" s="51"/>
      <c r="W2272" s="51">
        <v>83.6</v>
      </c>
      <c r="X2272" s="53"/>
    </row>
    <row r="2273" ht="15.75" customHeight="1">
      <c r="C2273" s="48" t="s">
        <v>134</v>
      </c>
      <c r="F2273" s="12" t="str">
        <f t="shared" si="1"/>
        <v>2019</v>
      </c>
      <c r="G2273" s="69">
        <v>43617.0</v>
      </c>
      <c r="H2273" s="57"/>
      <c r="I2273" s="50"/>
      <c r="J2273" s="58"/>
      <c r="N2273" s="51">
        <v>9.81</v>
      </c>
      <c r="O2273" s="51">
        <v>97.8</v>
      </c>
      <c r="P2273" s="58"/>
      <c r="Q2273" s="50"/>
      <c r="R2273" s="59"/>
      <c r="U2273" s="50"/>
      <c r="V2273" s="51"/>
      <c r="W2273" s="51">
        <v>101.7</v>
      </c>
      <c r="X2273" s="53"/>
      <c r="Y2273" s="20"/>
    </row>
    <row r="2274" ht="15.75" customHeight="1">
      <c r="C2274" s="48" t="s">
        <v>1278</v>
      </c>
      <c r="F2274" s="12" t="str">
        <f t="shared" si="1"/>
        <v>2019</v>
      </c>
      <c r="G2274" s="69">
        <v>43631.0</v>
      </c>
      <c r="H2274" s="57"/>
      <c r="I2274" s="50"/>
      <c r="J2274" s="58"/>
      <c r="N2274" s="51">
        <v>9.9</v>
      </c>
      <c r="O2274" s="51">
        <v>94.1</v>
      </c>
      <c r="P2274" s="58"/>
      <c r="Q2274" s="50"/>
      <c r="R2274" s="59"/>
      <c r="U2274" s="50"/>
      <c r="V2274" s="51"/>
      <c r="W2274" s="51">
        <v>179.3</v>
      </c>
      <c r="X2274" s="53"/>
    </row>
    <row r="2275" ht="15.75" customHeight="1">
      <c r="C2275" s="48" t="s">
        <v>1267</v>
      </c>
      <c r="F2275" s="12" t="str">
        <f t="shared" si="1"/>
        <v>2019</v>
      </c>
      <c r="G2275" s="69">
        <v>43631.0</v>
      </c>
      <c r="H2275" s="67"/>
      <c r="I2275" s="54"/>
      <c r="J2275" s="58"/>
      <c r="N2275" s="51">
        <v>9.4</v>
      </c>
      <c r="O2275" s="51">
        <v>89.5</v>
      </c>
      <c r="P2275" s="58"/>
      <c r="Q2275" s="50"/>
      <c r="R2275" s="59"/>
      <c r="U2275" s="54"/>
      <c r="V2275" s="51"/>
      <c r="W2275" s="51">
        <v>290.9</v>
      </c>
      <c r="X2275" s="53"/>
      <c r="Y2275" s="20"/>
    </row>
    <row r="2276" ht="15.75" customHeight="1">
      <c r="C2276" s="48" t="s">
        <v>490</v>
      </c>
      <c r="F2276" s="12" t="str">
        <f t="shared" si="1"/>
        <v>2019</v>
      </c>
      <c r="G2276" s="69">
        <v>43631.0</v>
      </c>
      <c r="H2276" s="67"/>
      <c r="I2276" s="54"/>
      <c r="J2276" s="58"/>
      <c r="N2276" s="51">
        <v>11.28</v>
      </c>
      <c r="O2276" s="51">
        <v>101.7</v>
      </c>
      <c r="P2276" s="58"/>
      <c r="Q2276" s="50"/>
      <c r="R2276" s="59"/>
      <c r="U2276" s="54"/>
      <c r="V2276" s="51"/>
      <c r="W2276" s="51">
        <v>387.3</v>
      </c>
      <c r="X2276" s="53"/>
      <c r="Y2276" s="20"/>
    </row>
    <row r="2277" ht="15.75" customHeight="1">
      <c r="C2277" s="48" t="s">
        <v>449</v>
      </c>
      <c r="F2277" s="12" t="str">
        <f t="shared" si="1"/>
        <v>2019</v>
      </c>
      <c r="G2277" s="69">
        <v>43631.0</v>
      </c>
      <c r="H2277" s="67"/>
      <c r="I2277" s="54"/>
      <c r="J2277" s="58"/>
      <c r="N2277" s="51">
        <v>10.63</v>
      </c>
      <c r="O2277" s="72">
        <v>97.5</v>
      </c>
      <c r="P2277" s="58"/>
      <c r="Q2277" s="50"/>
      <c r="R2277" s="59"/>
      <c r="U2277" s="54"/>
      <c r="V2277" s="51"/>
      <c r="W2277" s="51">
        <v>378.4</v>
      </c>
      <c r="X2277" s="53"/>
      <c r="Y2277" s="20"/>
    </row>
    <row r="2278" ht="15.75" customHeight="1">
      <c r="C2278" s="48" t="s">
        <v>294</v>
      </c>
      <c r="F2278" s="12" t="str">
        <f t="shared" si="1"/>
        <v>2019</v>
      </c>
      <c r="G2278" s="69">
        <v>43631.0</v>
      </c>
      <c r="H2278" s="57"/>
      <c r="I2278" s="50"/>
      <c r="J2278" s="58"/>
      <c r="N2278" s="51">
        <v>10.22</v>
      </c>
      <c r="O2278" s="51">
        <v>97.6</v>
      </c>
      <c r="P2278" s="58"/>
      <c r="Q2278" s="50"/>
      <c r="R2278" s="59"/>
      <c r="U2278" s="50"/>
      <c r="V2278" s="51"/>
      <c r="W2278" s="51">
        <v>261.3</v>
      </c>
      <c r="X2278" s="56"/>
    </row>
    <row r="2279" ht="15.75" customHeight="1">
      <c r="C2279" s="48" t="s">
        <v>203</v>
      </c>
      <c r="F2279" s="12" t="str">
        <f t="shared" si="1"/>
        <v>2019</v>
      </c>
      <c r="G2279" s="69">
        <v>43631.0</v>
      </c>
      <c r="H2279" s="57"/>
      <c r="I2279" s="50"/>
      <c r="J2279" s="58"/>
      <c r="N2279" s="51">
        <v>10.07</v>
      </c>
      <c r="O2279" s="51">
        <v>100.8</v>
      </c>
      <c r="P2279" s="58"/>
      <c r="Q2279" s="50"/>
      <c r="R2279" s="59"/>
      <c r="U2279" s="50"/>
      <c r="V2279" s="51"/>
      <c r="W2279" s="51">
        <v>9.8</v>
      </c>
      <c r="X2279" s="56"/>
      <c r="Y2279" s="20"/>
    </row>
    <row r="2280" ht="15.75" customHeight="1">
      <c r="C2280" s="48" t="s">
        <v>91</v>
      </c>
      <c r="F2280" s="12" t="str">
        <f t="shared" si="1"/>
        <v>2019</v>
      </c>
      <c r="G2280" s="69">
        <v>43631.0</v>
      </c>
      <c r="H2280" s="57"/>
      <c r="I2280" s="50"/>
      <c r="J2280" s="58"/>
      <c r="N2280" s="51">
        <v>5.93</v>
      </c>
      <c r="O2280" s="51">
        <v>54.6</v>
      </c>
      <c r="P2280" s="58"/>
      <c r="Q2280" s="50"/>
      <c r="R2280" s="59"/>
      <c r="U2280" s="50"/>
      <c r="V2280" s="51"/>
      <c r="W2280" s="51">
        <v>90.6</v>
      </c>
      <c r="X2280" s="56"/>
      <c r="Y2280" s="20"/>
    </row>
    <row r="2281" ht="15.75" customHeight="1">
      <c r="C2281" s="48" t="s">
        <v>197</v>
      </c>
      <c r="F2281" s="12" t="str">
        <f t="shared" si="1"/>
        <v>2019</v>
      </c>
      <c r="G2281" s="69">
        <v>43631.0</v>
      </c>
      <c r="H2281" s="57"/>
      <c r="I2281" s="50"/>
      <c r="J2281" s="58"/>
      <c r="N2281" s="51">
        <v>10.43</v>
      </c>
      <c r="O2281" s="51">
        <v>104.2</v>
      </c>
      <c r="P2281" s="58"/>
      <c r="Q2281" s="50"/>
      <c r="R2281" s="59"/>
      <c r="U2281" s="50"/>
      <c r="V2281" s="51"/>
      <c r="W2281" s="51">
        <v>19.9</v>
      </c>
      <c r="X2281" s="56"/>
      <c r="Y2281" s="20"/>
    </row>
    <row r="2282" ht="15.75" customHeight="1">
      <c r="C2282" s="48" t="s">
        <v>920</v>
      </c>
      <c r="F2282" s="12" t="str">
        <f t="shared" si="1"/>
        <v>2019</v>
      </c>
      <c r="G2282" s="69">
        <v>43631.0</v>
      </c>
      <c r="H2282" s="57"/>
      <c r="I2282" s="50"/>
      <c r="J2282" s="58"/>
      <c r="N2282" s="51">
        <v>10.22</v>
      </c>
      <c r="O2282" s="51">
        <v>96.4</v>
      </c>
      <c r="P2282" s="58"/>
      <c r="Q2282" s="50"/>
      <c r="R2282" s="59"/>
      <c r="U2282" s="50"/>
      <c r="V2282" s="51"/>
      <c r="W2282" s="51">
        <v>52.9</v>
      </c>
      <c r="X2282" s="56"/>
      <c r="Y2282" s="20"/>
    </row>
    <row r="2283" ht="15.75" customHeight="1">
      <c r="C2283" s="68" t="s">
        <v>931</v>
      </c>
      <c r="F2283" s="12" t="str">
        <f t="shared" si="1"/>
        <v>2019</v>
      </c>
      <c r="G2283" s="69">
        <v>43631.0</v>
      </c>
      <c r="H2283" s="57"/>
      <c r="I2283" s="50"/>
      <c r="J2283" s="58"/>
      <c r="N2283" s="51">
        <v>10.94</v>
      </c>
      <c r="O2283" s="51">
        <v>101.3</v>
      </c>
      <c r="P2283" s="58"/>
      <c r="Q2283" s="50"/>
      <c r="R2283" s="59"/>
      <c r="U2283" s="50"/>
      <c r="V2283" s="51"/>
      <c r="W2283" s="51">
        <v>36.4</v>
      </c>
      <c r="X2283" s="53"/>
      <c r="Y2283" s="20"/>
    </row>
    <row r="2284" ht="15.75" customHeight="1">
      <c r="C2284" s="68" t="s">
        <v>909</v>
      </c>
      <c r="F2284" s="12" t="str">
        <f t="shared" si="1"/>
        <v>2019</v>
      </c>
      <c r="G2284" s="69">
        <v>43631.0</v>
      </c>
      <c r="H2284" s="57"/>
      <c r="I2284" s="50"/>
      <c r="J2284" s="58"/>
      <c r="N2284" s="51">
        <v>9.7</v>
      </c>
      <c r="O2284" s="51">
        <v>98.9</v>
      </c>
      <c r="P2284" s="58"/>
      <c r="Q2284" s="50"/>
      <c r="R2284" s="59"/>
      <c r="U2284" s="50"/>
      <c r="V2284" s="51"/>
      <c r="W2284" s="51">
        <v>137.6</v>
      </c>
      <c r="X2284" s="53"/>
      <c r="Y2284" s="20"/>
    </row>
    <row r="2285" ht="15.75" customHeight="1">
      <c r="C2285" s="68" t="s">
        <v>837</v>
      </c>
      <c r="F2285" s="12" t="str">
        <f t="shared" si="1"/>
        <v>2019</v>
      </c>
      <c r="G2285" s="69">
        <v>43631.0</v>
      </c>
      <c r="H2285" s="57"/>
      <c r="I2285" s="50"/>
      <c r="J2285" s="58"/>
      <c r="N2285" s="51">
        <v>9.8</v>
      </c>
      <c r="O2285" s="51">
        <v>99.7</v>
      </c>
      <c r="P2285" s="58"/>
      <c r="Q2285" s="50"/>
      <c r="R2285" s="59"/>
      <c r="U2285" s="50"/>
      <c r="V2285" s="51"/>
      <c r="W2285" s="51">
        <v>129.6</v>
      </c>
      <c r="X2285" s="53"/>
      <c r="Y2285" s="20"/>
    </row>
    <row r="2286" ht="15.75" customHeight="1">
      <c r="C2286" s="48" t="s">
        <v>915</v>
      </c>
      <c r="F2286" s="12" t="str">
        <f t="shared" si="1"/>
        <v>2019</v>
      </c>
      <c r="G2286" s="69">
        <v>43631.0</v>
      </c>
      <c r="H2286" s="57"/>
      <c r="I2286" s="50"/>
      <c r="J2286" s="58"/>
      <c r="N2286" s="51">
        <v>9.2</v>
      </c>
      <c r="O2286" s="51">
        <v>94.0</v>
      </c>
      <c r="P2286" s="58"/>
      <c r="Q2286" s="54"/>
      <c r="R2286" s="71"/>
      <c r="U2286" s="54"/>
      <c r="V2286" s="51"/>
      <c r="W2286" s="51">
        <v>166.4</v>
      </c>
      <c r="X2286" s="53"/>
      <c r="Y2286" s="20"/>
    </row>
    <row r="2287" ht="15.75" customHeight="1">
      <c r="C2287" s="48" t="s">
        <v>755</v>
      </c>
      <c r="F2287" s="12" t="str">
        <f t="shared" si="1"/>
        <v>2019</v>
      </c>
      <c r="G2287" s="69">
        <v>43631.0</v>
      </c>
      <c r="H2287" s="57"/>
      <c r="I2287" s="50"/>
      <c r="J2287" s="58"/>
      <c r="N2287" s="50"/>
      <c r="O2287" s="73"/>
      <c r="P2287" s="58"/>
      <c r="Q2287" s="54"/>
      <c r="R2287" s="71"/>
      <c r="U2287" s="54"/>
      <c r="V2287" s="51"/>
      <c r="W2287" s="51" t="e">
        <v>#N/A</v>
      </c>
      <c r="X2287" s="53"/>
      <c r="Y2287" s="20"/>
    </row>
    <row r="2288" ht="15.75" customHeight="1">
      <c r="C2288" s="48" t="s">
        <v>660</v>
      </c>
      <c r="F2288" s="12" t="str">
        <f t="shared" si="1"/>
        <v>2019</v>
      </c>
      <c r="G2288" s="69">
        <v>43631.0</v>
      </c>
      <c r="H2288" s="57"/>
      <c r="I2288" s="50"/>
      <c r="J2288" s="58"/>
      <c r="N2288" s="50"/>
      <c r="O2288" s="73"/>
      <c r="P2288" s="58"/>
      <c r="Q2288" s="54"/>
      <c r="R2288" s="71"/>
      <c r="U2288" s="54"/>
      <c r="V2288" s="51"/>
      <c r="W2288" s="51">
        <v>131.4</v>
      </c>
      <c r="X2288" s="53"/>
      <c r="Y2288" s="20"/>
    </row>
    <row r="2289" ht="15.75" customHeight="1">
      <c r="C2289" s="48" t="s">
        <v>381</v>
      </c>
      <c r="F2289" s="12" t="str">
        <f t="shared" si="1"/>
        <v>2019</v>
      </c>
      <c r="G2289" s="69">
        <v>43631.0</v>
      </c>
      <c r="H2289" s="57"/>
      <c r="I2289" s="50"/>
      <c r="J2289" s="58"/>
      <c r="N2289" s="50"/>
      <c r="O2289" s="73"/>
      <c r="P2289" s="58"/>
      <c r="Q2289" s="54"/>
      <c r="R2289" s="59"/>
      <c r="U2289" s="50"/>
      <c r="V2289" s="51"/>
      <c r="W2289" s="51">
        <v>344.1</v>
      </c>
      <c r="X2289" s="53"/>
      <c r="Y2289" s="20"/>
    </row>
    <row r="2290" ht="15.75" customHeight="1">
      <c r="C2290" s="48" t="s">
        <v>736</v>
      </c>
      <c r="F2290" s="12" t="str">
        <f t="shared" si="1"/>
        <v>2019</v>
      </c>
      <c r="G2290" s="69">
        <v>43631.0</v>
      </c>
      <c r="H2290" s="57"/>
      <c r="I2290" s="50"/>
      <c r="J2290" s="58"/>
      <c r="N2290" s="50"/>
      <c r="O2290" s="51">
        <v>103.6</v>
      </c>
      <c r="P2290" s="58"/>
      <c r="Q2290" s="54"/>
      <c r="R2290" s="59"/>
      <c r="U2290" s="50"/>
      <c r="V2290" s="51"/>
      <c r="W2290" s="51">
        <v>50.4</v>
      </c>
      <c r="X2290" s="53"/>
      <c r="Y2290" s="20"/>
    </row>
    <row r="2291" ht="15.75" customHeight="1">
      <c r="C2291" s="48" t="s">
        <v>184</v>
      </c>
      <c r="F2291" s="12" t="str">
        <f t="shared" si="1"/>
        <v>2019</v>
      </c>
      <c r="G2291" s="69">
        <v>43631.0</v>
      </c>
      <c r="H2291" s="57"/>
      <c r="I2291" s="50"/>
      <c r="J2291" s="58"/>
      <c r="N2291" s="50"/>
      <c r="O2291" s="51">
        <v>101.7</v>
      </c>
      <c r="P2291" s="58"/>
      <c r="Q2291" s="54"/>
      <c r="R2291" s="59"/>
      <c r="U2291" s="50"/>
      <c r="V2291" s="51"/>
      <c r="W2291" s="51">
        <v>32.3</v>
      </c>
      <c r="X2291" s="53"/>
      <c r="Y2291" s="20"/>
    </row>
    <row r="2292" ht="15.75" customHeight="1">
      <c r="C2292" s="48" t="s">
        <v>105</v>
      </c>
      <c r="F2292" s="12" t="str">
        <f t="shared" si="1"/>
        <v>2019</v>
      </c>
      <c r="G2292" s="69">
        <v>43631.0</v>
      </c>
      <c r="H2292" s="57"/>
      <c r="I2292" s="50"/>
      <c r="J2292" s="58"/>
      <c r="N2292" s="50"/>
      <c r="O2292" s="51">
        <v>83.6</v>
      </c>
      <c r="P2292" s="58"/>
      <c r="Q2292" s="50"/>
      <c r="R2292" s="59"/>
      <c r="U2292" s="50"/>
      <c r="V2292" s="51"/>
      <c r="W2292" s="51">
        <v>365.4</v>
      </c>
      <c r="X2292" s="53"/>
      <c r="Y2292" s="20"/>
    </row>
    <row r="2293" ht="15.75" customHeight="1">
      <c r="C2293" s="48" t="s">
        <v>45</v>
      </c>
      <c r="F2293" s="12" t="str">
        <f t="shared" si="1"/>
        <v>2019</v>
      </c>
      <c r="G2293" s="69">
        <v>43631.0</v>
      </c>
      <c r="H2293" s="57"/>
      <c r="I2293" s="50"/>
      <c r="J2293" s="58"/>
      <c r="N2293" s="51">
        <v>8.7</v>
      </c>
      <c r="O2293" s="51">
        <v>85.0</v>
      </c>
      <c r="P2293" s="58"/>
      <c r="Q2293" s="50"/>
      <c r="R2293" s="59"/>
      <c r="U2293" s="50"/>
      <c r="V2293" s="51"/>
      <c r="W2293" s="51">
        <v>73.3</v>
      </c>
      <c r="X2293" s="53"/>
    </row>
    <row r="2294" ht="15.75" customHeight="1">
      <c r="C2294" s="48" t="s">
        <v>1310</v>
      </c>
      <c r="F2294" s="12" t="str">
        <f t="shared" si="1"/>
        <v>2019</v>
      </c>
      <c r="G2294" s="69">
        <v>43631.0</v>
      </c>
      <c r="H2294" s="57"/>
      <c r="I2294" s="50"/>
      <c r="J2294" s="58"/>
      <c r="N2294" s="51">
        <v>8.5</v>
      </c>
      <c r="O2294" s="51">
        <v>82.0</v>
      </c>
      <c r="P2294" s="58"/>
      <c r="Q2294" s="50"/>
      <c r="R2294" s="59"/>
      <c r="U2294" s="50"/>
      <c r="V2294" s="51"/>
      <c r="W2294" s="51">
        <v>275.5</v>
      </c>
      <c r="X2294" s="53"/>
    </row>
    <row r="2295" ht="15.75" customHeight="1">
      <c r="C2295" s="48" t="s">
        <v>145</v>
      </c>
      <c r="F2295" s="12" t="str">
        <f t="shared" si="1"/>
        <v>2019</v>
      </c>
      <c r="G2295" s="69">
        <v>43631.0</v>
      </c>
      <c r="H2295" s="57"/>
      <c r="I2295" s="50"/>
      <c r="J2295" s="58"/>
      <c r="N2295" s="51">
        <v>9.3</v>
      </c>
      <c r="O2295" s="51">
        <v>91.0</v>
      </c>
      <c r="P2295" s="58"/>
      <c r="Q2295" s="50"/>
      <c r="R2295" s="59"/>
      <c r="U2295" s="50"/>
      <c r="V2295" s="51"/>
      <c r="W2295" s="51">
        <v>410.6</v>
      </c>
      <c r="X2295" s="50"/>
    </row>
    <row r="2296" ht="15.75" customHeight="1">
      <c r="C2296" s="48" t="s">
        <v>1245</v>
      </c>
      <c r="F2296" s="12" t="str">
        <f t="shared" si="1"/>
        <v>2019</v>
      </c>
      <c r="G2296" s="69">
        <v>43631.0</v>
      </c>
      <c r="H2296" s="57"/>
      <c r="I2296" s="50"/>
      <c r="J2296" s="58"/>
      <c r="N2296" s="51">
        <v>10.07</v>
      </c>
      <c r="O2296" s="51">
        <v>96.4</v>
      </c>
      <c r="P2296" s="58"/>
      <c r="Q2296" s="50"/>
      <c r="R2296" s="59"/>
      <c r="U2296" s="50"/>
      <c r="V2296" s="51"/>
      <c r="W2296" s="51">
        <v>547.5</v>
      </c>
      <c r="X2296" s="53"/>
      <c r="Y2296" s="20"/>
    </row>
    <row r="2297" ht="15.75" customHeight="1">
      <c r="C2297" s="48" t="s">
        <v>1256</v>
      </c>
      <c r="F2297" s="12" t="str">
        <f t="shared" si="1"/>
        <v>2019</v>
      </c>
      <c r="G2297" s="69">
        <v>43631.0</v>
      </c>
      <c r="H2297" s="67"/>
      <c r="I2297" s="50"/>
      <c r="J2297" s="58"/>
      <c r="N2297" s="51">
        <v>10.36</v>
      </c>
      <c r="O2297" s="51">
        <v>93.8</v>
      </c>
      <c r="P2297" s="58"/>
      <c r="Q2297" s="50"/>
      <c r="R2297" s="59"/>
      <c r="U2297" s="50"/>
      <c r="V2297" s="51"/>
      <c r="W2297" s="51">
        <v>648.8</v>
      </c>
      <c r="X2297" s="53"/>
      <c r="Y2297" s="20"/>
    </row>
    <row r="2298" ht="15.75" customHeight="1">
      <c r="C2298" s="48" t="s">
        <v>565</v>
      </c>
      <c r="F2298" s="12" t="str">
        <f t="shared" si="1"/>
        <v>2019</v>
      </c>
      <c r="G2298" s="69">
        <v>43631.0</v>
      </c>
      <c r="H2298" s="67"/>
      <c r="I2298" s="50"/>
      <c r="J2298" s="58"/>
      <c r="N2298" s="51">
        <v>8.71</v>
      </c>
      <c r="O2298" s="51">
        <v>89.1</v>
      </c>
      <c r="P2298" s="58"/>
      <c r="Q2298" s="50"/>
      <c r="R2298" s="59"/>
      <c r="U2298" s="50"/>
      <c r="V2298" s="51"/>
      <c r="W2298" s="51">
        <v>40.4</v>
      </c>
      <c r="X2298" s="53"/>
      <c r="Y2298" s="20"/>
    </row>
    <row r="2299" ht="15.75" customHeight="1">
      <c r="C2299" s="48" t="s">
        <v>759</v>
      </c>
      <c r="F2299" s="12" t="str">
        <f t="shared" si="1"/>
        <v>2019</v>
      </c>
      <c r="G2299" s="69">
        <v>43631.0</v>
      </c>
      <c r="H2299" s="67"/>
      <c r="I2299" s="50"/>
      <c r="J2299" s="58"/>
      <c r="N2299" s="51">
        <v>9.79</v>
      </c>
      <c r="O2299" s="51">
        <v>100.1</v>
      </c>
      <c r="P2299" s="58"/>
      <c r="Q2299" s="50"/>
      <c r="R2299" s="59"/>
      <c r="U2299" s="50"/>
      <c r="V2299" s="51"/>
      <c r="W2299" s="51">
        <v>203.5</v>
      </c>
      <c r="X2299" s="53"/>
      <c r="Y2299" s="20"/>
    </row>
    <row r="2300" ht="15.75" customHeight="1">
      <c r="C2300" s="68" t="s">
        <v>517</v>
      </c>
      <c r="F2300" s="12" t="str">
        <f t="shared" si="1"/>
        <v>2019</v>
      </c>
      <c r="G2300" s="69">
        <v>43631.0</v>
      </c>
      <c r="H2300" s="67"/>
      <c r="I2300" s="50"/>
      <c r="J2300" s="58"/>
      <c r="N2300" s="51">
        <v>8.9</v>
      </c>
      <c r="O2300" s="51">
        <v>88.3</v>
      </c>
      <c r="P2300" s="58"/>
      <c r="Q2300" s="50"/>
      <c r="R2300" s="59"/>
      <c r="U2300" s="50"/>
      <c r="V2300" s="51"/>
      <c r="W2300" s="51">
        <v>116.2</v>
      </c>
      <c r="X2300" s="56"/>
      <c r="Y2300" s="20"/>
    </row>
    <row r="2301" ht="15.75" customHeight="1">
      <c r="C2301" s="68" t="s">
        <v>731</v>
      </c>
      <c r="F2301" s="12" t="str">
        <f t="shared" si="1"/>
        <v>2019</v>
      </c>
      <c r="G2301" s="69">
        <v>43631.0</v>
      </c>
      <c r="H2301" s="67"/>
      <c r="I2301" s="50"/>
      <c r="J2301" s="58"/>
      <c r="N2301" s="51">
        <v>10.0</v>
      </c>
      <c r="O2301" s="51">
        <v>101.1</v>
      </c>
      <c r="P2301" s="58"/>
      <c r="Q2301" s="50"/>
      <c r="R2301" s="59"/>
      <c r="U2301" s="50"/>
      <c r="V2301" s="51"/>
      <c r="W2301" s="51">
        <v>104.3</v>
      </c>
      <c r="X2301" s="56"/>
    </row>
    <row r="2302" ht="15.75" customHeight="1">
      <c r="C2302" s="48" t="s">
        <v>175</v>
      </c>
      <c r="F2302" s="12" t="str">
        <f t="shared" si="1"/>
        <v>2019</v>
      </c>
      <c r="G2302" s="69">
        <v>43631.0</v>
      </c>
      <c r="H2302" s="57"/>
      <c r="I2302" s="50"/>
      <c r="J2302" s="58"/>
      <c r="N2302" s="51">
        <v>9.74</v>
      </c>
      <c r="O2302" s="51">
        <v>98.6</v>
      </c>
      <c r="P2302" s="58"/>
      <c r="Q2302" s="50"/>
      <c r="R2302" s="59"/>
      <c r="U2302" s="50"/>
      <c r="V2302" s="51"/>
      <c r="W2302" s="51">
        <v>107.6</v>
      </c>
      <c r="X2302" s="53"/>
      <c r="Y2302" s="20"/>
    </row>
    <row r="2303" ht="15.75" customHeight="1">
      <c r="C2303" s="48" t="s">
        <v>208</v>
      </c>
      <c r="F2303" s="12" t="str">
        <f t="shared" si="1"/>
        <v>2019</v>
      </c>
      <c r="G2303" s="69">
        <v>43631.0</v>
      </c>
      <c r="H2303" s="57"/>
      <c r="I2303" s="50"/>
      <c r="J2303" s="58"/>
      <c r="N2303" s="51">
        <v>10.1</v>
      </c>
      <c r="O2303" s="51">
        <v>100.97</v>
      </c>
      <c r="P2303" s="58"/>
      <c r="Q2303" s="50"/>
      <c r="R2303" s="59"/>
      <c r="U2303" s="50"/>
      <c r="V2303" s="51"/>
      <c r="W2303" s="51">
        <v>9.8</v>
      </c>
      <c r="X2303" s="53"/>
      <c r="Y2303" s="20"/>
    </row>
    <row r="2304" ht="15.75" customHeight="1">
      <c r="C2304" s="48" t="s">
        <v>643</v>
      </c>
      <c r="F2304" s="12" t="str">
        <f t="shared" si="1"/>
        <v>2019</v>
      </c>
      <c r="G2304" s="69">
        <v>43631.0</v>
      </c>
      <c r="H2304" s="57"/>
      <c r="I2304" s="50"/>
      <c r="J2304" s="58"/>
      <c r="N2304" s="51">
        <v>4.08</v>
      </c>
      <c r="O2304" s="51">
        <v>37.8</v>
      </c>
      <c r="P2304" s="58"/>
      <c r="Q2304" s="50"/>
      <c r="R2304" s="59"/>
      <c r="U2304" s="50"/>
      <c r="V2304" s="51"/>
      <c r="W2304" s="51">
        <v>172.3</v>
      </c>
      <c r="X2304" s="53"/>
      <c r="Y2304" s="20"/>
    </row>
    <row r="2305" ht="15.75" customHeight="1">
      <c r="C2305" s="48" t="s">
        <v>265</v>
      </c>
      <c r="F2305" s="12" t="str">
        <f t="shared" si="1"/>
        <v>2019</v>
      </c>
      <c r="G2305" s="69">
        <v>43631.0</v>
      </c>
      <c r="H2305" s="67"/>
      <c r="I2305" s="54"/>
      <c r="J2305" s="58"/>
      <c r="N2305" s="51">
        <v>9.84</v>
      </c>
      <c r="O2305" s="51">
        <v>93.6</v>
      </c>
      <c r="P2305" s="58"/>
      <c r="Q2305" s="50"/>
      <c r="R2305" s="59"/>
      <c r="U2305" s="50"/>
      <c r="V2305" s="51"/>
      <c r="W2305" s="51">
        <v>209.8</v>
      </c>
      <c r="X2305" s="53"/>
    </row>
    <row r="2306" ht="15.75" customHeight="1">
      <c r="C2306" s="48" t="s">
        <v>276</v>
      </c>
      <c r="F2306" s="12" t="str">
        <f t="shared" si="1"/>
        <v>2019</v>
      </c>
      <c r="G2306" s="69">
        <v>43631.0</v>
      </c>
      <c r="H2306" s="67"/>
      <c r="I2306" s="54"/>
      <c r="J2306" s="58"/>
      <c r="N2306" s="51">
        <v>9.8</v>
      </c>
      <c r="O2306" s="51">
        <v>93.0</v>
      </c>
      <c r="P2306" s="58"/>
      <c r="Q2306" s="50"/>
      <c r="R2306" s="59"/>
      <c r="U2306" s="50"/>
      <c r="V2306" s="51"/>
      <c r="W2306" s="51">
        <v>235.9</v>
      </c>
      <c r="X2306" s="53"/>
      <c r="Y2306" s="20"/>
    </row>
    <row r="2307" ht="15.75" customHeight="1">
      <c r="C2307" s="48" t="s">
        <v>45</v>
      </c>
      <c r="F2307" s="12" t="str">
        <f t="shared" si="1"/>
        <v>2019</v>
      </c>
      <c r="G2307" s="69">
        <v>43631.0</v>
      </c>
      <c r="H2307" s="67"/>
      <c r="I2307" s="54"/>
      <c r="J2307" s="58"/>
      <c r="N2307" s="51">
        <v>10.1</v>
      </c>
      <c r="O2307" s="51">
        <v>95.5</v>
      </c>
      <c r="P2307" s="58"/>
      <c r="Q2307" s="50"/>
      <c r="R2307" s="59"/>
      <c r="U2307" s="50"/>
      <c r="V2307" s="51"/>
      <c r="W2307" s="51">
        <v>73.3</v>
      </c>
      <c r="X2307" s="56"/>
      <c r="Y2307" s="20"/>
    </row>
    <row r="2308" ht="15.75" customHeight="1">
      <c r="C2308" s="48" t="s">
        <v>324</v>
      </c>
      <c r="F2308" s="12" t="str">
        <f t="shared" si="1"/>
        <v>2019</v>
      </c>
      <c r="G2308" s="69">
        <v>43631.0</v>
      </c>
      <c r="H2308" s="57"/>
      <c r="I2308" s="50"/>
      <c r="J2308" s="58"/>
      <c r="N2308" s="51">
        <v>10.58</v>
      </c>
      <c r="O2308" s="51">
        <v>101.6</v>
      </c>
      <c r="P2308" s="58"/>
      <c r="Q2308" s="50"/>
      <c r="R2308" s="59"/>
      <c r="U2308" s="50"/>
      <c r="V2308" s="51"/>
      <c r="W2308" s="51">
        <v>172.3</v>
      </c>
      <c r="X2308" s="53"/>
      <c r="Y2308" s="20"/>
    </row>
    <row r="2309" ht="15.75" customHeight="1">
      <c r="C2309" s="48" t="s">
        <v>1026</v>
      </c>
      <c r="F2309" s="12" t="str">
        <f t="shared" si="1"/>
        <v>2019</v>
      </c>
      <c r="G2309" s="69">
        <v>43631.0</v>
      </c>
      <c r="H2309" s="57"/>
      <c r="I2309" s="50"/>
      <c r="J2309" s="58"/>
      <c r="N2309" s="51">
        <v>10.74</v>
      </c>
      <c r="O2309" s="51">
        <v>102.2</v>
      </c>
      <c r="P2309" s="58"/>
      <c r="Q2309" s="50"/>
      <c r="R2309" s="59"/>
      <c r="U2309" s="50"/>
      <c r="V2309" s="51"/>
      <c r="W2309" s="51">
        <v>178.2</v>
      </c>
      <c r="X2309" s="53"/>
    </row>
    <row r="2310" ht="15.75" customHeight="1">
      <c r="C2310" s="68" t="s">
        <v>801</v>
      </c>
      <c r="F2310" s="12" t="str">
        <f t="shared" si="1"/>
        <v>2019</v>
      </c>
      <c r="G2310" s="69">
        <v>43631.0</v>
      </c>
      <c r="H2310" s="67"/>
      <c r="I2310" s="54"/>
      <c r="J2310" s="58"/>
      <c r="N2310" s="51">
        <v>9.1</v>
      </c>
      <c r="O2310" s="51">
        <v>84.1</v>
      </c>
      <c r="P2310" s="58"/>
      <c r="Q2310" s="50"/>
      <c r="R2310" s="59"/>
      <c r="U2310" s="50"/>
      <c r="V2310" s="51"/>
      <c r="W2310" s="51">
        <v>127.4</v>
      </c>
      <c r="X2310" s="53"/>
      <c r="Y2310" s="20"/>
    </row>
    <row r="2311" ht="15.75" customHeight="1">
      <c r="C2311" s="48" t="s">
        <v>121</v>
      </c>
      <c r="F2311" s="12" t="str">
        <f t="shared" si="1"/>
        <v>2019</v>
      </c>
      <c r="G2311" s="69">
        <v>43631.0</v>
      </c>
      <c r="H2311" s="67"/>
      <c r="I2311" s="54"/>
      <c r="J2311" s="58"/>
      <c r="N2311" s="51">
        <v>9.37</v>
      </c>
      <c r="O2311" s="51">
        <v>94.8</v>
      </c>
      <c r="P2311" s="58"/>
      <c r="Q2311" s="50"/>
      <c r="R2311" s="59"/>
      <c r="U2311" s="50"/>
      <c r="V2311" s="51"/>
      <c r="W2311" s="51">
        <v>196.8</v>
      </c>
      <c r="X2311" s="53"/>
      <c r="Y2311" s="20"/>
    </row>
    <row r="2312" ht="15.75" customHeight="1">
      <c r="C2312" s="48" t="s">
        <v>134</v>
      </c>
      <c r="F2312" s="12" t="str">
        <f t="shared" si="1"/>
        <v>2019</v>
      </c>
      <c r="G2312" s="69">
        <v>43631.0</v>
      </c>
      <c r="H2312" s="67"/>
      <c r="I2312" s="54"/>
      <c r="J2312" s="58"/>
      <c r="N2312" s="51">
        <v>9.27</v>
      </c>
      <c r="O2312" s="51">
        <v>93.7</v>
      </c>
      <c r="P2312" s="58"/>
      <c r="Q2312" s="50"/>
      <c r="R2312" s="59"/>
      <c r="U2312" s="50"/>
      <c r="V2312" s="51"/>
      <c r="W2312" s="51">
        <v>365.4</v>
      </c>
      <c r="X2312" s="53"/>
      <c r="Y2312" s="20"/>
    </row>
    <row r="2313" ht="15.75" customHeight="1">
      <c r="C2313" s="48" t="s">
        <v>1278</v>
      </c>
      <c r="F2313" s="12" t="str">
        <f t="shared" si="1"/>
        <v>2019</v>
      </c>
      <c r="G2313" s="69">
        <v>43645.0</v>
      </c>
      <c r="H2313" s="57"/>
      <c r="I2313" s="50"/>
      <c r="J2313" s="58"/>
      <c r="N2313" s="51">
        <v>9.07</v>
      </c>
      <c r="O2313" s="51">
        <v>95.3</v>
      </c>
      <c r="P2313" s="58"/>
      <c r="Q2313" s="50"/>
      <c r="R2313" s="59"/>
      <c r="U2313" s="50"/>
      <c r="V2313" s="51"/>
      <c r="W2313" s="51">
        <v>517.2</v>
      </c>
      <c r="X2313" s="53"/>
      <c r="Y2313" s="20"/>
    </row>
    <row r="2314" ht="15.75" customHeight="1">
      <c r="C2314" s="48" t="s">
        <v>1267</v>
      </c>
      <c r="F2314" s="12" t="str">
        <f t="shared" si="1"/>
        <v>2019</v>
      </c>
      <c r="G2314" s="69">
        <v>43645.0</v>
      </c>
      <c r="H2314" s="57"/>
      <c r="I2314" s="50"/>
      <c r="J2314" s="58"/>
      <c r="N2314" s="51">
        <v>8.76</v>
      </c>
      <c r="O2314" s="51">
        <v>91.7</v>
      </c>
      <c r="P2314" s="58"/>
      <c r="Q2314" s="50"/>
      <c r="R2314" s="59"/>
      <c r="U2314" s="50"/>
      <c r="V2314" s="51"/>
      <c r="W2314" s="51">
        <v>344.8</v>
      </c>
      <c r="X2314" s="53"/>
    </row>
    <row r="2315" ht="15.75" customHeight="1">
      <c r="C2315" s="48" t="s">
        <v>490</v>
      </c>
      <c r="F2315" s="12" t="str">
        <f t="shared" si="1"/>
        <v>2019</v>
      </c>
      <c r="G2315" s="69">
        <v>43645.0</v>
      </c>
      <c r="H2315" s="57"/>
      <c r="I2315" s="50"/>
      <c r="J2315" s="58"/>
      <c r="N2315" s="51">
        <v>8.25</v>
      </c>
      <c r="O2315" s="51">
        <v>87.6</v>
      </c>
      <c r="P2315" s="58"/>
      <c r="Q2315" s="50"/>
      <c r="R2315" s="59"/>
      <c r="U2315" s="50"/>
      <c r="V2315" s="51"/>
      <c r="W2315" s="51">
        <v>145.0</v>
      </c>
      <c r="X2315" s="53"/>
      <c r="Y2315" s="20"/>
    </row>
    <row r="2316" ht="15.75" customHeight="1">
      <c r="C2316" s="48" t="s">
        <v>449</v>
      </c>
      <c r="F2316" s="12" t="str">
        <f t="shared" si="1"/>
        <v>2019</v>
      </c>
      <c r="G2316" s="69">
        <v>43645.0</v>
      </c>
      <c r="H2316" s="57"/>
      <c r="I2316" s="50"/>
      <c r="J2316" s="58"/>
      <c r="N2316" s="51">
        <v>7.45</v>
      </c>
      <c r="O2316" s="51">
        <v>80.1</v>
      </c>
      <c r="P2316" s="58"/>
      <c r="Q2316" s="50"/>
      <c r="R2316" s="59"/>
      <c r="U2316" s="50"/>
      <c r="V2316" s="51"/>
      <c r="W2316" s="51">
        <v>201.4</v>
      </c>
      <c r="X2316" s="53"/>
    </row>
    <row r="2317" ht="15.75" customHeight="1">
      <c r="C2317" s="48" t="s">
        <v>294</v>
      </c>
      <c r="F2317" s="12" t="str">
        <f t="shared" si="1"/>
        <v>2019</v>
      </c>
      <c r="G2317" s="69">
        <v>43645.0</v>
      </c>
      <c r="H2317" s="57"/>
      <c r="I2317" s="50"/>
      <c r="J2317" s="58"/>
      <c r="N2317" s="51">
        <v>5.81</v>
      </c>
      <c r="O2317" s="51">
        <v>64.7</v>
      </c>
      <c r="P2317" s="58"/>
      <c r="Q2317" s="50"/>
      <c r="R2317" s="59"/>
      <c r="U2317" s="50"/>
      <c r="V2317" s="51"/>
      <c r="W2317" s="51">
        <v>275.5</v>
      </c>
      <c r="X2317" s="53"/>
    </row>
    <row r="2318" ht="15.75" customHeight="1">
      <c r="C2318" s="48" t="s">
        <v>203</v>
      </c>
      <c r="F2318" s="12" t="str">
        <f t="shared" si="1"/>
        <v>2019</v>
      </c>
      <c r="G2318" s="69">
        <v>43645.0</v>
      </c>
      <c r="H2318" s="57"/>
      <c r="I2318" s="50"/>
      <c r="J2318" s="58"/>
      <c r="N2318" s="51">
        <v>8.81</v>
      </c>
      <c r="O2318" s="51">
        <v>98.4</v>
      </c>
      <c r="P2318" s="58"/>
      <c r="Q2318" s="50"/>
      <c r="R2318" s="59"/>
      <c r="U2318" s="50"/>
      <c r="V2318" s="51"/>
      <c r="W2318" s="51">
        <v>9.7</v>
      </c>
      <c r="X2318" s="53"/>
      <c r="Y2318" s="20"/>
    </row>
    <row r="2319" ht="15.75" customHeight="1">
      <c r="C2319" s="48" t="s">
        <v>91</v>
      </c>
      <c r="F2319" s="12" t="str">
        <f t="shared" si="1"/>
        <v>2019</v>
      </c>
      <c r="G2319" s="69">
        <v>43645.0</v>
      </c>
      <c r="H2319" s="57"/>
      <c r="I2319" s="50"/>
      <c r="J2319" s="58"/>
      <c r="N2319" s="51">
        <v>4.2</v>
      </c>
      <c r="O2319" s="51">
        <v>41.8</v>
      </c>
      <c r="P2319" s="58"/>
      <c r="Q2319" s="50"/>
      <c r="R2319" s="59"/>
      <c r="U2319" s="50"/>
      <c r="V2319" s="51"/>
      <c r="W2319" s="51">
        <v>103.9</v>
      </c>
      <c r="X2319" s="53"/>
      <c r="Y2319" s="20"/>
    </row>
    <row r="2320" ht="15.75" customHeight="1">
      <c r="C2320" s="48" t="s">
        <v>197</v>
      </c>
      <c r="F2320" s="12" t="str">
        <f t="shared" si="1"/>
        <v>2019</v>
      </c>
      <c r="G2320" s="69">
        <v>43645.0</v>
      </c>
      <c r="H2320" s="57"/>
      <c r="I2320" s="50"/>
      <c r="J2320" s="58"/>
      <c r="N2320" s="51">
        <v>8.66</v>
      </c>
      <c r="O2320" s="51">
        <v>97.2</v>
      </c>
      <c r="P2320" s="58"/>
      <c r="Q2320" s="50"/>
      <c r="R2320" s="59"/>
      <c r="U2320" s="50"/>
      <c r="V2320" s="51"/>
      <c r="W2320" s="51">
        <v>18.7</v>
      </c>
      <c r="X2320" s="53"/>
      <c r="Y2320" s="20"/>
    </row>
    <row r="2321" ht="15.75" customHeight="1">
      <c r="C2321" s="48" t="s">
        <v>920</v>
      </c>
      <c r="F2321" s="12" t="str">
        <f t="shared" si="1"/>
        <v>2019</v>
      </c>
      <c r="G2321" s="69">
        <v>43645.0</v>
      </c>
      <c r="H2321" s="57"/>
      <c r="I2321" s="50"/>
      <c r="J2321" s="58"/>
      <c r="N2321" s="51">
        <v>8.33</v>
      </c>
      <c r="O2321" s="51">
        <v>87.6</v>
      </c>
      <c r="P2321" s="58"/>
      <c r="Q2321" s="50"/>
      <c r="R2321" s="59"/>
      <c r="U2321" s="50"/>
      <c r="V2321" s="51"/>
      <c r="W2321" s="51">
        <v>185.0</v>
      </c>
      <c r="X2321" s="53"/>
      <c r="Y2321" s="20"/>
    </row>
    <row r="2322" ht="15.75" customHeight="1">
      <c r="C2322" s="48" t="s">
        <v>931</v>
      </c>
      <c r="F2322" s="12" t="str">
        <f t="shared" si="1"/>
        <v>2019</v>
      </c>
      <c r="G2322" s="69">
        <v>43645.0</v>
      </c>
      <c r="H2322" s="57"/>
      <c r="I2322" s="50"/>
      <c r="J2322" s="58"/>
      <c r="N2322" s="51">
        <v>9.74</v>
      </c>
      <c r="O2322" s="51">
        <v>96.5</v>
      </c>
      <c r="P2322" s="58"/>
      <c r="Q2322" s="50"/>
      <c r="R2322" s="59"/>
      <c r="U2322" s="50"/>
      <c r="V2322" s="51"/>
      <c r="W2322" s="51">
        <v>26.6</v>
      </c>
      <c r="X2322" s="53"/>
    </row>
    <row r="2323" ht="15.75" customHeight="1">
      <c r="C2323" s="48" t="s">
        <v>909</v>
      </c>
      <c r="F2323" s="12" t="str">
        <f t="shared" si="1"/>
        <v>2019</v>
      </c>
      <c r="G2323" s="69">
        <v>43645.0</v>
      </c>
      <c r="H2323" s="57"/>
      <c r="I2323" s="50"/>
      <c r="J2323" s="58"/>
      <c r="N2323" s="51">
        <v>8.92</v>
      </c>
      <c r="O2323" s="51">
        <v>99.0</v>
      </c>
      <c r="P2323" s="58"/>
      <c r="Q2323" s="50"/>
      <c r="R2323" s="59"/>
      <c r="U2323" s="50"/>
      <c r="V2323" s="51"/>
      <c r="W2323" s="51">
        <v>40.4</v>
      </c>
      <c r="X2323" s="53"/>
      <c r="Y2323" s="20"/>
    </row>
    <row r="2324" ht="15.75" customHeight="1">
      <c r="C2324" s="48" t="s">
        <v>837</v>
      </c>
      <c r="F2324" s="12" t="str">
        <f t="shared" si="1"/>
        <v>2019</v>
      </c>
      <c r="G2324" s="69">
        <v>43645.0</v>
      </c>
      <c r="H2324" s="57"/>
      <c r="I2324" s="50"/>
      <c r="J2324" s="58"/>
      <c r="N2324" s="51">
        <v>8.92</v>
      </c>
      <c r="O2324" s="51">
        <v>99.6</v>
      </c>
      <c r="P2324" s="58"/>
      <c r="Q2324" s="50"/>
      <c r="R2324" s="59"/>
      <c r="U2324" s="50"/>
      <c r="V2324" s="51"/>
      <c r="W2324" s="51">
        <v>30.9</v>
      </c>
      <c r="X2324" s="53"/>
      <c r="Y2324" s="20"/>
    </row>
    <row r="2325" ht="15.75" customHeight="1">
      <c r="C2325" s="48" t="s">
        <v>915</v>
      </c>
      <c r="F2325" s="12" t="str">
        <f t="shared" si="1"/>
        <v>2019</v>
      </c>
      <c r="G2325" s="69">
        <v>43645.0</v>
      </c>
      <c r="H2325" s="57"/>
      <c r="I2325" s="50"/>
      <c r="J2325" s="58"/>
      <c r="N2325" s="51">
        <v>8.3</v>
      </c>
      <c r="O2325" s="51">
        <v>92.5</v>
      </c>
      <c r="P2325" s="58"/>
      <c r="Q2325" s="50"/>
      <c r="R2325" s="59"/>
      <c r="U2325" s="50"/>
      <c r="V2325" s="51"/>
      <c r="W2325" s="51">
        <v>35.0</v>
      </c>
      <c r="X2325" s="53"/>
      <c r="Y2325" s="20"/>
    </row>
    <row r="2326" ht="15.75" customHeight="1">
      <c r="C2326" s="48" t="s">
        <v>381</v>
      </c>
      <c r="F2326" s="12" t="str">
        <f t="shared" si="1"/>
        <v>2019</v>
      </c>
      <c r="G2326" s="69">
        <v>43645.0</v>
      </c>
      <c r="H2326" s="57"/>
      <c r="I2326" s="50"/>
      <c r="J2326" s="58"/>
      <c r="N2326" s="51">
        <v>8.4</v>
      </c>
      <c r="O2326" s="51">
        <v>89.5</v>
      </c>
      <c r="P2326" s="58"/>
      <c r="Q2326" s="50"/>
      <c r="R2326" s="59"/>
      <c r="U2326" s="50"/>
      <c r="V2326" s="51"/>
      <c r="W2326" s="51">
        <v>121.0</v>
      </c>
      <c r="X2326" s="53"/>
    </row>
    <row r="2327" ht="15.75" customHeight="1">
      <c r="C2327" s="48" t="s">
        <v>660</v>
      </c>
      <c r="F2327" s="12" t="str">
        <f t="shared" si="1"/>
        <v>2019</v>
      </c>
      <c r="G2327" s="69">
        <v>43645.0</v>
      </c>
      <c r="H2327" s="57"/>
      <c r="I2327" s="50"/>
      <c r="J2327" s="58"/>
      <c r="N2327" s="51">
        <v>9.3</v>
      </c>
      <c r="O2327" s="51">
        <v>98.0</v>
      </c>
      <c r="P2327" s="58"/>
      <c r="Q2327" s="50"/>
      <c r="R2327" s="59"/>
      <c r="U2327" s="50"/>
      <c r="V2327" s="51"/>
      <c r="W2327" s="51">
        <v>218.7</v>
      </c>
      <c r="X2327" s="53"/>
    </row>
    <row r="2328" ht="15.75" customHeight="1">
      <c r="C2328" s="48" t="s">
        <v>755</v>
      </c>
      <c r="F2328" s="12" t="str">
        <f t="shared" si="1"/>
        <v>2019</v>
      </c>
      <c r="G2328" s="69">
        <v>43645.0</v>
      </c>
      <c r="H2328" s="57"/>
      <c r="I2328" s="50"/>
      <c r="J2328" s="58"/>
      <c r="N2328" s="51">
        <v>9.0</v>
      </c>
      <c r="O2328" s="51">
        <v>100.0</v>
      </c>
      <c r="P2328" s="58"/>
      <c r="Q2328" s="50"/>
      <c r="R2328" s="59"/>
      <c r="U2328" s="50"/>
      <c r="V2328" s="51"/>
      <c r="W2328" s="51">
        <v>79.4</v>
      </c>
      <c r="X2328" s="53"/>
      <c r="Y2328" s="20"/>
    </row>
    <row r="2329" ht="15.75" customHeight="1">
      <c r="C2329" s="48" t="s">
        <v>736</v>
      </c>
      <c r="F2329" s="12" t="str">
        <f t="shared" si="1"/>
        <v>2019</v>
      </c>
      <c r="G2329" s="69">
        <v>43645.0</v>
      </c>
      <c r="H2329" s="57"/>
      <c r="I2329" s="50"/>
      <c r="J2329" s="58"/>
      <c r="N2329" s="50"/>
      <c r="O2329" s="51">
        <v>93.5</v>
      </c>
      <c r="P2329" s="58"/>
      <c r="Q2329" s="54"/>
      <c r="R2329" s="59"/>
      <c r="U2329" s="50"/>
      <c r="V2329" s="51"/>
      <c r="W2329" s="51">
        <v>16.0</v>
      </c>
      <c r="X2329" s="53"/>
      <c r="Y2329" s="20"/>
    </row>
    <row r="2330" ht="15.75" customHeight="1">
      <c r="C2330" s="48" t="s">
        <v>184</v>
      </c>
      <c r="F2330" s="12" t="str">
        <f t="shared" si="1"/>
        <v>2019</v>
      </c>
      <c r="G2330" s="69">
        <v>43645.0</v>
      </c>
      <c r="H2330" s="57"/>
      <c r="I2330" s="50"/>
      <c r="J2330" s="58"/>
      <c r="N2330" s="50"/>
      <c r="O2330" s="51">
        <v>97.0</v>
      </c>
      <c r="P2330" s="58"/>
      <c r="Q2330" s="54"/>
      <c r="R2330" s="59"/>
      <c r="U2330" s="50"/>
      <c r="V2330" s="51"/>
      <c r="W2330" s="51">
        <v>21.3</v>
      </c>
      <c r="X2330" s="53"/>
      <c r="Y2330" s="20"/>
    </row>
    <row r="2331" ht="15.75" customHeight="1">
      <c r="C2331" s="48" t="s">
        <v>105</v>
      </c>
      <c r="F2331" s="12" t="str">
        <f t="shared" si="1"/>
        <v>2019</v>
      </c>
      <c r="G2331" s="69">
        <v>43645.0</v>
      </c>
      <c r="H2331" s="57"/>
      <c r="I2331" s="50"/>
      <c r="J2331" s="58"/>
      <c r="N2331" s="50"/>
      <c r="O2331" s="51">
        <v>89.1</v>
      </c>
      <c r="P2331" s="58"/>
      <c r="Q2331" s="54"/>
      <c r="R2331" s="59"/>
      <c r="U2331" s="50"/>
      <c r="V2331" s="51"/>
      <c r="W2331" s="51">
        <v>129.6</v>
      </c>
      <c r="X2331" s="53"/>
      <c r="Y2331" s="20"/>
    </row>
    <row r="2332" ht="15.75" customHeight="1">
      <c r="C2332" s="48" t="s">
        <v>1310</v>
      </c>
      <c r="F2332" s="12" t="str">
        <f t="shared" si="1"/>
        <v>2019</v>
      </c>
      <c r="G2332" s="69">
        <v>43645.0</v>
      </c>
      <c r="H2332" s="57"/>
      <c r="I2332" s="50"/>
      <c r="J2332" s="58"/>
      <c r="N2332" s="51">
        <v>7.1</v>
      </c>
      <c r="O2332" s="51">
        <v>78.0</v>
      </c>
      <c r="P2332" s="58"/>
      <c r="Q2332" s="50"/>
      <c r="R2332" s="59"/>
      <c r="U2332" s="54"/>
      <c r="V2332" s="51"/>
      <c r="W2332" s="51">
        <v>261.3</v>
      </c>
      <c r="X2332" s="53"/>
      <c r="Y2332" s="20"/>
    </row>
    <row r="2333" ht="15.75" customHeight="1">
      <c r="C2333" s="48" t="s">
        <v>45</v>
      </c>
      <c r="F2333" s="12" t="str">
        <f t="shared" si="1"/>
        <v>2019</v>
      </c>
      <c r="G2333" s="69">
        <v>43645.0</v>
      </c>
      <c r="H2333" s="57"/>
      <c r="I2333" s="50"/>
      <c r="J2333" s="58"/>
      <c r="N2333" s="51">
        <v>8.0</v>
      </c>
      <c r="O2333" s="51">
        <v>88.0</v>
      </c>
      <c r="P2333" s="70"/>
      <c r="Q2333" s="50"/>
      <c r="R2333" s="59"/>
      <c r="U2333" s="54"/>
      <c r="V2333" s="51"/>
      <c r="W2333" s="51">
        <v>365.4</v>
      </c>
      <c r="X2333" s="53"/>
      <c r="Y2333" s="20"/>
    </row>
    <row r="2334" ht="15.75" customHeight="1">
      <c r="C2334" s="48" t="s">
        <v>145</v>
      </c>
      <c r="F2334" s="12" t="str">
        <f t="shared" si="1"/>
        <v>2019</v>
      </c>
      <c r="G2334" s="69">
        <v>43645.0</v>
      </c>
      <c r="H2334" s="57"/>
      <c r="I2334" s="50"/>
      <c r="J2334" s="58"/>
      <c r="N2334" s="51">
        <v>7.8</v>
      </c>
      <c r="O2334" s="51">
        <v>86.0</v>
      </c>
      <c r="P2334" s="58"/>
      <c r="Q2334" s="50"/>
      <c r="R2334" s="59"/>
      <c r="U2334" s="54"/>
      <c r="V2334" s="51"/>
      <c r="W2334" s="51">
        <v>435.2</v>
      </c>
      <c r="X2334" s="51">
        <v>3.0</v>
      </c>
      <c r="Y2334" s="20">
        <v>4.0</v>
      </c>
      <c r="Z2334" s="20">
        <v>5.0</v>
      </c>
      <c r="AA2334" s="20">
        <v>6.0</v>
      </c>
      <c r="AB2334" s="20">
        <v>7.0</v>
      </c>
      <c r="AC2334" s="20">
        <v>8.0</v>
      </c>
      <c r="AD2334" s="20">
        <v>9.0</v>
      </c>
      <c r="AE2334" s="20">
        <v>10.0</v>
      </c>
      <c r="AF2334" s="20">
        <v>11.0</v>
      </c>
      <c r="AG2334" s="20">
        <v>12.0</v>
      </c>
      <c r="AH2334" s="20">
        <v>13.0</v>
      </c>
      <c r="AI2334" s="20">
        <v>14.1</v>
      </c>
      <c r="AJ2334" s="20">
        <v>15.1</v>
      </c>
      <c r="AK2334" s="20">
        <v>16.1</v>
      </c>
      <c r="AL2334" s="20">
        <v>17.1</v>
      </c>
      <c r="AM2334" s="20">
        <v>18.1</v>
      </c>
      <c r="AN2334" s="20">
        <v>19.1</v>
      </c>
      <c r="AO2334" s="20">
        <v>20.2</v>
      </c>
      <c r="AP2334" s="20">
        <v>21.2</v>
      </c>
      <c r="AQ2334" s="20">
        <v>22.2</v>
      </c>
      <c r="AR2334" s="20">
        <v>23.3</v>
      </c>
      <c r="AS2334" s="20">
        <v>24.3</v>
      </c>
      <c r="AT2334" s="20">
        <v>25.3</v>
      </c>
      <c r="AU2334" s="20">
        <v>26.4</v>
      </c>
      <c r="AV2334" s="20">
        <v>27.4</v>
      </c>
      <c r="AW2334" s="20">
        <v>28.4</v>
      </c>
      <c r="AX2334" s="20">
        <v>29.5</v>
      </c>
      <c r="AY2334" s="20">
        <v>30.5</v>
      </c>
      <c r="AZ2334" s="20">
        <v>31.5</v>
      </c>
      <c r="BA2334" s="20">
        <v>32.6</v>
      </c>
      <c r="BB2334" s="20">
        <v>33.6</v>
      </c>
      <c r="BC2334" s="20">
        <v>34.7</v>
      </c>
      <c r="BD2334" s="20">
        <v>35.7</v>
      </c>
      <c r="BE2334" s="20">
        <v>36.8</v>
      </c>
      <c r="BF2334" s="20">
        <v>37.8</v>
      </c>
      <c r="BG2334" s="20">
        <v>38.9</v>
      </c>
      <c r="BH2334" s="20">
        <v>40.0</v>
      </c>
      <c r="BI2334" s="20">
        <v>41.0</v>
      </c>
      <c r="BJ2334" s="20">
        <v>42.1</v>
      </c>
      <c r="BK2334" s="20">
        <v>43.1</v>
      </c>
      <c r="BL2334" s="20">
        <v>44.2</v>
      </c>
      <c r="BM2334" s="20">
        <v>45.3</v>
      </c>
      <c r="BN2334" s="20">
        <v>46.3</v>
      </c>
      <c r="BO2334" s="20">
        <v>47.4</v>
      </c>
      <c r="BP2334" s="20">
        <v>48.5</v>
      </c>
      <c r="BQ2334" s="20">
        <v>49.5</v>
      </c>
    </row>
    <row r="2335" ht="15.75" customHeight="1">
      <c r="C2335" s="48" t="s">
        <v>1245</v>
      </c>
      <c r="F2335" s="12" t="str">
        <f t="shared" si="1"/>
        <v>2019</v>
      </c>
      <c r="G2335" s="69">
        <v>43645.0</v>
      </c>
      <c r="H2335" s="57"/>
      <c r="I2335" s="50"/>
      <c r="J2335" s="58"/>
      <c r="N2335" s="51">
        <v>8.42</v>
      </c>
      <c r="O2335" s="51">
        <v>91.7</v>
      </c>
      <c r="P2335" s="58"/>
      <c r="Q2335" s="50"/>
      <c r="R2335" s="59"/>
      <c r="U2335" s="50"/>
      <c r="V2335" s="51"/>
      <c r="W2335" s="51">
        <v>285.1</v>
      </c>
      <c r="X2335" s="53"/>
      <c r="Y2335" s="20"/>
    </row>
    <row r="2336" ht="15.75" customHeight="1">
      <c r="C2336" s="48" t="s">
        <v>1256</v>
      </c>
      <c r="F2336" s="12" t="str">
        <f t="shared" si="1"/>
        <v>2019</v>
      </c>
      <c r="G2336" s="69">
        <v>43645.0</v>
      </c>
      <c r="H2336" s="57"/>
      <c r="I2336" s="50"/>
      <c r="J2336" s="58"/>
      <c r="N2336" s="51">
        <v>7.76</v>
      </c>
      <c r="O2336" s="51">
        <v>82.7</v>
      </c>
      <c r="P2336" s="58"/>
      <c r="Q2336" s="50"/>
      <c r="R2336" s="59"/>
      <c r="U2336" s="50"/>
      <c r="V2336" s="51"/>
      <c r="W2336" s="51">
        <v>365.4</v>
      </c>
      <c r="X2336" s="53"/>
    </row>
    <row r="2337" ht="15.75" customHeight="1">
      <c r="C2337" s="48" t="s">
        <v>565</v>
      </c>
      <c r="F2337" s="12" t="str">
        <f t="shared" si="1"/>
        <v>2019</v>
      </c>
      <c r="G2337" s="69">
        <v>43645.0</v>
      </c>
      <c r="H2337" s="67"/>
      <c r="I2337" s="50"/>
      <c r="J2337" s="58"/>
      <c r="N2337" s="51">
        <v>7.6</v>
      </c>
      <c r="O2337" s="51">
        <v>88.7</v>
      </c>
      <c r="P2337" s="58"/>
      <c r="Q2337" s="50"/>
      <c r="R2337" s="59"/>
      <c r="U2337" s="50"/>
      <c r="V2337" s="51"/>
      <c r="W2337" s="51">
        <v>27.2</v>
      </c>
      <c r="X2337" s="53"/>
      <c r="Y2337" s="20"/>
    </row>
    <row r="2338" ht="15.75" customHeight="1">
      <c r="C2338" s="48" t="s">
        <v>759</v>
      </c>
      <c r="F2338" s="12" t="str">
        <f t="shared" si="1"/>
        <v>2019</v>
      </c>
      <c r="G2338" s="69">
        <v>43645.0</v>
      </c>
      <c r="H2338" s="67"/>
      <c r="I2338" s="50"/>
      <c r="J2338" s="58"/>
      <c r="N2338" s="51">
        <v>8.56</v>
      </c>
      <c r="O2338" s="51">
        <v>96.5</v>
      </c>
      <c r="P2338" s="58"/>
      <c r="Q2338" s="50"/>
      <c r="R2338" s="59"/>
      <c r="U2338" s="50"/>
      <c r="V2338" s="51"/>
      <c r="W2338" s="51">
        <v>46.4</v>
      </c>
      <c r="X2338" s="53"/>
      <c r="Y2338" s="20"/>
    </row>
    <row r="2339" ht="15.75" customHeight="1">
      <c r="C2339" s="48" t="s">
        <v>517</v>
      </c>
      <c r="F2339" s="12" t="str">
        <f t="shared" si="1"/>
        <v>2019</v>
      </c>
      <c r="G2339" s="69">
        <v>43645.0</v>
      </c>
      <c r="H2339" s="67"/>
      <c r="I2339" s="50"/>
      <c r="J2339" s="58"/>
      <c r="N2339" s="51">
        <v>6.57</v>
      </c>
      <c r="O2339" s="51">
        <v>73.2</v>
      </c>
      <c r="P2339" s="58"/>
      <c r="Q2339" s="50"/>
      <c r="R2339" s="59"/>
      <c r="U2339" s="50"/>
      <c r="V2339" s="51"/>
      <c r="W2339" s="51">
        <v>158.5</v>
      </c>
      <c r="X2339" s="53"/>
      <c r="Y2339" s="20"/>
    </row>
    <row r="2340" ht="15.75" customHeight="1">
      <c r="C2340" s="48" t="s">
        <v>731</v>
      </c>
      <c r="F2340" s="12" t="str">
        <f t="shared" si="1"/>
        <v>2019</v>
      </c>
      <c r="G2340" s="69">
        <v>43645.0</v>
      </c>
      <c r="H2340" s="67"/>
      <c r="I2340" s="54"/>
      <c r="J2340" s="58"/>
      <c r="N2340" s="51">
        <v>8.76</v>
      </c>
      <c r="O2340" s="51">
        <v>97.3</v>
      </c>
      <c r="P2340" s="58"/>
      <c r="Q2340" s="50"/>
      <c r="R2340" s="59"/>
      <c r="U2340" s="50"/>
      <c r="V2340" s="51"/>
      <c r="W2340" s="51">
        <v>27.5</v>
      </c>
      <c r="X2340" s="53"/>
      <c r="Y2340" s="20"/>
    </row>
    <row r="2341" ht="15.75" customHeight="1">
      <c r="C2341" s="48" t="s">
        <v>175</v>
      </c>
      <c r="F2341" s="12" t="str">
        <f t="shared" si="1"/>
        <v>2019</v>
      </c>
      <c r="G2341" s="69">
        <v>43645.0</v>
      </c>
      <c r="H2341" s="67"/>
      <c r="I2341" s="54"/>
      <c r="J2341" s="58"/>
      <c r="N2341" s="51">
        <v>8.59</v>
      </c>
      <c r="O2341" s="51">
        <v>95.3</v>
      </c>
      <c r="P2341" s="58"/>
      <c r="Q2341" s="50"/>
      <c r="R2341" s="59"/>
      <c r="U2341" s="50"/>
      <c r="V2341" s="51"/>
      <c r="W2341" s="51">
        <v>20.1</v>
      </c>
      <c r="X2341" s="53"/>
      <c r="Y2341" s="20"/>
    </row>
    <row r="2342" ht="15.75" customHeight="1">
      <c r="C2342" s="48" t="s">
        <v>208</v>
      </c>
      <c r="F2342" s="12" t="str">
        <f t="shared" si="1"/>
        <v>2019</v>
      </c>
      <c r="G2342" s="69">
        <v>43645.0</v>
      </c>
      <c r="H2342" s="57"/>
      <c r="I2342" s="50"/>
      <c r="J2342" s="58"/>
      <c r="N2342" s="51">
        <v>8.67</v>
      </c>
      <c r="O2342" s="51">
        <v>97.0</v>
      </c>
      <c r="P2342" s="58"/>
      <c r="Q2342" s="50"/>
      <c r="R2342" s="59"/>
      <c r="U2342" s="50"/>
      <c r="V2342" s="51"/>
      <c r="W2342" s="51">
        <v>21.8</v>
      </c>
      <c r="X2342" s="53"/>
      <c r="Y2342" s="20"/>
    </row>
    <row r="2343" ht="15.75" customHeight="1">
      <c r="C2343" s="48" t="s">
        <v>643</v>
      </c>
      <c r="F2343" s="12" t="str">
        <f t="shared" si="1"/>
        <v>2019</v>
      </c>
      <c r="G2343" s="69">
        <v>43645.0</v>
      </c>
      <c r="H2343" s="57"/>
      <c r="I2343" s="50"/>
      <c r="J2343" s="58"/>
      <c r="N2343" s="51">
        <v>3.24</v>
      </c>
      <c r="O2343" s="51">
        <v>33.2</v>
      </c>
      <c r="P2343" s="58"/>
      <c r="Q2343" s="50"/>
      <c r="R2343" s="59"/>
      <c r="U2343" s="50"/>
      <c r="V2343" s="51"/>
      <c r="W2343" s="51">
        <v>290.9</v>
      </c>
      <c r="X2343" s="53"/>
      <c r="Y2343" s="20"/>
    </row>
    <row r="2344" ht="15.75" customHeight="1">
      <c r="C2344" s="48" t="s">
        <v>265</v>
      </c>
      <c r="F2344" s="12" t="str">
        <f t="shared" si="1"/>
        <v>2019</v>
      </c>
      <c r="G2344" s="69">
        <v>43645.0</v>
      </c>
      <c r="H2344" s="57"/>
      <c r="I2344" s="50"/>
      <c r="J2344" s="58"/>
      <c r="N2344" s="51">
        <v>7.9</v>
      </c>
      <c r="O2344" s="51">
        <v>84.2</v>
      </c>
      <c r="P2344" s="58"/>
      <c r="Q2344" s="50"/>
      <c r="R2344" s="59"/>
      <c r="U2344" s="50"/>
      <c r="V2344" s="51"/>
      <c r="W2344" s="51">
        <v>290.9</v>
      </c>
      <c r="X2344" s="53"/>
      <c r="Y2344" s="20"/>
    </row>
    <row r="2345" ht="15.75" customHeight="1">
      <c r="C2345" s="48" t="s">
        <v>276</v>
      </c>
      <c r="F2345" s="12" t="str">
        <f t="shared" si="1"/>
        <v>2019</v>
      </c>
      <c r="G2345" s="69">
        <v>43645.0</v>
      </c>
      <c r="H2345" s="57"/>
      <c r="I2345" s="50"/>
      <c r="J2345" s="58"/>
      <c r="N2345" s="51">
        <v>8.0</v>
      </c>
      <c r="O2345" s="51">
        <v>84.9</v>
      </c>
      <c r="P2345" s="58"/>
      <c r="Q2345" s="50"/>
      <c r="R2345" s="59"/>
      <c r="U2345" s="50"/>
      <c r="V2345" s="51"/>
      <c r="W2345" s="51">
        <v>178.5</v>
      </c>
      <c r="X2345" s="53"/>
      <c r="Y2345" s="20"/>
    </row>
    <row r="2346" ht="15.75" customHeight="1">
      <c r="C2346" s="48" t="s">
        <v>256</v>
      </c>
      <c r="F2346" s="12" t="str">
        <f t="shared" si="1"/>
        <v>2019</v>
      </c>
      <c r="G2346" s="69">
        <v>43645.0</v>
      </c>
      <c r="H2346" s="57"/>
      <c r="I2346" s="50"/>
      <c r="J2346" s="58"/>
      <c r="N2346" s="51">
        <v>8.5</v>
      </c>
      <c r="O2346" s="51">
        <v>90.1</v>
      </c>
      <c r="P2346" s="58"/>
      <c r="Q2346" s="50"/>
      <c r="R2346" s="59"/>
      <c r="U2346" s="50"/>
      <c r="V2346" s="51"/>
      <c r="W2346" s="51">
        <v>187.2</v>
      </c>
      <c r="X2346" s="53"/>
      <c r="Y2346" s="20"/>
    </row>
    <row r="2347" ht="15.75" customHeight="1">
      <c r="C2347" s="48" t="s">
        <v>324</v>
      </c>
      <c r="F2347" s="12" t="str">
        <f t="shared" si="1"/>
        <v>2019</v>
      </c>
      <c r="G2347" s="69">
        <v>43645.0</v>
      </c>
      <c r="H2347" s="57"/>
      <c r="I2347" s="50"/>
      <c r="J2347" s="58"/>
      <c r="N2347" s="51">
        <v>7.61</v>
      </c>
      <c r="O2347" s="51">
        <v>83.5</v>
      </c>
      <c r="P2347" s="58"/>
      <c r="Q2347" s="50"/>
      <c r="R2347" s="59"/>
      <c r="U2347" s="50"/>
      <c r="V2347" s="51"/>
      <c r="W2347" s="51">
        <v>172.2</v>
      </c>
      <c r="X2347" s="53"/>
      <c r="Y2347" s="20"/>
    </row>
    <row r="2348" ht="15.75" customHeight="1">
      <c r="C2348" s="48" t="s">
        <v>1026</v>
      </c>
      <c r="F2348" s="12" t="str">
        <f t="shared" si="1"/>
        <v>2019</v>
      </c>
      <c r="G2348" s="69">
        <v>43645.0</v>
      </c>
      <c r="H2348" s="57"/>
      <c r="I2348" s="50"/>
      <c r="J2348" s="58"/>
      <c r="N2348" s="51">
        <v>7.74</v>
      </c>
      <c r="O2348" s="51">
        <v>82.3</v>
      </c>
      <c r="P2348" s="58"/>
      <c r="Q2348" s="50"/>
      <c r="R2348" s="59"/>
      <c r="U2348" s="50"/>
      <c r="V2348" s="51"/>
      <c r="W2348" s="51">
        <v>178.5</v>
      </c>
      <c r="X2348" s="53"/>
      <c r="Y2348" s="20"/>
    </row>
    <row r="2349" ht="15.75" customHeight="1">
      <c r="C2349" s="48" t="s">
        <v>801</v>
      </c>
      <c r="F2349" s="12" t="str">
        <f t="shared" si="1"/>
        <v>2019</v>
      </c>
      <c r="G2349" s="69">
        <v>43645.0</v>
      </c>
      <c r="H2349" s="57"/>
      <c r="I2349" s="50"/>
      <c r="J2349" s="58"/>
      <c r="N2349" s="51">
        <v>7.75</v>
      </c>
      <c r="O2349" s="51">
        <v>79.9</v>
      </c>
      <c r="P2349" s="58"/>
      <c r="Q2349" s="50"/>
      <c r="R2349" s="59"/>
      <c r="U2349" s="50"/>
      <c r="V2349" s="51"/>
      <c r="W2349" s="51">
        <v>435.2</v>
      </c>
      <c r="X2349" s="53"/>
      <c r="Y2349" s="20"/>
    </row>
    <row r="2350" ht="15.75" customHeight="1">
      <c r="C2350" s="48" t="s">
        <v>134</v>
      </c>
      <c r="F2350" s="12" t="str">
        <f t="shared" si="1"/>
        <v>2019</v>
      </c>
      <c r="G2350" s="69">
        <v>43645.0</v>
      </c>
      <c r="H2350" s="57"/>
      <c r="I2350" s="50"/>
      <c r="J2350" s="58"/>
      <c r="N2350" s="51">
        <v>8.23</v>
      </c>
      <c r="O2350" s="51">
        <v>94.5</v>
      </c>
      <c r="P2350" s="58"/>
      <c r="Q2350" s="50"/>
      <c r="R2350" s="59"/>
      <c r="U2350" s="50"/>
      <c r="V2350" s="51"/>
      <c r="W2350" s="51">
        <v>275.5</v>
      </c>
      <c r="X2350" s="53"/>
      <c r="Y2350" s="20"/>
    </row>
    <row r="2351" ht="15.75" customHeight="1">
      <c r="C2351" s="48" t="s">
        <v>121</v>
      </c>
      <c r="F2351" s="12" t="str">
        <f t="shared" si="1"/>
        <v>2019</v>
      </c>
      <c r="G2351" s="69">
        <v>43645.0</v>
      </c>
      <c r="H2351" s="57"/>
      <c r="I2351" s="50"/>
      <c r="J2351" s="58"/>
      <c r="N2351" s="51">
        <v>8.3</v>
      </c>
      <c r="O2351" s="51">
        <v>94.8</v>
      </c>
      <c r="P2351" s="58"/>
      <c r="Q2351" s="50"/>
      <c r="R2351" s="59"/>
      <c r="U2351" s="50"/>
      <c r="V2351" s="51"/>
      <c r="W2351" s="51">
        <v>167.0</v>
      </c>
      <c r="X2351" s="53"/>
      <c r="Y2351" s="20"/>
    </row>
    <row r="2352" ht="15.75" customHeight="1">
      <c r="C2352" s="48" t="s">
        <v>1278</v>
      </c>
      <c r="F2352" s="12" t="str">
        <f t="shared" si="1"/>
        <v>2019</v>
      </c>
      <c r="G2352" s="69">
        <v>43659.0</v>
      </c>
      <c r="H2352" s="57"/>
      <c r="I2352" s="50"/>
      <c r="J2352" s="58"/>
      <c r="N2352" s="51">
        <v>8.01</v>
      </c>
      <c r="O2352" s="51">
        <v>84.3</v>
      </c>
      <c r="P2352" s="58"/>
      <c r="Q2352" s="50"/>
      <c r="R2352" s="59"/>
      <c r="U2352" s="50"/>
      <c r="V2352" s="51"/>
      <c r="W2352" s="51" t="s">
        <v>149</v>
      </c>
      <c r="X2352" s="53"/>
      <c r="Y2352" s="20"/>
    </row>
    <row r="2353" ht="15.75" customHeight="1">
      <c r="C2353" s="48" t="s">
        <v>1267</v>
      </c>
      <c r="F2353" s="12" t="str">
        <f t="shared" si="1"/>
        <v>2019</v>
      </c>
      <c r="G2353" s="69">
        <v>43659.0</v>
      </c>
      <c r="H2353" s="57"/>
      <c r="I2353" s="50"/>
      <c r="J2353" s="58"/>
      <c r="N2353" s="51">
        <v>7.48</v>
      </c>
      <c r="O2353" s="51">
        <v>78.3</v>
      </c>
      <c r="P2353" s="58"/>
      <c r="Q2353" s="50"/>
      <c r="R2353" s="59"/>
      <c r="U2353" s="50"/>
      <c r="V2353" s="51"/>
      <c r="W2353" s="51">
        <v>1732.9</v>
      </c>
      <c r="X2353" s="53"/>
      <c r="Y2353" s="20"/>
    </row>
    <row r="2354" ht="15.75" customHeight="1">
      <c r="C2354" s="48" t="s">
        <v>490</v>
      </c>
      <c r="F2354" s="12" t="str">
        <f t="shared" si="1"/>
        <v>2019</v>
      </c>
      <c r="G2354" s="49">
        <v>43659.0</v>
      </c>
      <c r="H2354" s="67"/>
      <c r="I2354" s="54"/>
      <c r="J2354" s="58"/>
      <c r="N2354" s="50"/>
      <c r="O2354" s="73"/>
      <c r="P2354" s="58"/>
      <c r="Q2354" s="54"/>
      <c r="R2354" s="71"/>
      <c r="U2354" s="50"/>
      <c r="V2354" s="72"/>
      <c r="W2354" s="72" t="e">
        <v>#N/A</v>
      </c>
      <c r="X2354" s="53"/>
      <c r="Y2354" s="20"/>
    </row>
    <row r="2355" ht="15.75" customHeight="1">
      <c r="C2355" s="48" t="s">
        <v>449</v>
      </c>
      <c r="F2355" s="12" t="str">
        <f t="shared" si="1"/>
        <v>2019</v>
      </c>
      <c r="G2355" s="49">
        <v>43659.0</v>
      </c>
      <c r="H2355" s="67"/>
      <c r="I2355" s="54"/>
      <c r="J2355" s="58"/>
      <c r="N2355" s="50"/>
      <c r="O2355" s="73"/>
      <c r="P2355" s="58"/>
      <c r="Q2355" s="54"/>
      <c r="R2355" s="71"/>
      <c r="U2355" s="50"/>
      <c r="V2355" s="72"/>
      <c r="W2355" s="72" t="e">
        <v>#N/A</v>
      </c>
      <c r="X2355" s="56"/>
      <c r="Y2355" s="20"/>
    </row>
    <row r="2356" ht="15.75" customHeight="1">
      <c r="C2356" s="48" t="s">
        <v>294</v>
      </c>
      <c r="F2356" s="12" t="str">
        <f t="shared" si="1"/>
        <v>2019</v>
      </c>
      <c r="G2356" s="49">
        <v>43659.0</v>
      </c>
      <c r="H2356" s="67"/>
      <c r="I2356" s="54"/>
      <c r="J2356" s="58"/>
      <c r="N2356" s="50"/>
      <c r="O2356" s="54"/>
      <c r="P2356" s="70"/>
      <c r="Q2356" s="54"/>
      <c r="R2356" s="71"/>
      <c r="U2356" s="50"/>
      <c r="V2356" s="72"/>
      <c r="W2356" s="72" t="e">
        <v>#N/A</v>
      </c>
      <c r="X2356" s="56"/>
      <c r="Y2356" s="20"/>
    </row>
    <row r="2357" ht="15.75" customHeight="1">
      <c r="C2357" s="48" t="s">
        <v>203</v>
      </c>
      <c r="F2357" s="12" t="str">
        <f t="shared" si="1"/>
        <v>2019</v>
      </c>
      <c r="G2357" s="49">
        <v>43659.0</v>
      </c>
      <c r="H2357" s="67"/>
      <c r="I2357" s="50"/>
      <c r="J2357" s="70"/>
      <c r="N2357" s="54"/>
      <c r="O2357" s="54"/>
      <c r="P2357" s="70"/>
      <c r="Q2357" s="54"/>
      <c r="R2357" s="71"/>
      <c r="U2357" s="54"/>
      <c r="V2357" s="72"/>
      <c r="W2357" s="72">
        <v>60.2</v>
      </c>
      <c r="X2357" s="56"/>
      <c r="Y2357" s="20"/>
    </row>
    <row r="2358" ht="15.75" customHeight="1">
      <c r="C2358" s="48" t="s">
        <v>91</v>
      </c>
      <c r="F2358" s="12" t="str">
        <f t="shared" si="1"/>
        <v>2019</v>
      </c>
      <c r="G2358" s="49">
        <v>43659.0</v>
      </c>
      <c r="H2358" s="67"/>
      <c r="I2358" s="50"/>
      <c r="J2358" s="70"/>
      <c r="N2358" s="54"/>
      <c r="O2358" s="54"/>
      <c r="P2358" s="70"/>
      <c r="Q2358" s="54"/>
      <c r="R2358" s="71"/>
      <c r="U2358" s="54"/>
      <c r="V2358" s="72"/>
      <c r="W2358" s="72">
        <v>1119.9</v>
      </c>
      <c r="X2358" s="56"/>
    </row>
    <row r="2359" ht="15.75" customHeight="1">
      <c r="C2359" s="48" t="s">
        <v>197</v>
      </c>
      <c r="F2359" s="12" t="str">
        <f t="shared" si="1"/>
        <v>2019</v>
      </c>
      <c r="G2359" s="49">
        <v>43659.0</v>
      </c>
      <c r="H2359" s="67"/>
      <c r="I2359" s="50"/>
      <c r="J2359" s="70"/>
      <c r="N2359" s="54"/>
      <c r="O2359" s="54"/>
      <c r="P2359" s="70"/>
      <c r="Q2359" s="54"/>
      <c r="R2359" s="71"/>
      <c r="U2359" s="54"/>
      <c r="V2359" s="72"/>
      <c r="W2359" s="72">
        <v>54.5</v>
      </c>
      <c r="X2359" s="56"/>
      <c r="Y2359" s="20"/>
    </row>
    <row r="2360" ht="15.75" customHeight="1">
      <c r="C2360" s="48" t="s">
        <v>920</v>
      </c>
      <c r="F2360" s="12" t="str">
        <f t="shared" si="1"/>
        <v>2019</v>
      </c>
      <c r="G2360" s="49">
        <v>43659.0</v>
      </c>
      <c r="H2360" s="57"/>
      <c r="I2360" s="54"/>
      <c r="J2360" s="58"/>
      <c r="N2360" s="51">
        <v>8.02</v>
      </c>
      <c r="O2360" s="51">
        <v>85.8</v>
      </c>
      <c r="P2360" s="58"/>
      <c r="Q2360" s="50"/>
      <c r="R2360" s="59"/>
      <c r="U2360" s="50"/>
      <c r="V2360" s="51"/>
      <c r="W2360" s="51">
        <v>816.4</v>
      </c>
      <c r="X2360" s="56"/>
      <c r="Y2360" s="20"/>
    </row>
    <row r="2361" ht="15.75" customHeight="1">
      <c r="C2361" s="48" t="s">
        <v>931</v>
      </c>
      <c r="F2361" s="12" t="str">
        <f t="shared" si="1"/>
        <v>2019</v>
      </c>
      <c r="G2361" s="49">
        <v>43659.0</v>
      </c>
      <c r="H2361" s="57"/>
      <c r="I2361" s="54"/>
      <c r="J2361" s="58"/>
      <c r="N2361" s="51">
        <v>9.15</v>
      </c>
      <c r="O2361" s="51">
        <v>94.3</v>
      </c>
      <c r="P2361" s="58"/>
      <c r="Q2361" s="50"/>
      <c r="R2361" s="59"/>
      <c r="U2361" s="50"/>
      <c r="V2361" s="51"/>
      <c r="W2361" s="51">
        <v>135.4</v>
      </c>
      <c r="X2361" s="53"/>
      <c r="Y2361" s="20"/>
    </row>
    <row r="2362" ht="15.75" customHeight="1">
      <c r="C2362" s="48" t="s">
        <v>909</v>
      </c>
      <c r="F2362" s="12" t="str">
        <f t="shared" si="1"/>
        <v>2019</v>
      </c>
      <c r="G2362" s="49">
        <v>43659.0</v>
      </c>
      <c r="H2362" s="57"/>
      <c r="I2362" s="50"/>
      <c r="J2362" s="58"/>
      <c r="N2362" s="51">
        <v>8.17</v>
      </c>
      <c r="O2362" s="51">
        <v>97.1</v>
      </c>
      <c r="P2362" s="58"/>
      <c r="Q2362" s="50"/>
      <c r="R2362" s="59"/>
      <c r="U2362" s="50"/>
      <c r="V2362" s="51"/>
      <c r="W2362" s="51">
        <v>214.3</v>
      </c>
      <c r="X2362" s="53"/>
    </row>
    <row r="2363" ht="15.75" customHeight="1">
      <c r="C2363" s="48" t="s">
        <v>837</v>
      </c>
      <c r="F2363" s="12" t="str">
        <f t="shared" si="1"/>
        <v>2019</v>
      </c>
      <c r="G2363" s="49">
        <v>43659.0</v>
      </c>
      <c r="H2363" s="57"/>
      <c r="I2363" s="50"/>
      <c r="J2363" s="58"/>
      <c r="N2363" s="51">
        <v>8.31</v>
      </c>
      <c r="O2363" s="51">
        <v>98.8</v>
      </c>
      <c r="P2363" s="58"/>
      <c r="Q2363" s="50"/>
      <c r="R2363" s="59"/>
      <c r="U2363" s="50"/>
      <c r="V2363" s="51"/>
      <c r="W2363" s="51">
        <v>275.5</v>
      </c>
      <c r="X2363" s="53"/>
      <c r="Y2363" s="20"/>
    </row>
    <row r="2364" ht="15.75" customHeight="1">
      <c r="C2364" s="48" t="s">
        <v>915</v>
      </c>
      <c r="F2364" s="12" t="str">
        <f t="shared" si="1"/>
        <v>2019</v>
      </c>
      <c r="G2364" s="49">
        <v>43659.0</v>
      </c>
      <c r="H2364" s="57"/>
      <c r="I2364" s="50"/>
      <c r="J2364" s="58"/>
      <c r="N2364" s="51">
        <v>7.7</v>
      </c>
      <c r="O2364" s="51">
        <v>91.1</v>
      </c>
      <c r="P2364" s="58"/>
      <c r="Q2364" s="50"/>
      <c r="R2364" s="59"/>
      <c r="U2364" s="50"/>
      <c r="V2364" s="51"/>
      <c r="W2364" s="51">
        <v>298.7</v>
      </c>
      <c r="X2364" s="53"/>
      <c r="Y2364" s="20"/>
    </row>
    <row r="2365" ht="15.75" customHeight="1">
      <c r="C2365" s="48" t="s">
        <v>381</v>
      </c>
      <c r="F2365" s="12" t="str">
        <f t="shared" si="1"/>
        <v>2019</v>
      </c>
      <c r="G2365" s="49">
        <v>43659.0</v>
      </c>
      <c r="H2365" s="57"/>
      <c r="I2365" s="50"/>
      <c r="J2365" s="58"/>
      <c r="N2365" s="51">
        <v>8.3</v>
      </c>
      <c r="O2365" s="51">
        <v>90.0</v>
      </c>
      <c r="P2365" s="58"/>
      <c r="Q2365" s="50"/>
      <c r="R2365" s="59"/>
      <c r="U2365" s="50"/>
      <c r="V2365" s="51"/>
      <c r="W2365" s="51" t="s">
        <v>149</v>
      </c>
      <c r="X2365" s="53"/>
      <c r="Y2365" s="20"/>
    </row>
    <row r="2366" ht="15.75" customHeight="1">
      <c r="C2366" s="48" t="s">
        <v>660</v>
      </c>
      <c r="F2366" s="12" t="str">
        <f t="shared" si="1"/>
        <v>2019</v>
      </c>
      <c r="G2366" s="49">
        <v>43659.0</v>
      </c>
      <c r="H2366" s="57"/>
      <c r="I2366" s="50"/>
      <c r="J2366" s="58"/>
      <c r="N2366" s="51">
        <v>9.4</v>
      </c>
      <c r="O2366" s="51">
        <v>99.0</v>
      </c>
      <c r="P2366" s="58"/>
      <c r="Q2366" s="50"/>
      <c r="R2366" s="59"/>
      <c r="U2366" s="50"/>
      <c r="V2366" s="51"/>
      <c r="W2366" s="51">
        <v>1413.6</v>
      </c>
      <c r="X2366" s="53"/>
      <c r="Y2366" s="20"/>
    </row>
    <row r="2367" ht="15.75" customHeight="1">
      <c r="C2367" s="48" t="s">
        <v>755</v>
      </c>
      <c r="F2367" s="12" t="str">
        <f t="shared" si="1"/>
        <v>2019</v>
      </c>
      <c r="G2367" s="49">
        <v>43659.0</v>
      </c>
      <c r="H2367" s="57"/>
      <c r="I2367" s="50"/>
      <c r="J2367" s="58"/>
      <c r="N2367" s="51">
        <v>8.3</v>
      </c>
      <c r="O2367" s="51">
        <v>99.0</v>
      </c>
      <c r="P2367" s="58"/>
      <c r="Q2367" s="50"/>
      <c r="R2367" s="59"/>
      <c r="U2367" s="50"/>
      <c r="V2367" s="51"/>
      <c r="W2367" s="51">
        <v>1203.3</v>
      </c>
      <c r="X2367" s="53"/>
    </row>
    <row r="2368" ht="15.75" customHeight="1">
      <c r="C2368" s="48" t="s">
        <v>736</v>
      </c>
      <c r="F2368" s="12" t="str">
        <f t="shared" si="1"/>
        <v>2019</v>
      </c>
      <c r="G2368" s="49">
        <v>43659.0</v>
      </c>
      <c r="H2368" s="57"/>
      <c r="I2368" s="50"/>
      <c r="J2368" s="58"/>
      <c r="N2368" s="51">
        <v>7.1</v>
      </c>
      <c r="O2368" s="51">
        <v>83.6</v>
      </c>
      <c r="P2368" s="58"/>
      <c r="Q2368" s="50"/>
      <c r="R2368" s="59"/>
      <c r="U2368" s="50"/>
      <c r="V2368" s="51"/>
      <c r="W2368" s="51">
        <v>344.8</v>
      </c>
      <c r="X2368" s="53"/>
      <c r="Y2368" s="20"/>
    </row>
    <row r="2369" ht="15.75" customHeight="1">
      <c r="C2369" s="48" t="s">
        <v>184</v>
      </c>
      <c r="F2369" s="12" t="str">
        <f t="shared" si="1"/>
        <v>2019</v>
      </c>
      <c r="G2369" s="49">
        <v>43659.0</v>
      </c>
      <c r="H2369" s="57"/>
      <c r="I2369" s="50"/>
      <c r="J2369" s="58"/>
      <c r="N2369" s="51">
        <v>7.59</v>
      </c>
      <c r="O2369" s="51">
        <v>90.3</v>
      </c>
      <c r="P2369" s="58"/>
      <c r="Q2369" s="50"/>
      <c r="R2369" s="59"/>
      <c r="U2369" s="50"/>
      <c r="V2369" s="51"/>
      <c r="W2369" s="51">
        <v>70.6</v>
      </c>
      <c r="X2369" s="53"/>
      <c r="Y2369" s="20"/>
    </row>
    <row r="2370" ht="15.75" customHeight="1">
      <c r="C2370" s="48" t="s">
        <v>105</v>
      </c>
      <c r="F2370" s="12" t="str">
        <f t="shared" si="1"/>
        <v>2019</v>
      </c>
      <c r="G2370" s="49">
        <v>43659.0</v>
      </c>
      <c r="H2370" s="57"/>
      <c r="I2370" s="50"/>
      <c r="J2370" s="58"/>
      <c r="N2370" s="51">
        <v>8.11</v>
      </c>
      <c r="O2370" s="51">
        <v>88.0</v>
      </c>
      <c r="P2370" s="58"/>
      <c r="Q2370" s="50"/>
      <c r="R2370" s="59"/>
      <c r="U2370" s="50"/>
      <c r="V2370" s="51"/>
      <c r="W2370" s="51">
        <v>2419.6</v>
      </c>
      <c r="X2370" s="53"/>
      <c r="Y2370" s="20"/>
    </row>
    <row r="2371" ht="15.75" customHeight="1">
      <c r="C2371" s="48" t="s">
        <v>1310</v>
      </c>
      <c r="F2371" s="12" t="str">
        <f t="shared" si="1"/>
        <v>2019</v>
      </c>
      <c r="G2371" s="49">
        <v>43659.0</v>
      </c>
      <c r="H2371" s="57"/>
      <c r="I2371" s="54"/>
      <c r="J2371" s="58"/>
      <c r="N2371" s="51">
        <v>7.7</v>
      </c>
      <c r="O2371" s="73"/>
      <c r="P2371" s="58"/>
      <c r="Q2371" s="50"/>
      <c r="R2371" s="71"/>
      <c r="U2371" s="50"/>
      <c r="V2371" s="51"/>
      <c r="W2371" s="51">
        <v>2419.6</v>
      </c>
      <c r="X2371" s="53"/>
      <c r="Y2371" s="20"/>
    </row>
    <row r="2372" ht="15.75" customHeight="1">
      <c r="C2372" s="48" t="s">
        <v>45</v>
      </c>
      <c r="F2372" s="12" t="str">
        <f t="shared" si="1"/>
        <v>2019</v>
      </c>
      <c r="G2372" s="49">
        <v>43659.0</v>
      </c>
      <c r="H2372" s="57"/>
      <c r="I2372" s="54"/>
      <c r="J2372" s="58"/>
      <c r="N2372" s="51">
        <v>6.7</v>
      </c>
      <c r="O2372" s="73"/>
      <c r="P2372" s="58"/>
      <c r="Q2372" s="50"/>
      <c r="R2372" s="71"/>
      <c r="U2372" s="50"/>
      <c r="V2372" s="51"/>
      <c r="W2372" s="51">
        <v>344.8</v>
      </c>
      <c r="X2372" s="53"/>
      <c r="Y2372" s="20"/>
    </row>
    <row r="2373" ht="15.75" customHeight="1">
      <c r="C2373" s="48" t="s">
        <v>145</v>
      </c>
      <c r="F2373" s="12" t="str">
        <f t="shared" si="1"/>
        <v>2019</v>
      </c>
      <c r="G2373" s="49">
        <v>43659.0</v>
      </c>
      <c r="H2373" s="57"/>
      <c r="I2373" s="54"/>
      <c r="J2373" s="58"/>
      <c r="N2373" s="51">
        <v>8.3</v>
      </c>
      <c r="O2373" s="73"/>
      <c r="P2373" s="58"/>
      <c r="Q2373" s="50"/>
      <c r="R2373" s="71"/>
      <c r="U2373" s="50"/>
      <c r="V2373" s="51"/>
      <c r="W2373" s="51" t="s">
        <v>149</v>
      </c>
      <c r="X2373" s="53"/>
      <c r="Y2373" s="20"/>
    </row>
    <row r="2374" ht="15.75" customHeight="1">
      <c r="C2374" s="48" t="s">
        <v>1245</v>
      </c>
      <c r="F2374" s="12" t="str">
        <f t="shared" si="1"/>
        <v>2019</v>
      </c>
      <c r="G2374" s="49">
        <v>43659.0</v>
      </c>
      <c r="H2374" s="57"/>
      <c r="I2374" s="50"/>
      <c r="J2374" s="58"/>
      <c r="N2374" s="50"/>
      <c r="O2374" s="73"/>
      <c r="P2374" s="58"/>
      <c r="Q2374" s="54"/>
      <c r="R2374" s="71"/>
      <c r="U2374" s="50"/>
      <c r="V2374" s="72"/>
      <c r="W2374" s="72">
        <v>1732.9</v>
      </c>
      <c r="X2374" s="53"/>
      <c r="Y2374" s="20"/>
    </row>
    <row r="2375" ht="15.75" customHeight="1">
      <c r="C2375" s="48" t="s">
        <v>1256</v>
      </c>
      <c r="F2375" s="12" t="str">
        <f t="shared" si="1"/>
        <v>2019</v>
      </c>
      <c r="G2375" s="49">
        <v>43659.0</v>
      </c>
      <c r="H2375" s="57"/>
      <c r="I2375" s="50"/>
      <c r="J2375" s="58"/>
      <c r="N2375" s="50"/>
      <c r="O2375" s="73"/>
      <c r="P2375" s="58"/>
      <c r="Q2375" s="54"/>
      <c r="R2375" s="71"/>
      <c r="U2375" s="50"/>
      <c r="V2375" s="72"/>
      <c r="W2375" s="72">
        <v>1299.7</v>
      </c>
      <c r="X2375" s="53"/>
      <c r="Y2375" s="20"/>
    </row>
    <row r="2376" ht="15.75" customHeight="1">
      <c r="C2376" s="48" t="s">
        <v>565</v>
      </c>
      <c r="F2376" s="12" t="str">
        <f t="shared" si="1"/>
        <v>2019</v>
      </c>
      <c r="G2376" s="49">
        <v>43659.0</v>
      </c>
      <c r="H2376" s="57"/>
      <c r="I2376" s="50"/>
      <c r="J2376" s="58"/>
      <c r="N2376" s="51">
        <v>7.16</v>
      </c>
      <c r="O2376" s="51">
        <v>84.7</v>
      </c>
      <c r="P2376" s="58"/>
      <c r="Q2376" s="50"/>
      <c r="R2376" s="59"/>
      <c r="U2376" s="50"/>
      <c r="V2376" s="51"/>
      <c r="W2376" s="51">
        <v>34.1</v>
      </c>
      <c r="X2376" s="53"/>
      <c r="Y2376" s="20"/>
    </row>
    <row r="2377" ht="15.75" customHeight="1">
      <c r="C2377" s="48" t="s">
        <v>759</v>
      </c>
      <c r="F2377" s="12" t="str">
        <f t="shared" si="1"/>
        <v>2019</v>
      </c>
      <c r="G2377" s="49">
        <v>43659.0</v>
      </c>
      <c r="H2377" s="57"/>
      <c r="I2377" s="50"/>
      <c r="J2377" s="58"/>
      <c r="N2377" s="51">
        <v>8.02</v>
      </c>
      <c r="O2377" s="51">
        <v>94.7</v>
      </c>
      <c r="P2377" s="58"/>
      <c r="Q2377" s="50"/>
      <c r="R2377" s="59"/>
      <c r="U2377" s="50"/>
      <c r="V2377" s="51"/>
      <c r="W2377" s="51">
        <v>260.3</v>
      </c>
      <c r="X2377" s="53"/>
      <c r="Y2377" s="20"/>
    </row>
    <row r="2378" ht="15.75" customHeight="1">
      <c r="C2378" s="48" t="s">
        <v>517</v>
      </c>
      <c r="F2378" s="12" t="str">
        <f t="shared" si="1"/>
        <v>2019</v>
      </c>
      <c r="G2378" s="49">
        <v>43659.0</v>
      </c>
      <c r="H2378" s="57"/>
      <c r="I2378" s="50"/>
      <c r="J2378" s="58"/>
      <c r="N2378" s="51">
        <v>7.39</v>
      </c>
      <c r="O2378" s="51">
        <v>81.4</v>
      </c>
      <c r="P2378" s="58"/>
      <c r="Q2378" s="50"/>
      <c r="R2378" s="59"/>
      <c r="U2378" s="50"/>
      <c r="V2378" s="51"/>
      <c r="W2378" s="51">
        <v>387.3</v>
      </c>
      <c r="X2378" s="53"/>
      <c r="Y2378" s="20"/>
    </row>
    <row r="2379" ht="15.75" customHeight="1">
      <c r="C2379" s="48" t="s">
        <v>731</v>
      </c>
      <c r="F2379" s="12" t="str">
        <f t="shared" si="1"/>
        <v>2019</v>
      </c>
      <c r="G2379" s="49">
        <v>43659.0</v>
      </c>
      <c r="H2379" s="67"/>
      <c r="I2379" s="50"/>
      <c r="J2379" s="58"/>
      <c r="N2379" s="51">
        <v>8.21</v>
      </c>
      <c r="O2379" s="51">
        <v>97.2</v>
      </c>
      <c r="P2379" s="58"/>
      <c r="Q2379" s="50"/>
      <c r="R2379" s="59"/>
      <c r="U2379" s="50"/>
      <c r="V2379" s="51"/>
      <c r="W2379" s="51">
        <v>770.1</v>
      </c>
      <c r="X2379" s="53"/>
      <c r="Y2379" s="20"/>
    </row>
    <row r="2380" ht="15.75" customHeight="1">
      <c r="C2380" s="48" t="s">
        <v>175</v>
      </c>
      <c r="F2380" s="12" t="str">
        <f t="shared" si="1"/>
        <v>2019</v>
      </c>
      <c r="G2380" s="49">
        <v>43659.0</v>
      </c>
      <c r="H2380" s="67"/>
      <c r="I2380" s="50"/>
      <c r="J2380" s="58"/>
      <c r="N2380" s="51">
        <v>8.22</v>
      </c>
      <c r="O2380" s="51">
        <v>97.2</v>
      </c>
      <c r="P2380" s="58"/>
      <c r="Q2380" s="50"/>
      <c r="R2380" s="59"/>
      <c r="U2380" s="50"/>
      <c r="V2380" s="51"/>
      <c r="W2380" s="51">
        <v>517.2</v>
      </c>
      <c r="X2380" s="53"/>
      <c r="Y2380" s="20"/>
    </row>
    <row r="2381" ht="15.75" customHeight="1">
      <c r="C2381" s="48" t="s">
        <v>208</v>
      </c>
      <c r="F2381" s="12" t="str">
        <f t="shared" si="1"/>
        <v>2019</v>
      </c>
      <c r="G2381" s="49">
        <v>43659.0</v>
      </c>
      <c r="H2381" s="57"/>
      <c r="I2381" s="50"/>
      <c r="J2381" s="58"/>
      <c r="N2381" s="51">
        <v>7.4</v>
      </c>
      <c r="O2381" s="51">
        <v>88.2</v>
      </c>
      <c r="P2381" s="58"/>
      <c r="Q2381" s="50"/>
      <c r="R2381" s="59"/>
      <c r="U2381" s="50"/>
      <c r="V2381" s="51"/>
      <c r="W2381" s="51">
        <v>18.7</v>
      </c>
      <c r="X2381" s="53"/>
      <c r="Y2381" s="20"/>
    </row>
    <row r="2382" ht="15.75" customHeight="1">
      <c r="C2382" s="48" t="s">
        <v>643</v>
      </c>
      <c r="F2382" s="12" t="str">
        <f t="shared" si="1"/>
        <v>2019</v>
      </c>
      <c r="G2382" s="49">
        <v>43659.0</v>
      </c>
      <c r="H2382" s="57"/>
      <c r="I2382" s="50"/>
      <c r="J2382" s="58"/>
      <c r="N2382" s="51">
        <v>3.64</v>
      </c>
      <c r="O2382" s="51">
        <v>38.2</v>
      </c>
      <c r="P2382" s="58"/>
      <c r="Q2382" s="50"/>
      <c r="R2382" s="59"/>
      <c r="U2382" s="50"/>
      <c r="V2382" s="51"/>
      <c r="W2382" s="51" t="e">
        <v>#N/A</v>
      </c>
      <c r="X2382" s="53"/>
      <c r="Y2382" s="20"/>
    </row>
    <row r="2383" ht="15.75" customHeight="1">
      <c r="C2383" s="48" t="s">
        <v>256</v>
      </c>
      <c r="F2383" s="12" t="str">
        <f t="shared" si="1"/>
        <v>2019</v>
      </c>
      <c r="G2383" s="49">
        <v>43659.0</v>
      </c>
      <c r="H2383" s="57"/>
      <c r="I2383" s="54"/>
      <c r="J2383" s="58"/>
      <c r="N2383" s="51">
        <v>8.89</v>
      </c>
      <c r="O2383" s="51">
        <v>94.3</v>
      </c>
      <c r="P2383" s="58"/>
      <c r="Q2383" s="50"/>
      <c r="R2383" s="59"/>
      <c r="U2383" s="50"/>
      <c r="V2383" s="51"/>
      <c r="W2383" s="51">
        <v>770.1</v>
      </c>
      <c r="X2383" s="53"/>
      <c r="Y2383" s="20"/>
    </row>
    <row r="2384" ht="15.75" customHeight="1">
      <c r="C2384" s="48" t="s">
        <v>265</v>
      </c>
      <c r="F2384" s="12" t="str">
        <f t="shared" si="1"/>
        <v>2019</v>
      </c>
      <c r="G2384" s="49">
        <v>43659.0</v>
      </c>
      <c r="H2384" s="57"/>
      <c r="I2384" s="54"/>
      <c r="J2384" s="58"/>
      <c r="N2384" s="51">
        <v>8.53</v>
      </c>
      <c r="O2384" s="51">
        <v>91.0</v>
      </c>
      <c r="P2384" s="58"/>
      <c r="Q2384" s="50"/>
      <c r="R2384" s="59"/>
      <c r="U2384" s="50"/>
      <c r="V2384" s="51"/>
      <c r="W2384" s="51">
        <v>1299.7</v>
      </c>
      <c r="X2384" s="53"/>
      <c r="Y2384" s="20"/>
    </row>
    <row r="2385" ht="15.75" customHeight="1">
      <c r="C2385" s="48" t="s">
        <v>276</v>
      </c>
      <c r="F2385" s="12" t="str">
        <f t="shared" si="1"/>
        <v>2019</v>
      </c>
      <c r="G2385" s="49">
        <v>43659.0</v>
      </c>
      <c r="H2385" s="57"/>
      <c r="I2385" s="54"/>
      <c r="J2385" s="58"/>
      <c r="N2385" s="51">
        <v>8.65</v>
      </c>
      <c r="O2385" s="51">
        <v>92.0</v>
      </c>
      <c r="P2385" s="58"/>
      <c r="Q2385" s="50"/>
      <c r="R2385" s="59"/>
      <c r="U2385" s="50"/>
      <c r="V2385" s="51"/>
      <c r="W2385" s="51">
        <v>1413.6</v>
      </c>
      <c r="X2385" s="53"/>
      <c r="Y2385" s="20"/>
    </row>
    <row r="2386" ht="15.75" customHeight="1">
      <c r="C2386" s="48" t="s">
        <v>324</v>
      </c>
      <c r="F2386" s="12" t="str">
        <f t="shared" si="1"/>
        <v>2019</v>
      </c>
      <c r="G2386" s="49">
        <v>43659.0</v>
      </c>
      <c r="H2386" s="57"/>
      <c r="I2386" s="54"/>
      <c r="J2386" s="58"/>
      <c r="N2386" s="51">
        <v>7.57</v>
      </c>
      <c r="O2386" s="51">
        <v>81.5</v>
      </c>
      <c r="P2386" s="58"/>
      <c r="Q2386" s="50"/>
      <c r="R2386" s="59"/>
      <c r="U2386" s="50"/>
      <c r="V2386" s="51"/>
      <c r="W2386" s="51">
        <v>727.0</v>
      </c>
      <c r="X2386" s="53"/>
      <c r="Y2386" s="20"/>
    </row>
    <row r="2387" ht="15.75" customHeight="1">
      <c r="C2387" s="48" t="s">
        <v>1026</v>
      </c>
      <c r="F2387" s="12" t="str">
        <f t="shared" si="1"/>
        <v>2019</v>
      </c>
      <c r="G2387" s="49">
        <v>43659.0</v>
      </c>
      <c r="H2387" s="57"/>
      <c r="I2387" s="54"/>
      <c r="J2387" s="58"/>
      <c r="N2387" s="51">
        <v>7.78</v>
      </c>
      <c r="O2387" s="51">
        <v>83.7</v>
      </c>
      <c r="P2387" s="58"/>
      <c r="Q2387" s="50"/>
      <c r="R2387" s="59"/>
      <c r="U2387" s="50"/>
      <c r="V2387" s="51"/>
      <c r="W2387" s="51">
        <v>461.1</v>
      </c>
      <c r="X2387" s="53"/>
      <c r="Y2387" s="20"/>
    </row>
    <row r="2388" ht="15.75" customHeight="1">
      <c r="C2388" s="48" t="s">
        <v>801</v>
      </c>
      <c r="F2388" s="12" t="str">
        <f t="shared" si="1"/>
        <v>2019</v>
      </c>
      <c r="G2388" s="49">
        <v>43659.0</v>
      </c>
      <c r="H2388" s="67"/>
      <c r="I2388" s="54"/>
      <c r="J2388" s="58"/>
      <c r="N2388" s="51">
        <v>7.1</v>
      </c>
      <c r="O2388" s="51">
        <v>74.0</v>
      </c>
      <c r="P2388" s="58"/>
      <c r="Q2388" s="50"/>
      <c r="R2388" s="59"/>
      <c r="U2388" s="50"/>
      <c r="V2388" s="51"/>
      <c r="W2388" s="51">
        <v>648.8</v>
      </c>
      <c r="X2388" s="53"/>
      <c r="Y2388" s="20"/>
    </row>
    <row r="2389" ht="15.75" customHeight="1">
      <c r="C2389" s="48" t="s">
        <v>134</v>
      </c>
      <c r="F2389" s="12" t="str">
        <f t="shared" si="1"/>
        <v>2019</v>
      </c>
      <c r="G2389" s="49">
        <v>43659.0</v>
      </c>
      <c r="H2389" s="67"/>
      <c r="I2389" s="54"/>
      <c r="J2389" s="58"/>
      <c r="N2389" s="51">
        <v>8.44</v>
      </c>
      <c r="O2389" s="51">
        <v>91.5</v>
      </c>
      <c r="P2389" s="58"/>
      <c r="Q2389" s="50"/>
      <c r="R2389" s="59"/>
      <c r="U2389" s="50"/>
      <c r="V2389" s="51"/>
      <c r="W2389" s="51" t="s">
        <v>149</v>
      </c>
      <c r="X2389" s="53"/>
      <c r="Y2389" s="20"/>
    </row>
    <row r="2390" ht="15.75" customHeight="1">
      <c r="C2390" s="48" t="s">
        <v>121</v>
      </c>
      <c r="F2390" s="12" t="str">
        <f t="shared" si="1"/>
        <v>2019</v>
      </c>
      <c r="G2390" s="49">
        <v>43659.0</v>
      </c>
      <c r="H2390" s="67"/>
      <c r="I2390" s="54"/>
      <c r="J2390" s="58"/>
      <c r="N2390" s="51">
        <v>8.4</v>
      </c>
      <c r="O2390" s="51">
        <v>91.1</v>
      </c>
      <c r="P2390" s="58"/>
      <c r="Q2390" s="50"/>
      <c r="R2390" s="59"/>
      <c r="U2390" s="50"/>
      <c r="V2390" s="51"/>
      <c r="W2390" s="51" t="s">
        <v>149</v>
      </c>
      <c r="X2390" s="53"/>
      <c r="Y2390" s="20"/>
    </row>
    <row r="2391" ht="15.75" customHeight="1">
      <c r="C2391" s="48" t="s">
        <v>1278</v>
      </c>
      <c r="F2391" s="12" t="str">
        <f t="shared" si="1"/>
        <v>2019</v>
      </c>
      <c r="G2391" s="49">
        <v>43673.0</v>
      </c>
      <c r="H2391" s="57"/>
      <c r="I2391" s="50"/>
      <c r="J2391" s="58"/>
      <c r="N2391" s="51">
        <v>7.65</v>
      </c>
      <c r="O2391" s="51">
        <v>85.3</v>
      </c>
      <c r="P2391" s="58"/>
      <c r="Q2391" s="50"/>
      <c r="R2391" s="59"/>
      <c r="U2391" s="50"/>
      <c r="V2391" s="51"/>
      <c r="W2391" s="51">
        <v>114.5</v>
      </c>
      <c r="X2391" s="53"/>
      <c r="Y2391" s="20"/>
    </row>
    <row r="2392" ht="15.75" customHeight="1">
      <c r="C2392" s="48" t="s">
        <v>1267</v>
      </c>
      <c r="F2392" s="12" t="str">
        <f t="shared" si="1"/>
        <v>2019</v>
      </c>
      <c r="G2392" s="49">
        <v>43673.0</v>
      </c>
      <c r="H2392" s="57"/>
      <c r="I2392" s="50"/>
      <c r="J2392" s="58"/>
      <c r="N2392" s="51">
        <v>8.33</v>
      </c>
      <c r="O2392" s="51">
        <v>88.7</v>
      </c>
      <c r="P2392" s="58"/>
      <c r="Q2392" s="50"/>
      <c r="R2392" s="59"/>
      <c r="U2392" s="50"/>
      <c r="V2392" s="51"/>
      <c r="W2392" s="51">
        <v>151.5</v>
      </c>
      <c r="X2392" s="53"/>
      <c r="Y2392" s="20"/>
    </row>
    <row r="2393" ht="15.75" customHeight="1">
      <c r="C2393" s="48" t="s">
        <v>490</v>
      </c>
      <c r="F2393" s="12" t="str">
        <f t="shared" si="1"/>
        <v>2019</v>
      </c>
      <c r="G2393" s="49">
        <v>43673.0</v>
      </c>
      <c r="H2393" s="57"/>
      <c r="I2393" s="50"/>
      <c r="J2393" s="58"/>
      <c r="N2393" s="51">
        <v>8.58</v>
      </c>
      <c r="O2393" s="51">
        <v>94.8</v>
      </c>
      <c r="P2393" s="58"/>
      <c r="Q2393" s="50"/>
      <c r="R2393" s="59"/>
      <c r="U2393" s="50"/>
      <c r="V2393" s="51"/>
      <c r="W2393" s="51">
        <v>93.3</v>
      </c>
      <c r="X2393" s="53"/>
      <c r="Y2393" s="20"/>
    </row>
    <row r="2394" ht="15.75" customHeight="1">
      <c r="C2394" s="48" t="s">
        <v>449</v>
      </c>
      <c r="F2394" s="12" t="str">
        <f t="shared" si="1"/>
        <v>2019</v>
      </c>
      <c r="G2394" s="49">
        <v>43673.0</v>
      </c>
      <c r="H2394" s="57"/>
      <c r="I2394" s="50"/>
      <c r="J2394" s="58"/>
      <c r="N2394" s="51">
        <v>8.19</v>
      </c>
      <c r="O2394" s="51">
        <v>92.0</v>
      </c>
      <c r="P2394" s="58"/>
      <c r="Q2394" s="50"/>
      <c r="R2394" s="59"/>
      <c r="U2394" s="50"/>
      <c r="V2394" s="51"/>
      <c r="W2394" s="51">
        <v>325.5</v>
      </c>
      <c r="X2394" s="53"/>
      <c r="Y2394" s="20"/>
    </row>
    <row r="2395" ht="15.75" customHeight="1">
      <c r="C2395" s="48" t="s">
        <v>294</v>
      </c>
      <c r="F2395" s="12" t="str">
        <f t="shared" si="1"/>
        <v>2019</v>
      </c>
      <c r="G2395" s="49">
        <v>43673.0</v>
      </c>
      <c r="H2395" s="57"/>
      <c r="I2395" s="50"/>
      <c r="J2395" s="58"/>
      <c r="N2395" s="51">
        <v>5.72</v>
      </c>
      <c r="O2395" s="51">
        <v>64.2</v>
      </c>
      <c r="P2395" s="58"/>
      <c r="Q2395" s="50"/>
      <c r="R2395" s="59"/>
      <c r="U2395" s="50"/>
      <c r="V2395" s="51"/>
      <c r="W2395" s="51">
        <v>307.6</v>
      </c>
      <c r="X2395" s="53"/>
      <c r="Y2395" s="20"/>
    </row>
    <row r="2396" ht="15.75" customHeight="1">
      <c r="C2396" s="48" t="s">
        <v>197</v>
      </c>
      <c r="F2396" s="12" t="str">
        <f t="shared" si="1"/>
        <v>2019</v>
      </c>
      <c r="G2396" s="49">
        <v>43673.0</v>
      </c>
      <c r="H2396" s="57"/>
      <c r="I2396" s="50"/>
      <c r="J2396" s="58"/>
      <c r="N2396" s="51">
        <v>6.95</v>
      </c>
      <c r="O2396" s="51">
        <v>83.9</v>
      </c>
      <c r="P2396" s="58"/>
      <c r="Q2396" s="50"/>
      <c r="R2396" s="59"/>
      <c r="U2396" s="50"/>
      <c r="V2396" s="51"/>
      <c r="W2396" s="51">
        <v>8.6</v>
      </c>
      <c r="X2396" s="53"/>
      <c r="Y2396" s="20"/>
    </row>
    <row r="2397" ht="15.75" customHeight="1">
      <c r="C2397" s="48" t="s">
        <v>91</v>
      </c>
      <c r="F2397" s="12" t="str">
        <f t="shared" si="1"/>
        <v>2019</v>
      </c>
      <c r="G2397" s="49">
        <v>43673.0</v>
      </c>
      <c r="H2397" s="57"/>
      <c r="I2397" s="50"/>
      <c r="J2397" s="58"/>
      <c r="N2397" s="51">
        <v>4.96</v>
      </c>
      <c r="O2397" s="51">
        <v>49.7</v>
      </c>
      <c r="P2397" s="58"/>
      <c r="Q2397" s="50"/>
      <c r="R2397" s="59"/>
      <c r="U2397" s="50"/>
      <c r="V2397" s="51"/>
      <c r="W2397" s="51">
        <v>67.0</v>
      </c>
      <c r="X2397" s="53"/>
      <c r="Y2397" s="20"/>
    </row>
    <row r="2398" ht="15.75" customHeight="1">
      <c r="C2398" s="48" t="s">
        <v>203</v>
      </c>
      <c r="F2398" s="12" t="str">
        <f t="shared" si="1"/>
        <v>2019</v>
      </c>
      <c r="G2398" s="49">
        <v>43673.0</v>
      </c>
      <c r="H2398" s="57"/>
      <c r="I2398" s="54"/>
      <c r="J2398" s="58"/>
      <c r="N2398" s="51">
        <v>7.14</v>
      </c>
      <c r="O2398" s="51">
        <v>86.6</v>
      </c>
      <c r="P2398" s="58"/>
      <c r="Q2398" s="50"/>
      <c r="R2398" s="59"/>
      <c r="U2398" s="50"/>
      <c r="V2398" s="51"/>
      <c r="W2398" s="51">
        <v>9.8</v>
      </c>
      <c r="X2398" s="56"/>
      <c r="Y2398" s="20"/>
    </row>
    <row r="2399" ht="15.75" customHeight="1">
      <c r="C2399" s="48" t="s">
        <v>920</v>
      </c>
      <c r="F2399" s="12" t="str">
        <f t="shared" si="1"/>
        <v>2019</v>
      </c>
      <c r="G2399" s="49">
        <v>43673.0</v>
      </c>
      <c r="H2399" s="57"/>
      <c r="I2399" s="54"/>
      <c r="J2399" s="58"/>
      <c r="N2399" s="51">
        <v>8.95</v>
      </c>
      <c r="O2399" s="51">
        <v>93.5</v>
      </c>
      <c r="P2399" s="58"/>
      <c r="Q2399" s="50"/>
      <c r="R2399" s="59"/>
      <c r="U2399" s="50"/>
      <c r="V2399" s="51"/>
      <c r="W2399" s="51">
        <v>228.2</v>
      </c>
      <c r="X2399" s="56"/>
      <c r="Y2399" s="20"/>
    </row>
    <row r="2400" ht="15.75" customHeight="1">
      <c r="C2400" s="48" t="s">
        <v>931</v>
      </c>
      <c r="F2400" s="12" t="str">
        <f t="shared" si="1"/>
        <v>2019</v>
      </c>
      <c r="G2400" s="49">
        <v>43673.0</v>
      </c>
      <c r="H2400" s="57"/>
      <c r="I2400" s="54"/>
      <c r="J2400" s="58"/>
      <c r="N2400" s="51">
        <v>9.77</v>
      </c>
      <c r="O2400" s="51">
        <v>98.4</v>
      </c>
      <c r="P2400" s="58"/>
      <c r="Q2400" s="50"/>
      <c r="R2400" s="59"/>
      <c r="U2400" s="50"/>
      <c r="V2400" s="51"/>
      <c r="W2400" s="51">
        <v>63.1</v>
      </c>
      <c r="X2400" s="53"/>
      <c r="Y2400" s="20"/>
    </row>
    <row r="2401" ht="15.75" customHeight="1">
      <c r="C2401" s="48" t="s">
        <v>909</v>
      </c>
      <c r="F2401" s="12" t="str">
        <f t="shared" si="1"/>
        <v>2019</v>
      </c>
      <c r="G2401" s="49">
        <v>43673.0</v>
      </c>
      <c r="H2401" s="57"/>
      <c r="I2401" s="54"/>
      <c r="J2401" s="58"/>
      <c r="N2401" s="51">
        <v>7.9</v>
      </c>
      <c r="O2401" s="51">
        <v>95.0</v>
      </c>
      <c r="P2401" s="58"/>
      <c r="Q2401" s="50"/>
      <c r="R2401" s="59"/>
      <c r="U2401" s="50"/>
      <c r="V2401" s="51"/>
      <c r="W2401" s="51">
        <v>43.5</v>
      </c>
      <c r="X2401" s="53"/>
      <c r="Y2401" s="20"/>
    </row>
    <row r="2402" ht="15.75" customHeight="1">
      <c r="C2402" s="48" t="s">
        <v>837</v>
      </c>
      <c r="F2402" s="12" t="str">
        <f t="shared" si="1"/>
        <v>2019</v>
      </c>
      <c r="G2402" s="49">
        <v>43673.0</v>
      </c>
      <c r="H2402" s="57"/>
      <c r="I2402" s="54"/>
      <c r="J2402" s="58"/>
      <c r="N2402" s="51">
        <v>8.07</v>
      </c>
      <c r="O2402" s="51">
        <v>97.1</v>
      </c>
      <c r="P2402" s="58"/>
      <c r="Q2402" s="50"/>
      <c r="R2402" s="59"/>
      <c r="U2402" s="50"/>
      <c r="V2402" s="51"/>
      <c r="W2402" s="51">
        <v>31.8</v>
      </c>
      <c r="X2402" s="53"/>
      <c r="Y2402" s="20"/>
    </row>
    <row r="2403" ht="15.75" customHeight="1">
      <c r="C2403" s="48" t="s">
        <v>915</v>
      </c>
      <c r="F2403" s="12" t="str">
        <f t="shared" si="1"/>
        <v>2019</v>
      </c>
      <c r="G2403" s="49">
        <v>43673.0</v>
      </c>
      <c r="H2403" s="57"/>
      <c r="I2403" s="54"/>
      <c r="J2403" s="58"/>
      <c r="N2403" s="51">
        <v>7.45</v>
      </c>
      <c r="O2403" s="51">
        <v>90.0</v>
      </c>
      <c r="P2403" s="58"/>
      <c r="Q2403" s="50"/>
      <c r="R2403" s="59"/>
      <c r="U2403" s="50"/>
      <c r="V2403" s="51"/>
      <c r="W2403" s="51">
        <v>55.6</v>
      </c>
      <c r="X2403" s="53"/>
      <c r="Y2403" s="20"/>
    </row>
    <row r="2404" ht="15.75" customHeight="1">
      <c r="C2404" s="48" t="s">
        <v>381</v>
      </c>
      <c r="F2404" s="12" t="str">
        <f t="shared" si="1"/>
        <v>2019</v>
      </c>
      <c r="G2404" s="49">
        <v>43673.0</v>
      </c>
      <c r="H2404" s="57"/>
      <c r="I2404" s="50"/>
      <c r="J2404" s="58"/>
      <c r="N2404" s="51">
        <v>6.5</v>
      </c>
      <c r="O2404" s="51">
        <v>72.0</v>
      </c>
      <c r="P2404" s="58"/>
      <c r="Q2404" s="50"/>
      <c r="R2404" s="59"/>
      <c r="U2404" s="50"/>
      <c r="V2404" s="51"/>
      <c r="W2404" s="51">
        <v>410.6</v>
      </c>
      <c r="X2404" s="53"/>
    </row>
    <row r="2405" ht="15.75" customHeight="1">
      <c r="C2405" s="48" t="s">
        <v>660</v>
      </c>
      <c r="F2405" s="12" t="str">
        <f t="shared" si="1"/>
        <v>2019</v>
      </c>
      <c r="G2405" s="49">
        <v>43673.0</v>
      </c>
      <c r="H2405" s="57"/>
      <c r="I2405" s="50"/>
      <c r="J2405" s="58"/>
      <c r="N2405" s="51">
        <v>9.2</v>
      </c>
      <c r="O2405" s="51">
        <v>96.0</v>
      </c>
      <c r="P2405" s="58"/>
      <c r="Q2405" s="50"/>
      <c r="R2405" s="59"/>
      <c r="U2405" s="50"/>
      <c r="V2405" s="51"/>
      <c r="W2405" s="51">
        <v>122.3</v>
      </c>
      <c r="X2405" s="53"/>
      <c r="Y2405" s="20"/>
    </row>
    <row r="2406" ht="15.75" customHeight="1">
      <c r="C2406" s="48" t="s">
        <v>755</v>
      </c>
      <c r="F2406" s="12" t="str">
        <f t="shared" si="1"/>
        <v>2019</v>
      </c>
      <c r="G2406" s="49">
        <v>43673.0</v>
      </c>
      <c r="H2406" s="57"/>
      <c r="I2406" s="50"/>
      <c r="J2406" s="58"/>
      <c r="N2406" s="51">
        <v>8.2</v>
      </c>
      <c r="O2406" s="51">
        <v>99.0</v>
      </c>
      <c r="P2406" s="58"/>
      <c r="Q2406" s="50"/>
      <c r="R2406" s="59"/>
      <c r="U2406" s="50"/>
      <c r="V2406" s="51"/>
      <c r="W2406" s="51">
        <v>33.6</v>
      </c>
      <c r="X2406" s="53"/>
      <c r="Y2406" s="20"/>
    </row>
    <row r="2407" ht="15.75" customHeight="1">
      <c r="C2407" s="48" t="s">
        <v>736</v>
      </c>
      <c r="F2407" s="12" t="str">
        <f t="shared" si="1"/>
        <v>2019</v>
      </c>
      <c r="G2407" s="49">
        <v>43673.0</v>
      </c>
      <c r="H2407" s="57"/>
      <c r="I2407" s="50"/>
      <c r="J2407" s="58"/>
      <c r="N2407" s="50"/>
      <c r="O2407" s="51">
        <v>86.4</v>
      </c>
      <c r="P2407" s="58"/>
      <c r="Q2407" s="50"/>
      <c r="R2407" s="59"/>
      <c r="U2407" s="50"/>
      <c r="V2407" s="51"/>
      <c r="W2407" s="51">
        <v>8.5</v>
      </c>
      <c r="X2407" s="53"/>
      <c r="Y2407" s="20"/>
    </row>
    <row r="2408" ht="15.75" customHeight="1">
      <c r="C2408" s="48" t="s">
        <v>184</v>
      </c>
      <c r="F2408" s="12" t="str">
        <f t="shared" si="1"/>
        <v>2019</v>
      </c>
      <c r="G2408" s="49">
        <v>43673.0</v>
      </c>
      <c r="H2408" s="57"/>
      <c r="I2408" s="50"/>
      <c r="J2408" s="58"/>
      <c r="N2408" s="50"/>
      <c r="O2408" s="51">
        <v>91.7</v>
      </c>
      <c r="P2408" s="58"/>
      <c r="Q2408" s="50"/>
      <c r="R2408" s="59"/>
      <c r="U2408" s="50"/>
      <c r="V2408" s="51"/>
      <c r="W2408" s="51">
        <v>8.5</v>
      </c>
      <c r="X2408" s="53"/>
      <c r="Y2408" s="20"/>
    </row>
    <row r="2409" ht="15.75" customHeight="1">
      <c r="C2409" s="48" t="s">
        <v>105</v>
      </c>
      <c r="F2409" s="12" t="str">
        <f t="shared" si="1"/>
        <v>2019</v>
      </c>
      <c r="G2409" s="49">
        <v>43673.0</v>
      </c>
      <c r="H2409" s="57"/>
      <c r="I2409" s="50"/>
      <c r="J2409" s="58"/>
      <c r="N2409" s="50"/>
      <c r="O2409" s="51">
        <v>83.5</v>
      </c>
      <c r="P2409" s="58"/>
      <c r="Q2409" s="50"/>
      <c r="R2409" s="59"/>
      <c r="U2409" s="50"/>
      <c r="V2409" s="51"/>
      <c r="W2409" s="51">
        <v>9.7</v>
      </c>
      <c r="X2409" s="53"/>
    </row>
    <row r="2410" ht="15.75" customHeight="1">
      <c r="C2410" s="48" t="s">
        <v>1310</v>
      </c>
      <c r="F2410" s="12" t="str">
        <f t="shared" si="1"/>
        <v>2019</v>
      </c>
      <c r="G2410" s="49">
        <v>43673.0</v>
      </c>
      <c r="H2410" s="57"/>
      <c r="I2410" s="50"/>
      <c r="J2410" s="58"/>
      <c r="N2410" s="50"/>
      <c r="O2410" s="51">
        <v>78.0</v>
      </c>
      <c r="P2410" s="58"/>
      <c r="Q2410" s="50"/>
      <c r="R2410" s="59"/>
      <c r="U2410" s="50"/>
      <c r="V2410" s="51"/>
      <c r="W2410" s="51">
        <v>137.4</v>
      </c>
      <c r="X2410" s="53"/>
      <c r="Y2410" s="20"/>
    </row>
    <row r="2411" ht="15.75" customHeight="1">
      <c r="C2411" s="48" t="s">
        <v>145</v>
      </c>
      <c r="F2411" s="12" t="str">
        <f t="shared" si="1"/>
        <v>2019</v>
      </c>
      <c r="G2411" s="49">
        <v>43673.0</v>
      </c>
      <c r="H2411" s="57"/>
      <c r="I2411" s="50"/>
      <c r="J2411" s="58"/>
      <c r="N2411" s="50"/>
      <c r="O2411" s="51">
        <v>76.0</v>
      </c>
      <c r="P2411" s="58"/>
      <c r="Q2411" s="50"/>
      <c r="R2411" s="59"/>
      <c r="U2411" s="50"/>
      <c r="V2411" s="51"/>
      <c r="W2411" s="51">
        <v>547.5</v>
      </c>
      <c r="X2411" s="53"/>
      <c r="Y2411" s="20"/>
    </row>
    <row r="2412" ht="15.75" customHeight="1">
      <c r="C2412" s="48" t="s">
        <v>45</v>
      </c>
      <c r="F2412" s="12" t="str">
        <f t="shared" si="1"/>
        <v>2019</v>
      </c>
      <c r="G2412" s="49">
        <v>43673.0</v>
      </c>
      <c r="H2412" s="57"/>
      <c r="I2412" s="50"/>
      <c r="J2412" s="58"/>
      <c r="N2412" s="50"/>
      <c r="O2412" s="51">
        <v>90.0</v>
      </c>
      <c r="P2412" s="58"/>
      <c r="Q2412" s="54"/>
      <c r="R2412" s="59"/>
      <c r="U2412" s="50"/>
      <c r="V2412" s="51"/>
      <c r="W2412" s="51">
        <v>60.5</v>
      </c>
      <c r="X2412" s="53"/>
      <c r="Y2412" s="20"/>
    </row>
    <row r="2413" ht="15.75" customHeight="1">
      <c r="C2413" s="48" t="s">
        <v>145</v>
      </c>
      <c r="F2413" s="12" t="str">
        <f t="shared" si="1"/>
        <v>2019</v>
      </c>
      <c r="G2413" s="49">
        <v>43673.0</v>
      </c>
      <c r="H2413" s="57"/>
      <c r="I2413" s="50"/>
      <c r="J2413" s="58"/>
      <c r="N2413" s="50"/>
      <c r="O2413" s="51">
        <v>76.0</v>
      </c>
      <c r="P2413" s="58"/>
      <c r="Q2413" s="54"/>
      <c r="R2413" s="59"/>
      <c r="U2413" s="50"/>
      <c r="V2413" s="51"/>
      <c r="W2413" s="51">
        <v>547.5</v>
      </c>
      <c r="X2413" s="53"/>
      <c r="Y2413" s="20"/>
    </row>
    <row r="2414" ht="15.75" customHeight="1">
      <c r="C2414" s="48" t="s">
        <v>1245</v>
      </c>
      <c r="F2414" s="12" t="str">
        <f t="shared" si="1"/>
        <v>2019</v>
      </c>
      <c r="G2414" s="49">
        <v>43673.0</v>
      </c>
      <c r="H2414" s="57"/>
      <c r="I2414" s="50"/>
      <c r="J2414" s="58"/>
      <c r="N2414" s="51">
        <v>6.67</v>
      </c>
      <c r="O2414" s="51">
        <v>75.1</v>
      </c>
      <c r="P2414" s="58"/>
      <c r="Q2414" s="54"/>
      <c r="R2414" s="59"/>
      <c r="U2414" s="50"/>
      <c r="V2414" s="51"/>
      <c r="W2414" s="51">
        <v>71.7</v>
      </c>
      <c r="X2414" s="53"/>
      <c r="Y2414" s="20"/>
    </row>
    <row r="2415" ht="15.75" customHeight="1">
      <c r="C2415" s="48" t="s">
        <v>1256</v>
      </c>
      <c r="F2415" s="12" t="str">
        <f t="shared" si="1"/>
        <v>2019</v>
      </c>
      <c r="G2415" s="49">
        <v>43673.0</v>
      </c>
      <c r="H2415" s="57"/>
      <c r="I2415" s="50"/>
      <c r="J2415" s="58"/>
      <c r="N2415" s="51">
        <v>5.84</v>
      </c>
      <c r="O2415" s="51">
        <v>64.4</v>
      </c>
      <c r="P2415" s="58"/>
      <c r="Q2415" s="54"/>
      <c r="R2415" s="59"/>
      <c r="U2415" s="50"/>
      <c r="V2415" s="51"/>
      <c r="W2415" s="51">
        <v>151.5</v>
      </c>
      <c r="X2415" s="53"/>
      <c r="Y2415" s="20"/>
    </row>
    <row r="2416" ht="15.75" customHeight="1">
      <c r="C2416" s="48" t="s">
        <v>1245</v>
      </c>
      <c r="F2416" s="12" t="str">
        <f t="shared" si="1"/>
        <v>2019</v>
      </c>
      <c r="G2416" s="49">
        <v>43673.0</v>
      </c>
      <c r="H2416" s="57"/>
      <c r="I2416" s="50"/>
      <c r="J2416" s="58"/>
      <c r="N2416" s="51">
        <v>6.54</v>
      </c>
      <c r="O2416" s="51">
        <v>73.5</v>
      </c>
      <c r="P2416" s="58"/>
      <c r="Q2416" s="54"/>
      <c r="R2416" s="59"/>
      <c r="U2416" s="50"/>
      <c r="V2416" s="72"/>
      <c r="W2416" s="72">
        <v>71.7</v>
      </c>
      <c r="X2416" s="53"/>
      <c r="Y2416" s="20"/>
    </row>
    <row r="2417" ht="15.75" customHeight="1">
      <c r="C2417" s="48" t="s">
        <v>565</v>
      </c>
      <c r="F2417" s="12" t="str">
        <f t="shared" si="1"/>
        <v>2019</v>
      </c>
      <c r="G2417" s="49">
        <v>43673.0</v>
      </c>
      <c r="H2417" s="57"/>
      <c r="I2417" s="50"/>
      <c r="J2417" s="58"/>
      <c r="N2417" s="51">
        <v>7.34</v>
      </c>
      <c r="O2417" s="51">
        <v>88.1</v>
      </c>
      <c r="P2417" s="58"/>
      <c r="Q2417" s="54"/>
      <c r="R2417" s="59"/>
      <c r="U2417" s="50"/>
      <c r="V2417" s="72"/>
      <c r="W2417" s="72">
        <v>1203.3</v>
      </c>
      <c r="X2417" s="53"/>
      <c r="Y2417" s="20"/>
    </row>
    <row r="2418" ht="15.75" customHeight="1">
      <c r="C2418" s="48" t="s">
        <v>759</v>
      </c>
      <c r="F2418" s="12" t="str">
        <f t="shared" si="1"/>
        <v>2019</v>
      </c>
      <c r="G2418" s="49">
        <v>43673.0</v>
      </c>
      <c r="H2418" s="57"/>
      <c r="I2418" s="50"/>
      <c r="J2418" s="58"/>
      <c r="N2418" s="51">
        <v>7.84</v>
      </c>
      <c r="O2418" s="51">
        <v>95.5</v>
      </c>
      <c r="P2418" s="58"/>
      <c r="Q2418" s="54"/>
      <c r="R2418" s="59"/>
      <c r="U2418" s="50"/>
      <c r="V2418" s="72"/>
      <c r="W2418" s="72">
        <v>31.5</v>
      </c>
      <c r="X2418" s="53"/>
      <c r="Y2418" s="20"/>
    </row>
    <row r="2419" ht="15.75" customHeight="1">
      <c r="C2419" s="48" t="s">
        <v>517</v>
      </c>
      <c r="F2419" s="12" t="str">
        <f t="shared" si="1"/>
        <v>2019</v>
      </c>
      <c r="G2419" s="49">
        <v>43673.0</v>
      </c>
      <c r="H2419" s="57"/>
      <c r="I2419" s="50"/>
      <c r="J2419" s="58"/>
      <c r="N2419" s="51">
        <v>7.38</v>
      </c>
      <c r="O2419" s="51">
        <v>79.7</v>
      </c>
      <c r="P2419" s="58"/>
      <c r="Q2419" s="54"/>
      <c r="R2419" s="59"/>
      <c r="U2419" s="50"/>
      <c r="V2419" s="72"/>
      <c r="W2419" s="72">
        <v>20.1</v>
      </c>
      <c r="X2419" s="53"/>
      <c r="Y2419" s="20"/>
    </row>
    <row r="2420" ht="15.75" customHeight="1">
      <c r="C2420" s="48" t="s">
        <v>759</v>
      </c>
      <c r="F2420" s="12" t="str">
        <f t="shared" si="1"/>
        <v>2019</v>
      </c>
      <c r="G2420" s="49">
        <v>43673.0</v>
      </c>
      <c r="H2420" s="57"/>
      <c r="I2420" s="50"/>
      <c r="J2420" s="58"/>
      <c r="N2420" s="51">
        <v>7.82</v>
      </c>
      <c r="O2420" s="51">
        <v>96.0</v>
      </c>
      <c r="P2420" s="58"/>
      <c r="Q2420" s="50"/>
      <c r="R2420" s="59"/>
      <c r="U2420" s="50"/>
      <c r="V2420" s="51"/>
      <c r="W2420" s="51">
        <v>31.5</v>
      </c>
      <c r="X2420" s="53"/>
    </row>
    <row r="2421" ht="15.75" customHeight="1">
      <c r="C2421" s="48" t="s">
        <v>731</v>
      </c>
      <c r="F2421" s="12" t="str">
        <f t="shared" si="1"/>
        <v>2019</v>
      </c>
      <c r="G2421" s="49">
        <v>43673.0</v>
      </c>
      <c r="H2421" s="57"/>
      <c r="I2421" s="50"/>
      <c r="J2421" s="58"/>
      <c r="N2421" s="51">
        <v>7.83</v>
      </c>
      <c r="O2421" s="51">
        <v>95.2</v>
      </c>
      <c r="P2421" s="58"/>
      <c r="Q2421" s="50"/>
      <c r="R2421" s="59"/>
      <c r="U2421" s="50"/>
      <c r="V2421" s="51"/>
      <c r="W2421" s="51">
        <v>13.2</v>
      </c>
      <c r="X2421" s="53"/>
      <c r="Y2421" s="20"/>
    </row>
    <row r="2422" ht="15.75" customHeight="1">
      <c r="C2422" s="48" t="s">
        <v>175</v>
      </c>
      <c r="F2422" s="12" t="str">
        <f t="shared" si="1"/>
        <v>2019</v>
      </c>
      <c r="G2422" s="49">
        <v>43673.0</v>
      </c>
      <c r="H2422" s="57"/>
      <c r="I2422" s="50"/>
      <c r="J2422" s="58"/>
      <c r="N2422" s="51">
        <v>9.75</v>
      </c>
      <c r="O2422" s="51">
        <v>94.0</v>
      </c>
      <c r="P2422" s="58"/>
      <c r="Q2422" s="50"/>
      <c r="R2422" s="59"/>
      <c r="U2422" s="50"/>
      <c r="V2422" s="51"/>
      <c r="W2422" s="51">
        <v>12.2</v>
      </c>
      <c r="X2422" s="53"/>
      <c r="Y2422" s="20"/>
    </row>
    <row r="2423" ht="15.75" customHeight="1">
      <c r="C2423" s="48" t="s">
        <v>208</v>
      </c>
      <c r="F2423" s="12" t="str">
        <f t="shared" si="1"/>
        <v>2019</v>
      </c>
      <c r="G2423" s="49">
        <v>43673.0</v>
      </c>
      <c r="H2423" s="57"/>
      <c r="I2423" s="54"/>
      <c r="J2423" s="58"/>
      <c r="N2423" s="51">
        <v>7.2</v>
      </c>
      <c r="O2423" s="51">
        <v>87.9</v>
      </c>
      <c r="P2423" s="58"/>
      <c r="Q2423" s="50"/>
      <c r="R2423" s="59"/>
      <c r="U2423" s="50"/>
      <c r="V2423" s="51"/>
      <c r="W2423" s="51">
        <v>6.3</v>
      </c>
      <c r="X2423" s="53"/>
      <c r="Y2423" s="20"/>
    </row>
    <row r="2424" ht="15.75" customHeight="1">
      <c r="C2424" s="48" t="s">
        <v>643</v>
      </c>
      <c r="F2424" s="12" t="str">
        <f t="shared" si="1"/>
        <v>2019</v>
      </c>
      <c r="G2424" s="49">
        <v>43673.0</v>
      </c>
      <c r="H2424" s="57"/>
      <c r="I2424" s="54"/>
      <c r="J2424" s="58"/>
      <c r="N2424" s="51">
        <v>5.01</v>
      </c>
      <c r="O2424" s="51">
        <v>52.0</v>
      </c>
      <c r="P2424" s="58"/>
      <c r="Q2424" s="50"/>
      <c r="R2424" s="59"/>
      <c r="U2424" s="50"/>
      <c r="V2424" s="51"/>
      <c r="W2424" s="51" t="e">
        <v>#N/A</v>
      </c>
      <c r="X2424" s="53"/>
      <c r="Y2424" s="20"/>
    </row>
    <row r="2425" ht="15.75" customHeight="1">
      <c r="C2425" s="48" t="s">
        <v>265</v>
      </c>
      <c r="F2425" s="12" t="str">
        <f t="shared" si="1"/>
        <v>2019</v>
      </c>
      <c r="G2425" s="49">
        <v>43673.0</v>
      </c>
      <c r="H2425" s="57"/>
      <c r="I2425" s="54"/>
      <c r="J2425" s="58"/>
      <c r="N2425" s="51">
        <v>6.48</v>
      </c>
      <c r="O2425" s="51">
        <v>70.4</v>
      </c>
      <c r="P2425" s="58"/>
      <c r="Q2425" s="50"/>
      <c r="R2425" s="59"/>
      <c r="U2425" s="50"/>
      <c r="V2425" s="51"/>
      <c r="W2425" s="51">
        <v>137.4</v>
      </c>
      <c r="X2425" s="53"/>
      <c r="Y2425" s="20"/>
    </row>
    <row r="2426" ht="15.75" customHeight="1">
      <c r="C2426" s="48" t="s">
        <v>276</v>
      </c>
      <c r="F2426" s="12" t="str">
        <f t="shared" si="1"/>
        <v>2019</v>
      </c>
      <c r="G2426" s="49">
        <v>43673.0</v>
      </c>
      <c r="H2426" s="57"/>
      <c r="I2426" s="54"/>
      <c r="J2426" s="58"/>
      <c r="N2426" s="51">
        <v>6.66</v>
      </c>
      <c r="O2426" s="51">
        <v>71.7</v>
      </c>
      <c r="P2426" s="58"/>
      <c r="Q2426" s="50"/>
      <c r="R2426" s="59"/>
      <c r="U2426" s="50"/>
      <c r="V2426" s="51"/>
      <c r="W2426" s="51">
        <v>275.5</v>
      </c>
      <c r="X2426" s="53"/>
      <c r="Y2426" s="20"/>
    </row>
    <row r="2427" ht="15.75" customHeight="1">
      <c r="C2427" s="48" t="s">
        <v>256</v>
      </c>
      <c r="F2427" s="12" t="str">
        <f t="shared" si="1"/>
        <v>2019</v>
      </c>
      <c r="G2427" s="49">
        <v>43673.0</v>
      </c>
      <c r="H2427" s="67"/>
      <c r="I2427" s="50"/>
      <c r="J2427" s="58"/>
      <c r="N2427" s="51">
        <v>6.84</v>
      </c>
      <c r="O2427" s="51">
        <v>72.1</v>
      </c>
      <c r="P2427" s="58"/>
      <c r="Q2427" s="50"/>
      <c r="R2427" s="59"/>
      <c r="U2427" s="50"/>
      <c r="V2427" s="51"/>
      <c r="W2427" s="51">
        <v>209.8</v>
      </c>
      <c r="X2427" s="53"/>
      <c r="Y2427" s="20"/>
    </row>
    <row r="2428" ht="15.75" customHeight="1">
      <c r="C2428" s="48" t="s">
        <v>324</v>
      </c>
      <c r="F2428" s="12" t="str">
        <f t="shared" si="1"/>
        <v>2019</v>
      </c>
      <c r="G2428" s="49">
        <v>43673.0</v>
      </c>
      <c r="H2428" s="67"/>
      <c r="I2428" s="50"/>
      <c r="J2428" s="58"/>
      <c r="N2428" s="51">
        <v>7.07</v>
      </c>
      <c r="O2428" s="51">
        <v>74.8</v>
      </c>
      <c r="P2428" s="58"/>
      <c r="Q2428" s="50"/>
      <c r="R2428" s="59"/>
      <c r="U2428" s="50"/>
      <c r="V2428" s="51"/>
      <c r="W2428" s="51">
        <v>90.9</v>
      </c>
      <c r="X2428" s="53"/>
      <c r="Y2428" s="20"/>
    </row>
    <row r="2429" ht="15.75" customHeight="1">
      <c r="C2429" s="48" t="s">
        <v>1026</v>
      </c>
      <c r="F2429" s="12" t="str">
        <f t="shared" si="1"/>
        <v>2019</v>
      </c>
      <c r="G2429" s="49">
        <v>43673.0</v>
      </c>
      <c r="H2429" s="57"/>
      <c r="I2429" s="54"/>
      <c r="J2429" s="58"/>
      <c r="N2429" s="50"/>
      <c r="O2429" s="73"/>
      <c r="P2429" s="58"/>
      <c r="Q2429" s="50"/>
      <c r="R2429" s="59"/>
      <c r="U2429" s="54"/>
      <c r="V2429" s="51"/>
      <c r="W2429" s="51">
        <v>648.8</v>
      </c>
      <c r="X2429" s="53"/>
      <c r="Y2429" s="20"/>
    </row>
    <row r="2430" ht="15.75" customHeight="1">
      <c r="C2430" s="48" t="s">
        <v>801</v>
      </c>
      <c r="F2430" s="12" t="str">
        <f t="shared" si="1"/>
        <v>2019</v>
      </c>
      <c r="G2430" s="49">
        <v>43673.0</v>
      </c>
      <c r="H2430" s="57"/>
      <c r="I2430" s="54"/>
      <c r="J2430" s="58"/>
      <c r="N2430" s="51">
        <v>5.96</v>
      </c>
      <c r="O2430" s="51">
        <v>61.4</v>
      </c>
      <c r="P2430" s="58"/>
      <c r="Q2430" s="50"/>
      <c r="R2430" s="59"/>
      <c r="U2430" s="54"/>
      <c r="V2430" s="51"/>
      <c r="W2430" s="51">
        <v>435.2</v>
      </c>
      <c r="X2430" s="53"/>
    </row>
    <row r="2431" ht="15.75" customHeight="1">
      <c r="C2431" s="48" t="s">
        <v>121</v>
      </c>
      <c r="F2431" s="12" t="str">
        <f t="shared" si="1"/>
        <v>2019</v>
      </c>
      <c r="G2431" s="49">
        <v>43673.0</v>
      </c>
      <c r="H2431" s="57"/>
      <c r="I2431" s="54"/>
      <c r="J2431" s="58"/>
      <c r="N2431" s="51">
        <v>8.1</v>
      </c>
      <c r="O2431" s="51">
        <v>90.0</v>
      </c>
      <c r="P2431" s="58"/>
      <c r="Q2431" s="50"/>
      <c r="R2431" s="59"/>
      <c r="U2431" s="54"/>
      <c r="V2431" s="51"/>
      <c r="W2431" s="51">
        <v>160.7</v>
      </c>
      <c r="X2431" s="53"/>
      <c r="Y2431" s="20"/>
    </row>
    <row r="2432" ht="15.75" customHeight="1">
      <c r="C2432" s="48" t="s">
        <v>134</v>
      </c>
      <c r="F2432" s="12" t="str">
        <f t="shared" si="1"/>
        <v>2019</v>
      </c>
      <c r="G2432" s="49">
        <v>43673.0</v>
      </c>
      <c r="H2432" s="57"/>
      <c r="I2432" s="50"/>
      <c r="J2432" s="58"/>
      <c r="N2432" s="51">
        <v>8.01</v>
      </c>
      <c r="O2432" s="51">
        <v>89.2</v>
      </c>
      <c r="P2432" s="58"/>
      <c r="Q2432" s="50"/>
      <c r="R2432" s="59"/>
      <c r="U2432" s="50"/>
      <c r="V2432" s="51"/>
      <c r="W2432" s="51">
        <v>238.2</v>
      </c>
      <c r="X2432" s="53"/>
      <c r="Y2432" s="20"/>
    </row>
    <row r="2433" ht="15.75" customHeight="1">
      <c r="C2433" s="48" t="s">
        <v>1267</v>
      </c>
      <c r="F2433" s="12" t="str">
        <f t="shared" si="1"/>
        <v>2019</v>
      </c>
      <c r="G2433" s="49">
        <v>43687.0</v>
      </c>
      <c r="H2433" s="57"/>
      <c r="I2433" s="50"/>
      <c r="J2433" s="58"/>
      <c r="N2433" s="51">
        <v>6.24</v>
      </c>
      <c r="O2433" s="51">
        <v>70.0</v>
      </c>
      <c r="P2433" s="58"/>
      <c r="Q2433" s="50"/>
      <c r="R2433" s="59"/>
      <c r="U2433" s="50"/>
      <c r="V2433" s="51"/>
      <c r="W2433" s="51">
        <v>90.6</v>
      </c>
      <c r="X2433" s="53"/>
      <c r="Y2433" s="20"/>
    </row>
    <row r="2434" ht="15.75" customHeight="1">
      <c r="C2434" s="48" t="s">
        <v>1278</v>
      </c>
      <c r="F2434" s="12" t="str">
        <f t="shared" si="1"/>
        <v>2019</v>
      </c>
      <c r="G2434" s="49">
        <v>43687.0</v>
      </c>
      <c r="H2434" s="57"/>
      <c r="I2434" s="50"/>
      <c r="J2434" s="58"/>
      <c r="N2434" s="51">
        <v>6.99</v>
      </c>
      <c r="O2434" s="51">
        <v>75.6</v>
      </c>
      <c r="P2434" s="58"/>
      <c r="Q2434" s="50"/>
      <c r="R2434" s="59"/>
      <c r="U2434" s="50"/>
      <c r="V2434" s="51"/>
      <c r="W2434" s="51">
        <v>161.6</v>
      </c>
      <c r="X2434" s="53"/>
      <c r="Y2434" s="20"/>
    </row>
    <row r="2435" ht="15.75" customHeight="1">
      <c r="C2435" s="48" t="s">
        <v>490</v>
      </c>
      <c r="F2435" s="12" t="str">
        <f t="shared" si="1"/>
        <v>2019</v>
      </c>
      <c r="G2435" s="49">
        <v>43687.0</v>
      </c>
      <c r="H2435" s="57"/>
      <c r="I2435" s="50"/>
      <c r="J2435" s="58"/>
      <c r="N2435" s="51">
        <v>8.05</v>
      </c>
      <c r="O2435" s="51">
        <v>88.1</v>
      </c>
      <c r="P2435" s="58"/>
      <c r="Q2435" s="50"/>
      <c r="R2435" s="59"/>
      <c r="U2435" s="50"/>
      <c r="V2435" s="51"/>
      <c r="W2435" s="51">
        <v>69.5</v>
      </c>
      <c r="X2435" s="53"/>
      <c r="Y2435" s="20"/>
    </row>
    <row r="2436" ht="15.75" customHeight="1">
      <c r="C2436" s="48" t="s">
        <v>449</v>
      </c>
      <c r="F2436" s="12" t="str">
        <f t="shared" si="1"/>
        <v>2019</v>
      </c>
      <c r="G2436" s="49">
        <v>43687.0</v>
      </c>
      <c r="H2436" s="57"/>
      <c r="I2436" s="54"/>
      <c r="J2436" s="58"/>
      <c r="N2436" s="51">
        <v>7.93</v>
      </c>
      <c r="O2436" s="51">
        <v>85.8</v>
      </c>
      <c r="P2436" s="58"/>
      <c r="Q2436" s="50"/>
      <c r="R2436" s="59"/>
      <c r="U2436" s="50"/>
      <c r="V2436" s="51"/>
      <c r="W2436" s="51">
        <v>73.8</v>
      </c>
      <c r="X2436" s="53"/>
    </row>
    <row r="2437" ht="15.75" customHeight="1">
      <c r="C2437" s="48" t="s">
        <v>294</v>
      </c>
      <c r="F2437" s="12" t="str">
        <f t="shared" si="1"/>
        <v>2019</v>
      </c>
      <c r="G2437" s="49">
        <v>43687.0</v>
      </c>
      <c r="H2437" s="57"/>
      <c r="I2437" s="54"/>
      <c r="J2437" s="58"/>
      <c r="N2437" s="51">
        <v>5.01</v>
      </c>
      <c r="O2437" s="51">
        <v>55.4</v>
      </c>
      <c r="P2437" s="58"/>
      <c r="Q2437" s="50"/>
      <c r="R2437" s="59"/>
      <c r="U2437" s="50"/>
      <c r="V2437" s="51"/>
      <c r="W2437" s="51">
        <v>161.6</v>
      </c>
      <c r="X2437" s="53"/>
      <c r="Y2437" s="20"/>
    </row>
    <row r="2438" ht="15.75" customHeight="1">
      <c r="C2438" s="48" t="s">
        <v>197</v>
      </c>
      <c r="F2438" s="12" t="str">
        <f t="shared" si="1"/>
        <v>2019</v>
      </c>
      <c r="G2438" s="49">
        <v>43687.0</v>
      </c>
      <c r="H2438" s="57"/>
      <c r="I2438" s="54"/>
      <c r="J2438" s="58"/>
      <c r="N2438" s="51">
        <v>7.09</v>
      </c>
      <c r="O2438" s="51">
        <v>86.2</v>
      </c>
      <c r="P2438" s="58"/>
      <c r="Q2438" s="54"/>
      <c r="R2438" s="71"/>
      <c r="U2438" s="50"/>
      <c r="V2438" s="51"/>
      <c r="W2438" s="51">
        <v>15.6</v>
      </c>
      <c r="X2438" s="53"/>
      <c r="Y2438" s="20"/>
    </row>
    <row r="2439" ht="15.75" customHeight="1">
      <c r="C2439" s="48" t="s">
        <v>91</v>
      </c>
      <c r="F2439" s="12" t="str">
        <f t="shared" si="1"/>
        <v>2019</v>
      </c>
      <c r="G2439" s="49">
        <v>43687.0</v>
      </c>
      <c r="H2439" s="67"/>
      <c r="I2439" s="50"/>
      <c r="J2439" s="58"/>
      <c r="N2439" s="51">
        <v>4.84</v>
      </c>
      <c r="O2439" s="51">
        <v>48.4</v>
      </c>
      <c r="P2439" s="58"/>
      <c r="Q2439" s="50"/>
      <c r="R2439" s="59"/>
      <c r="U2439" s="50"/>
      <c r="V2439" s="51"/>
      <c r="W2439" s="51">
        <v>49.5</v>
      </c>
      <c r="X2439" s="53"/>
      <c r="Y2439" s="20"/>
    </row>
    <row r="2440" ht="15.75" customHeight="1">
      <c r="C2440" s="48" t="s">
        <v>203</v>
      </c>
      <c r="F2440" s="12" t="str">
        <f t="shared" si="1"/>
        <v>2019</v>
      </c>
      <c r="G2440" s="49">
        <v>43687.0</v>
      </c>
      <c r="H2440" s="67"/>
      <c r="I2440" s="50"/>
      <c r="J2440" s="58"/>
      <c r="N2440" s="51">
        <v>7.21</v>
      </c>
      <c r="O2440" s="51">
        <v>87.1</v>
      </c>
      <c r="P2440" s="58"/>
      <c r="Q2440" s="50"/>
      <c r="R2440" s="59"/>
      <c r="U2440" s="50"/>
      <c r="V2440" s="51"/>
      <c r="W2440" s="51">
        <v>14.5</v>
      </c>
      <c r="X2440" s="53"/>
      <c r="Y2440" s="20"/>
    </row>
    <row r="2441" ht="15.75" customHeight="1">
      <c r="C2441" s="48" t="s">
        <v>920</v>
      </c>
      <c r="F2441" s="12" t="str">
        <f t="shared" si="1"/>
        <v>2019</v>
      </c>
      <c r="G2441" s="49">
        <v>43687.0</v>
      </c>
      <c r="H2441" s="67"/>
      <c r="I2441" s="50"/>
      <c r="J2441" s="58"/>
      <c r="N2441" s="51">
        <v>8.26</v>
      </c>
      <c r="O2441" s="51">
        <v>85.6</v>
      </c>
      <c r="P2441" s="58"/>
      <c r="Q2441" s="50"/>
      <c r="R2441" s="59"/>
      <c r="U2441" s="50"/>
      <c r="V2441" s="51"/>
      <c r="W2441" s="51">
        <v>107.6</v>
      </c>
      <c r="X2441" s="53"/>
      <c r="Y2441" s="20"/>
    </row>
    <row r="2442" ht="15.75" customHeight="1">
      <c r="C2442" s="48" t="s">
        <v>931</v>
      </c>
      <c r="F2442" s="12" t="str">
        <f t="shared" si="1"/>
        <v>2019</v>
      </c>
      <c r="G2442" s="49">
        <v>43687.0</v>
      </c>
      <c r="H2442" s="67"/>
      <c r="I2442" s="50"/>
      <c r="J2442" s="58"/>
      <c r="N2442" s="51">
        <v>8.93</v>
      </c>
      <c r="O2442" s="51">
        <v>89.7</v>
      </c>
      <c r="P2442" s="58"/>
      <c r="Q2442" s="50"/>
      <c r="R2442" s="59"/>
      <c r="U2442" s="50"/>
      <c r="V2442" s="51"/>
      <c r="W2442" s="51">
        <v>36.4</v>
      </c>
      <c r="X2442" s="53"/>
      <c r="Y2442" s="20"/>
    </row>
    <row r="2443" ht="15.75" customHeight="1">
      <c r="C2443" s="48" t="s">
        <v>909</v>
      </c>
      <c r="F2443" s="12" t="str">
        <f t="shared" si="1"/>
        <v>2019</v>
      </c>
      <c r="G2443" s="49">
        <v>43687.0</v>
      </c>
      <c r="H2443" s="57"/>
      <c r="I2443" s="50"/>
      <c r="J2443" s="58"/>
      <c r="N2443" s="51">
        <v>7.64</v>
      </c>
      <c r="O2443" s="51">
        <v>93.9</v>
      </c>
      <c r="P2443" s="58"/>
      <c r="Q2443" s="50"/>
      <c r="R2443" s="59"/>
      <c r="U2443" s="50"/>
      <c r="V2443" s="51"/>
      <c r="W2443" s="51">
        <v>44.1</v>
      </c>
      <c r="X2443" s="53"/>
      <c r="Y2443" s="20"/>
    </row>
    <row r="2444" ht="15.75" customHeight="1">
      <c r="C2444" s="48" t="s">
        <v>837</v>
      </c>
      <c r="F2444" s="12" t="str">
        <f t="shared" si="1"/>
        <v>2019</v>
      </c>
      <c r="G2444" s="49">
        <v>43687.0</v>
      </c>
      <c r="H2444" s="57"/>
      <c r="I2444" s="50"/>
      <c r="J2444" s="58"/>
      <c r="N2444" s="51">
        <v>7.83</v>
      </c>
      <c r="O2444" s="51">
        <v>95.9</v>
      </c>
      <c r="P2444" s="58"/>
      <c r="Q2444" s="50"/>
      <c r="R2444" s="59"/>
      <c r="U2444" s="50"/>
      <c r="V2444" s="51"/>
      <c r="W2444" s="51">
        <v>21.1</v>
      </c>
      <c r="X2444" s="53"/>
      <c r="Y2444" s="20"/>
    </row>
    <row r="2445" ht="15.75" customHeight="1">
      <c r="C2445" s="48" t="s">
        <v>915</v>
      </c>
      <c r="F2445" s="12" t="str">
        <f t="shared" si="1"/>
        <v>2019</v>
      </c>
      <c r="G2445" s="49">
        <v>43687.0</v>
      </c>
      <c r="H2445" s="67"/>
      <c r="I2445" s="50"/>
      <c r="J2445" s="58"/>
      <c r="N2445" s="51">
        <v>7.37</v>
      </c>
      <c r="O2445" s="51">
        <v>90.4</v>
      </c>
      <c r="P2445" s="58"/>
      <c r="Q2445" s="50"/>
      <c r="R2445" s="59"/>
      <c r="U2445" s="50"/>
      <c r="V2445" s="72"/>
      <c r="W2445" s="72">
        <v>17.1</v>
      </c>
      <c r="X2445" s="53"/>
      <c r="Y2445" s="20"/>
    </row>
    <row r="2446" ht="15.75" customHeight="1">
      <c r="C2446" s="48" t="s">
        <v>381</v>
      </c>
      <c r="F2446" s="12" t="str">
        <f t="shared" si="1"/>
        <v>2019</v>
      </c>
      <c r="G2446" s="49">
        <v>43687.0</v>
      </c>
      <c r="H2446" s="67"/>
      <c r="I2446" s="50"/>
      <c r="J2446" s="58"/>
      <c r="N2446" s="51">
        <v>7.2</v>
      </c>
      <c r="O2446" s="51">
        <v>82.0</v>
      </c>
      <c r="P2446" s="58"/>
      <c r="Q2446" s="50"/>
      <c r="R2446" s="59"/>
      <c r="U2446" s="50"/>
      <c r="V2446" s="72"/>
      <c r="W2446" s="72">
        <v>209.8</v>
      </c>
      <c r="X2446" s="53"/>
      <c r="Y2446" s="20"/>
    </row>
    <row r="2447" ht="15.75" customHeight="1">
      <c r="C2447" s="48" t="s">
        <v>660</v>
      </c>
      <c r="F2447" s="12" t="str">
        <f t="shared" si="1"/>
        <v>2019</v>
      </c>
      <c r="G2447" s="49">
        <v>43687.0</v>
      </c>
      <c r="H2447" s="67"/>
      <c r="I2447" s="50"/>
      <c r="J2447" s="58"/>
      <c r="N2447" s="51">
        <v>9.6</v>
      </c>
      <c r="O2447" s="51">
        <v>103.0</v>
      </c>
      <c r="P2447" s="58"/>
      <c r="Q2447" s="50"/>
      <c r="R2447" s="59"/>
      <c r="U2447" s="50"/>
      <c r="V2447" s="72"/>
      <c r="W2447" s="72">
        <v>61.3</v>
      </c>
      <c r="X2447" s="53"/>
      <c r="Y2447" s="20"/>
    </row>
    <row r="2448" ht="15.75" customHeight="1">
      <c r="C2448" s="48" t="s">
        <v>755</v>
      </c>
      <c r="F2448" s="12" t="str">
        <f t="shared" si="1"/>
        <v>2019</v>
      </c>
      <c r="G2448" s="49">
        <v>43687.0</v>
      </c>
      <c r="H2448" s="57"/>
      <c r="I2448" s="50"/>
      <c r="J2448" s="58"/>
      <c r="N2448" s="51">
        <v>8.9</v>
      </c>
      <c r="O2448" s="51">
        <v>110.0</v>
      </c>
      <c r="P2448" s="58"/>
      <c r="Q2448" s="50"/>
      <c r="R2448" s="59"/>
      <c r="U2448" s="50"/>
      <c r="V2448" s="51"/>
      <c r="W2448" s="51">
        <v>45.7</v>
      </c>
      <c r="X2448" s="53"/>
      <c r="Y2448" s="20"/>
    </row>
    <row r="2449" ht="15.75" customHeight="1">
      <c r="C2449" s="48" t="s">
        <v>736</v>
      </c>
      <c r="F2449" s="12" t="str">
        <f t="shared" si="1"/>
        <v>2019</v>
      </c>
      <c r="G2449" s="49">
        <v>43687.0</v>
      </c>
      <c r="H2449" s="57"/>
      <c r="I2449" s="50"/>
      <c r="J2449" s="58"/>
      <c r="N2449" s="50"/>
      <c r="O2449" s="51">
        <v>82.8</v>
      </c>
      <c r="P2449" s="58"/>
      <c r="Q2449" s="50"/>
      <c r="R2449" s="59"/>
      <c r="U2449" s="50"/>
      <c r="V2449" s="51"/>
      <c r="W2449" s="51">
        <v>10.9</v>
      </c>
      <c r="X2449" s="56"/>
      <c r="Y2449" s="20"/>
    </row>
    <row r="2450" ht="15.75" customHeight="1">
      <c r="C2450" s="48" t="s">
        <v>184</v>
      </c>
      <c r="F2450" s="12" t="str">
        <f t="shared" si="1"/>
        <v>2019</v>
      </c>
      <c r="G2450" s="49">
        <v>43687.0</v>
      </c>
      <c r="H2450" s="57"/>
      <c r="I2450" s="50"/>
      <c r="J2450" s="58"/>
      <c r="N2450" s="50"/>
      <c r="O2450" s="51">
        <v>85.6</v>
      </c>
      <c r="P2450" s="58"/>
      <c r="Q2450" s="50"/>
      <c r="R2450" s="59"/>
      <c r="U2450" s="50"/>
      <c r="V2450" s="51"/>
      <c r="W2450" s="51">
        <v>12.1</v>
      </c>
      <c r="X2450" s="53"/>
      <c r="Y2450" s="20"/>
    </row>
    <row r="2451" ht="15.75" customHeight="1">
      <c r="C2451" s="48" t="s">
        <v>105</v>
      </c>
      <c r="F2451" s="12" t="str">
        <f t="shared" si="1"/>
        <v>2019</v>
      </c>
      <c r="G2451" s="49">
        <v>43687.0</v>
      </c>
      <c r="H2451" s="57"/>
      <c r="I2451" s="50"/>
      <c r="J2451" s="58"/>
      <c r="N2451" s="50"/>
      <c r="O2451" s="51">
        <v>87.2</v>
      </c>
      <c r="P2451" s="58"/>
      <c r="Q2451" s="50"/>
      <c r="R2451" s="59"/>
      <c r="U2451" s="50"/>
      <c r="V2451" s="51"/>
      <c r="W2451" s="51">
        <v>12.1</v>
      </c>
      <c r="X2451" s="53"/>
      <c r="Y2451" s="20"/>
    </row>
    <row r="2452" ht="15.75" customHeight="1">
      <c r="C2452" s="48" t="s">
        <v>45</v>
      </c>
      <c r="F2452" s="12" t="str">
        <f t="shared" si="1"/>
        <v>2019</v>
      </c>
      <c r="G2452" s="49">
        <v>43687.0</v>
      </c>
      <c r="H2452" s="57"/>
      <c r="I2452" s="50"/>
      <c r="J2452" s="58"/>
      <c r="N2452" s="51">
        <v>8.2</v>
      </c>
      <c r="O2452" s="73"/>
      <c r="P2452" s="58"/>
      <c r="Q2452" s="50"/>
      <c r="R2452" s="59"/>
      <c r="U2452" s="50"/>
      <c r="V2452" s="51"/>
      <c r="W2452" s="51">
        <v>178.5</v>
      </c>
      <c r="X2452" s="53"/>
      <c r="Y2452" s="20"/>
    </row>
    <row r="2453" ht="15.75" customHeight="1">
      <c r="C2453" s="48" t="s">
        <v>1310</v>
      </c>
      <c r="F2453" s="12" t="str">
        <f t="shared" si="1"/>
        <v>2019</v>
      </c>
      <c r="G2453" s="49">
        <v>43687.0</v>
      </c>
      <c r="H2453" s="57"/>
      <c r="I2453" s="50"/>
      <c r="J2453" s="58"/>
      <c r="N2453" s="51">
        <v>6.7</v>
      </c>
      <c r="O2453" s="73"/>
      <c r="P2453" s="58"/>
      <c r="Q2453" s="50"/>
      <c r="R2453" s="59"/>
      <c r="U2453" s="50"/>
      <c r="V2453" s="51"/>
      <c r="W2453" s="51">
        <v>218.7</v>
      </c>
      <c r="X2453" s="53"/>
      <c r="Y2453" s="20"/>
    </row>
    <row r="2454" ht="15.75" customHeight="1">
      <c r="C2454" s="48" t="s">
        <v>145</v>
      </c>
      <c r="F2454" s="12" t="str">
        <f t="shared" si="1"/>
        <v>2019</v>
      </c>
      <c r="G2454" s="49">
        <v>43687.0</v>
      </c>
      <c r="H2454" s="57"/>
      <c r="I2454" s="50"/>
      <c r="J2454" s="58"/>
      <c r="N2454" s="51">
        <v>6.4</v>
      </c>
      <c r="O2454" s="73"/>
      <c r="P2454" s="58"/>
      <c r="Q2454" s="50"/>
      <c r="R2454" s="59"/>
      <c r="U2454" s="50"/>
      <c r="V2454" s="51"/>
      <c r="W2454" s="51">
        <v>160.7</v>
      </c>
      <c r="X2454" s="53"/>
      <c r="Y2454" s="20"/>
    </row>
    <row r="2455" ht="15.75" customHeight="1">
      <c r="C2455" s="48" t="s">
        <v>1245</v>
      </c>
      <c r="F2455" s="12" t="str">
        <f t="shared" si="1"/>
        <v>2019</v>
      </c>
      <c r="G2455" s="49">
        <v>43687.0</v>
      </c>
      <c r="H2455" s="57"/>
      <c r="I2455" s="50"/>
      <c r="J2455" s="58"/>
      <c r="N2455" s="51">
        <v>5.7</v>
      </c>
      <c r="O2455" s="51">
        <v>69.3</v>
      </c>
      <c r="P2455" s="58"/>
      <c r="Q2455" s="50"/>
      <c r="R2455" s="59"/>
      <c r="U2455" s="50"/>
      <c r="V2455" s="51"/>
      <c r="W2455" s="51">
        <v>259.5</v>
      </c>
      <c r="X2455" s="53"/>
      <c r="Y2455" s="20"/>
    </row>
    <row r="2456" ht="15.75" customHeight="1">
      <c r="C2456" s="48" t="s">
        <v>1256</v>
      </c>
      <c r="F2456" s="12" t="str">
        <f t="shared" si="1"/>
        <v>2019</v>
      </c>
      <c r="G2456" s="49">
        <v>43687.0</v>
      </c>
      <c r="H2456" s="57"/>
      <c r="I2456" s="50"/>
      <c r="J2456" s="58"/>
      <c r="N2456" s="51">
        <v>5.28</v>
      </c>
      <c r="O2456" s="51">
        <v>60.7</v>
      </c>
      <c r="P2456" s="58"/>
      <c r="Q2456" s="50"/>
      <c r="R2456" s="59"/>
      <c r="U2456" s="50"/>
      <c r="V2456" s="51"/>
      <c r="W2456" s="51">
        <v>61.3</v>
      </c>
      <c r="X2456" s="53"/>
      <c r="Y2456" s="20"/>
    </row>
    <row r="2457" ht="15.75" customHeight="1">
      <c r="C2457" s="48" t="s">
        <v>565</v>
      </c>
      <c r="F2457" s="12" t="str">
        <f t="shared" si="1"/>
        <v>2019</v>
      </c>
      <c r="G2457" s="49">
        <v>43687.0</v>
      </c>
      <c r="H2457" s="57"/>
      <c r="I2457" s="50"/>
      <c r="J2457" s="58"/>
      <c r="N2457" s="51">
        <v>6.73</v>
      </c>
      <c r="O2457" s="51">
        <v>77.6</v>
      </c>
      <c r="P2457" s="58"/>
      <c r="Q2457" s="50"/>
      <c r="R2457" s="59"/>
      <c r="U2457" s="50"/>
      <c r="V2457" s="51"/>
      <c r="W2457" s="51">
        <v>10.9</v>
      </c>
      <c r="X2457" s="53"/>
      <c r="Y2457" s="20"/>
    </row>
    <row r="2458" ht="15.75" customHeight="1">
      <c r="C2458" s="48" t="s">
        <v>517</v>
      </c>
      <c r="F2458" s="12" t="str">
        <f t="shared" si="1"/>
        <v>2019</v>
      </c>
      <c r="G2458" s="49">
        <v>43687.0</v>
      </c>
      <c r="H2458" s="57"/>
      <c r="I2458" s="50"/>
      <c r="J2458" s="58"/>
      <c r="N2458" s="51">
        <v>7.25</v>
      </c>
      <c r="O2458" s="51">
        <v>78.7</v>
      </c>
      <c r="P2458" s="58"/>
      <c r="Q2458" s="50"/>
      <c r="R2458" s="59"/>
      <c r="U2458" s="50"/>
      <c r="V2458" s="51"/>
      <c r="W2458" s="51">
        <v>579.4</v>
      </c>
      <c r="X2458" s="53"/>
      <c r="Y2458" s="20"/>
    </row>
    <row r="2459" ht="15.75" customHeight="1">
      <c r="C2459" s="48" t="s">
        <v>759</v>
      </c>
      <c r="F2459" s="12" t="str">
        <f t="shared" si="1"/>
        <v>2019</v>
      </c>
      <c r="G2459" s="49">
        <v>43687.0</v>
      </c>
      <c r="H2459" s="57"/>
      <c r="I2459" s="50"/>
      <c r="J2459" s="58"/>
      <c r="N2459" s="51">
        <v>7.22</v>
      </c>
      <c r="O2459" s="51">
        <v>87.6</v>
      </c>
      <c r="P2459" s="58"/>
      <c r="Q2459" s="54"/>
      <c r="R2459" s="59"/>
      <c r="U2459" s="50"/>
      <c r="V2459" s="51"/>
      <c r="W2459" s="51">
        <v>29.2</v>
      </c>
      <c r="X2459" s="53"/>
    </row>
    <row r="2460" ht="15.75" customHeight="1">
      <c r="C2460" s="48" t="s">
        <v>731</v>
      </c>
      <c r="F2460" s="12" t="str">
        <f t="shared" si="1"/>
        <v>2019</v>
      </c>
      <c r="G2460" s="49">
        <v>43687.0</v>
      </c>
      <c r="H2460" s="57"/>
      <c r="I2460" s="50"/>
      <c r="J2460" s="58"/>
      <c r="N2460" s="51">
        <v>7.64</v>
      </c>
      <c r="O2460" s="51">
        <v>92.0</v>
      </c>
      <c r="P2460" s="58"/>
      <c r="Q2460" s="54"/>
      <c r="R2460" s="59"/>
      <c r="U2460" s="50"/>
      <c r="V2460" s="51"/>
      <c r="W2460" s="51">
        <v>15.8</v>
      </c>
      <c r="X2460" s="53"/>
      <c r="Y2460" s="20"/>
    </row>
    <row r="2461" ht="15.75" customHeight="1">
      <c r="C2461" s="48" t="s">
        <v>175</v>
      </c>
      <c r="F2461" s="12" t="str">
        <f t="shared" si="1"/>
        <v>2019</v>
      </c>
      <c r="G2461" s="49">
        <v>43687.0</v>
      </c>
      <c r="H2461" s="57"/>
      <c r="I2461" s="50"/>
      <c r="J2461" s="58"/>
      <c r="N2461" s="51">
        <v>7.49</v>
      </c>
      <c r="O2461" s="51">
        <v>91.7</v>
      </c>
      <c r="P2461" s="58"/>
      <c r="Q2461" s="54"/>
      <c r="R2461" s="59"/>
      <c r="U2461" s="50"/>
      <c r="V2461" s="51"/>
      <c r="W2461" s="51">
        <v>13.2</v>
      </c>
      <c r="X2461" s="53"/>
      <c r="Y2461" s="20"/>
    </row>
    <row r="2462" ht="15.75" customHeight="1">
      <c r="C2462" s="48" t="s">
        <v>208</v>
      </c>
      <c r="F2462" s="12" t="str">
        <f t="shared" si="1"/>
        <v>2019</v>
      </c>
      <c r="G2462" s="49">
        <v>43687.0</v>
      </c>
      <c r="H2462" s="57"/>
      <c r="I2462" s="50"/>
      <c r="J2462" s="58"/>
      <c r="N2462" s="51">
        <v>7.14</v>
      </c>
      <c r="O2462" s="51">
        <v>86.3</v>
      </c>
      <c r="P2462" s="58"/>
      <c r="Q2462" s="50"/>
      <c r="R2462" s="71"/>
      <c r="U2462" s="50"/>
      <c r="V2462" s="51"/>
      <c r="W2462" s="51">
        <v>9.7</v>
      </c>
      <c r="X2462" s="53"/>
      <c r="Y2462" s="20"/>
    </row>
    <row r="2463" ht="15.75" customHeight="1">
      <c r="C2463" s="48" t="s">
        <v>91</v>
      </c>
      <c r="F2463" s="12" t="str">
        <f t="shared" si="1"/>
        <v>2019</v>
      </c>
      <c r="G2463" s="49">
        <v>43687.0</v>
      </c>
      <c r="H2463" s="57"/>
      <c r="I2463" s="50"/>
      <c r="J2463" s="58"/>
      <c r="N2463" s="51">
        <v>5.02</v>
      </c>
      <c r="O2463" s="51">
        <v>48.6</v>
      </c>
      <c r="P2463" s="58"/>
      <c r="Q2463" s="50"/>
      <c r="R2463" s="71"/>
      <c r="U2463" s="50"/>
      <c r="V2463" s="51"/>
      <c r="W2463" s="51">
        <v>49.5</v>
      </c>
      <c r="X2463" s="53"/>
      <c r="Y2463" s="20"/>
    </row>
    <row r="2464" ht="15.75" customHeight="1">
      <c r="C2464" s="48" t="s">
        <v>265</v>
      </c>
      <c r="F2464" s="12" t="str">
        <f t="shared" si="1"/>
        <v>2019</v>
      </c>
      <c r="G2464" s="49">
        <v>43687.0</v>
      </c>
      <c r="H2464" s="57"/>
      <c r="I2464" s="50"/>
      <c r="J2464" s="58"/>
      <c r="N2464" s="51">
        <v>6.19</v>
      </c>
      <c r="O2464" s="51">
        <v>68.0</v>
      </c>
      <c r="P2464" s="58"/>
      <c r="Q2464" s="50"/>
      <c r="R2464" s="71"/>
      <c r="U2464" s="50"/>
      <c r="V2464" s="51"/>
      <c r="W2464" s="51">
        <v>410.6</v>
      </c>
      <c r="X2464" s="53"/>
      <c r="Y2464" s="20"/>
    </row>
    <row r="2465" ht="15.75" customHeight="1">
      <c r="C2465" s="48" t="s">
        <v>276</v>
      </c>
      <c r="F2465" s="12" t="str">
        <f t="shared" si="1"/>
        <v>2019</v>
      </c>
      <c r="G2465" s="49">
        <v>43687.0</v>
      </c>
      <c r="H2465" s="57"/>
      <c r="I2465" s="50"/>
      <c r="J2465" s="58"/>
      <c r="N2465" s="51">
        <v>6.27</v>
      </c>
      <c r="O2465" s="51">
        <v>67.4</v>
      </c>
      <c r="P2465" s="58"/>
      <c r="Q2465" s="50"/>
      <c r="R2465" s="59"/>
      <c r="U2465" s="50"/>
      <c r="V2465" s="51"/>
      <c r="W2465" s="51">
        <v>313.0</v>
      </c>
      <c r="X2465" s="53"/>
      <c r="Y2465" s="20"/>
    </row>
    <row r="2466" ht="15.75" customHeight="1">
      <c r="C2466" s="48" t="s">
        <v>256</v>
      </c>
      <c r="F2466" s="12" t="str">
        <f t="shared" si="1"/>
        <v>2019</v>
      </c>
      <c r="G2466" s="49">
        <v>43687.0</v>
      </c>
      <c r="H2466" s="57"/>
      <c r="I2466" s="50"/>
      <c r="J2466" s="58"/>
      <c r="N2466" s="51">
        <v>7.11</v>
      </c>
      <c r="O2466" s="51">
        <v>73.8</v>
      </c>
      <c r="P2466" s="58"/>
      <c r="Q2466" s="50"/>
      <c r="R2466" s="59"/>
      <c r="U2466" s="50"/>
      <c r="V2466" s="72"/>
      <c r="W2466" s="72">
        <v>648.8</v>
      </c>
      <c r="X2466" s="53"/>
      <c r="Y2466" s="20"/>
    </row>
    <row r="2467" ht="15.75" customHeight="1">
      <c r="C2467" s="48" t="s">
        <v>324</v>
      </c>
      <c r="F2467" s="12" t="str">
        <f t="shared" si="1"/>
        <v>2019</v>
      </c>
      <c r="G2467" s="49">
        <v>43687.0</v>
      </c>
      <c r="H2467" s="57"/>
      <c r="I2467" s="50"/>
      <c r="J2467" s="58"/>
      <c r="N2467" s="51">
        <v>6.3</v>
      </c>
      <c r="O2467" s="51">
        <v>67.7</v>
      </c>
      <c r="P2467" s="58"/>
      <c r="Q2467" s="50"/>
      <c r="R2467" s="59"/>
      <c r="U2467" s="50"/>
      <c r="V2467" s="51"/>
      <c r="W2467" s="51">
        <v>37.3</v>
      </c>
      <c r="X2467" s="53"/>
      <c r="Y2467" s="20"/>
    </row>
    <row r="2468" ht="15.75" customHeight="1">
      <c r="C2468" s="48" t="s">
        <v>1267</v>
      </c>
      <c r="F2468" s="12" t="str">
        <f t="shared" si="1"/>
        <v>2019</v>
      </c>
      <c r="G2468" s="49">
        <v>43701.0</v>
      </c>
      <c r="H2468" s="57"/>
      <c r="I2468" s="50"/>
      <c r="J2468" s="58"/>
      <c r="N2468" s="51">
        <v>6.82</v>
      </c>
      <c r="O2468" s="51">
        <v>76.8</v>
      </c>
      <c r="P2468" s="58"/>
      <c r="Q2468" s="50"/>
      <c r="R2468" s="59"/>
      <c r="U2468" s="50"/>
      <c r="V2468" s="51"/>
      <c r="W2468" s="51">
        <v>153.9</v>
      </c>
      <c r="X2468" s="56"/>
      <c r="Y2468" s="20"/>
    </row>
    <row r="2469" ht="15.75" customHeight="1">
      <c r="C2469" s="48" t="s">
        <v>1278</v>
      </c>
      <c r="F2469" s="12" t="str">
        <f t="shared" si="1"/>
        <v>2019</v>
      </c>
      <c r="G2469" s="49">
        <v>43701.0</v>
      </c>
      <c r="H2469" s="57"/>
      <c r="I2469" s="50"/>
      <c r="J2469" s="58"/>
      <c r="N2469" s="51">
        <v>7.32</v>
      </c>
      <c r="O2469" s="51">
        <v>73.0</v>
      </c>
      <c r="P2469" s="58"/>
      <c r="Q2469" s="50"/>
      <c r="R2469" s="59"/>
      <c r="U2469" s="50"/>
      <c r="V2469" s="51"/>
      <c r="W2469" s="51">
        <v>159.7</v>
      </c>
      <c r="X2469" s="53"/>
      <c r="Y2469" s="20"/>
    </row>
    <row r="2470" ht="15.75" customHeight="1">
      <c r="C2470" s="48" t="s">
        <v>490</v>
      </c>
      <c r="F2470" s="12" t="str">
        <f t="shared" si="1"/>
        <v>2019</v>
      </c>
      <c r="G2470" s="49">
        <v>43701.0</v>
      </c>
      <c r="H2470" s="67"/>
      <c r="I2470" s="50"/>
      <c r="J2470" s="58"/>
      <c r="N2470" s="51">
        <v>7.82</v>
      </c>
      <c r="O2470" s="51">
        <v>85.1</v>
      </c>
      <c r="P2470" s="58"/>
      <c r="Q2470" s="50"/>
      <c r="R2470" s="59"/>
      <c r="U2470" s="50"/>
      <c r="V2470" s="51"/>
      <c r="W2470" s="51">
        <v>65.0</v>
      </c>
      <c r="X2470" s="53"/>
      <c r="Y2470" s="20"/>
    </row>
    <row r="2471" ht="15.75" customHeight="1">
      <c r="C2471" s="48" t="s">
        <v>449</v>
      </c>
      <c r="F2471" s="12" t="str">
        <f t="shared" si="1"/>
        <v>2019</v>
      </c>
      <c r="G2471" s="49">
        <v>43701.0</v>
      </c>
      <c r="H2471" s="67"/>
      <c r="I2471" s="50"/>
      <c r="J2471" s="58"/>
      <c r="N2471" s="51">
        <v>7.55</v>
      </c>
      <c r="O2471" s="51">
        <v>78.2</v>
      </c>
      <c r="P2471" s="58"/>
      <c r="Q2471" s="50"/>
      <c r="R2471" s="59"/>
      <c r="U2471" s="50"/>
      <c r="V2471" s="51"/>
      <c r="W2471" s="51">
        <v>133.3</v>
      </c>
      <c r="X2471" s="53"/>
      <c r="Y2471" s="20"/>
    </row>
    <row r="2472" ht="15.75" customHeight="1">
      <c r="C2472" s="48" t="s">
        <v>294</v>
      </c>
      <c r="F2472" s="12" t="str">
        <f t="shared" si="1"/>
        <v>2019</v>
      </c>
      <c r="G2472" s="49">
        <v>43701.0</v>
      </c>
      <c r="H2472" s="57"/>
      <c r="I2472" s="50"/>
      <c r="J2472" s="58"/>
      <c r="N2472" s="51">
        <v>5.31</v>
      </c>
      <c r="O2472" s="51">
        <v>55.9</v>
      </c>
      <c r="P2472" s="58"/>
      <c r="Q2472" s="50"/>
      <c r="R2472" s="59"/>
      <c r="U2472" s="50"/>
      <c r="V2472" s="51"/>
      <c r="W2472" s="51">
        <v>290.9</v>
      </c>
      <c r="X2472" s="53"/>
      <c r="Y2472" s="20"/>
    </row>
    <row r="2473" ht="15.75" customHeight="1">
      <c r="C2473" s="48" t="s">
        <v>197</v>
      </c>
      <c r="F2473" s="12" t="str">
        <f t="shared" si="1"/>
        <v>2019</v>
      </c>
      <c r="G2473" s="49">
        <v>43701.0</v>
      </c>
      <c r="H2473" s="57"/>
      <c r="I2473" s="50"/>
      <c r="J2473" s="58"/>
      <c r="N2473" s="51">
        <v>6.87</v>
      </c>
      <c r="O2473" s="51">
        <v>81.5</v>
      </c>
      <c r="P2473" s="58"/>
      <c r="Q2473" s="50"/>
      <c r="R2473" s="59"/>
      <c r="U2473" s="50"/>
      <c r="V2473" s="51"/>
      <c r="W2473" s="51">
        <v>6.3</v>
      </c>
      <c r="X2473" s="53"/>
      <c r="Y2473" s="20"/>
    </row>
    <row r="2474" ht="15.75" customHeight="1">
      <c r="C2474" s="48" t="s">
        <v>91</v>
      </c>
      <c r="F2474" s="12" t="str">
        <f t="shared" si="1"/>
        <v>2019</v>
      </c>
      <c r="G2474" s="49">
        <v>43701.0</v>
      </c>
      <c r="H2474" s="57"/>
      <c r="I2474" s="50"/>
      <c r="J2474" s="58"/>
      <c r="N2474" s="51">
        <v>5.03</v>
      </c>
      <c r="O2474" s="51">
        <v>47.7</v>
      </c>
      <c r="P2474" s="58"/>
      <c r="Q2474" s="50"/>
      <c r="R2474" s="59"/>
      <c r="U2474" s="50"/>
      <c r="V2474" s="51"/>
      <c r="W2474" s="51">
        <v>93.2</v>
      </c>
      <c r="X2474" s="53"/>
      <c r="Y2474" s="20"/>
    </row>
    <row r="2475" ht="15.75" customHeight="1">
      <c r="C2475" s="48" t="s">
        <v>203</v>
      </c>
      <c r="F2475" s="12" t="str">
        <f t="shared" si="1"/>
        <v>2019</v>
      </c>
      <c r="G2475" s="49">
        <v>43701.0</v>
      </c>
      <c r="H2475" s="57"/>
      <c r="I2475" s="50"/>
      <c r="J2475" s="58"/>
      <c r="N2475" s="51">
        <v>6.62</v>
      </c>
      <c r="O2475" s="51">
        <v>77.9</v>
      </c>
      <c r="P2475" s="58"/>
      <c r="Q2475" s="50"/>
      <c r="R2475" s="59"/>
      <c r="U2475" s="50"/>
      <c r="V2475" s="51"/>
      <c r="W2475" s="51">
        <v>78.9</v>
      </c>
      <c r="X2475" s="74"/>
      <c r="Y2475" s="20"/>
    </row>
    <row r="2476" ht="15.75" customHeight="1">
      <c r="C2476" s="48" t="s">
        <v>920</v>
      </c>
      <c r="F2476" s="12" t="str">
        <f t="shared" si="1"/>
        <v>2019</v>
      </c>
      <c r="G2476" s="49">
        <v>43701.0</v>
      </c>
      <c r="H2476" s="57"/>
      <c r="I2476" s="50"/>
      <c r="J2476" s="58"/>
      <c r="N2476" s="51">
        <v>8.56</v>
      </c>
      <c r="O2476" s="51">
        <v>86.2</v>
      </c>
      <c r="P2476" s="58"/>
      <c r="Q2476" s="50"/>
      <c r="R2476" s="59"/>
      <c r="U2476" s="50"/>
      <c r="V2476" s="51"/>
      <c r="W2476" s="51">
        <v>27.2</v>
      </c>
      <c r="X2476" s="74"/>
      <c r="Y2476" s="20"/>
    </row>
    <row r="2477" ht="15.75" customHeight="1">
      <c r="C2477" s="48" t="s">
        <v>931</v>
      </c>
      <c r="F2477" s="12" t="str">
        <f t="shared" si="1"/>
        <v>2019</v>
      </c>
      <c r="G2477" s="49">
        <v>43701.0</v>
      </c>
      <c r="H2477" s="57"/>
      <c r="I2477" s="50"/>
      <c r="J2477" s="58"/>
      <c r="N2477" s="51">
        <v>9.1</v>
      </c>
      <c r="O2477" s="51">
        <v>81.8</v>
      </c>
      <c r="P2477" s="58"/>
      <c r="Q2477" s="50"/>
      <c r="R2477" s="59"/>
      <c r="U2477" s="54"/>
      <c r="V2477" s="72"/>
      <c r="W2477" s="72">
        <v>307.6</v>
      </c>
      <c r="X2477" s="74"/>
      <c r="Y2477" s="20"/>
    </row>
    <row r="2478" ht="15.75" customHeight="1">
      <c r="C2478" s="48" t="s">
        <v>909</v>
      </c>
      <c r="F2478" s="12" t="str">
        <f t="shared" si="1"/>
        <v>2019</v>
      </c>
      <c r="G2478" s="49">
        <v>43701.0</v>
      </c>
      <c r="H2478" s="57"/>
      <c r="I2478" s="50"/>
      <c r="J2478" s="58"/>
      <c r="N2478" s="51">
        <v>7.35</v>
      </c>
      <c r="O2478" s="51">
        <v>56.0</v>
      </c>
      <c r="P2478" s="58"/>
      <c r="Q2478" s="50"/>
      <c r="R2478" s="59"/>
      <c r="U2478" s="54"/>
      <c r="V2478" s="72"/>
      <c r="W2478" s="72">
        <v>39.3</v>
      </c>
      <c r="X2478" s="74"/>
      <c r="Y2478" s="20"/>
    </row>
    <row r="2479" ht="15.75" customHeight="1">
      <c r="C2479" s="48" t="s">
        <v>837</v>
      </c>
      <c r="F2479" s="12" t="str">
        <f t="shared" si="1"/>
        <v>2019</v>
      </c>
      <c r="G2479" s="49">
        <v>43701.0</v>
      </c>
      <c r="H2479" s="57"/>
      <c r="I2479" s="50"/>
      <c r="J2479" s="58"/>
      <c r="N2479" s="51">
        <v>8.0</v>
      </c>
      <c r="O2479" s="51">
        <v>94.5</v>
      </c>
      <c r="P2479" s="58"/>
      <c r="Q2479" s="50"/>
      <c r="R2479" s="59"/>
      <c r="U2479" s="54"/>
      <c r="V2479" s="72"/>
      <c r="W2479" s="72">
        <v>26.9</v>
      </c>
      <c r="X2479" s="74"/>
      <c r="Y2479" s="20"/>
    </row>
    <row r="2480" ht="15.75" customHeight="1">
      <c r="C2480" s="48" t="s">
        <v>915</v>
      </c>
      <c r="F2480" s="12" t="str">
        <f t="shared" si="1"/>
        <v>2019</v>
      </c>
      <c r="G2480" s="49">
        <v>43701.0</v>
      </c>
      <c r="H2480" s="67"/>
      <c r="I2480" s="50"/>
      <c r="J2480" s="58"/>
      <c r="N2480" s="51">
        <v>7.56</v>
      </c>
      <c r="O2480" s="51">
        <v>89.0</v>
      </c>
      <c r="P2480" s="58"/>
      <c r="Q2480" s="50"/>
      <c r="R2480" s="59"/>
      <c r="U2480" s="50"/>
      <c r="V2480" s="51"/>
      <c r="W2480" s="51">
        <v>27.2</v>
      </c>
      <c r="X2480" s="74"/>
      <c r="Y2480" s="20"/>
    </row>
    <row r="2481" ht="15.75" customHeight="1">
      <c r="C2481" s="48" t="s">
        <v>381</v>
      </c>
      <c r="F2481" s="12" t="str">
        <f t="shared" si="1"/>
        <v>2019</v>
      </c>
      <c r="G2481" s="49">
        <v>43701.0</v>
      </c>
      <c r="H2481" s="67"/>
      <c r="I2481" s="50"/>
      <c r="J2481" s="58"/>
      <c r="N2481" s="51">
        <v>7.0</v>
      </c>
      <c r="O2481" s="51">
        <v>74.0</v>
      </c>
      <c r="P2481" s="58"/>
      <c r="Q2481" s="50"/>
      <c r="R2481" s="59"/>
      <c r="U2481" s="50"/>
      <c r="V2481" s="51"/>
      <c r="W2481" s="51">
        <v>172.2</v>
      </c>
      <c r="X2481" s="74"/>
      <c r="Y2481" s="20"/>
    </row>
    <row r="2482" ht="15.75" customHeight="1">
      <c r="C2482" s="48" t="s">
        <v>660</v>
      </c>
      <c r="F2482" s="12" t="str">
        <f t="shared" si="1"/>
        <v>2019</v>
      </c>
      <c r="G2482" s="49">
        <v>43701.0</v>
      </c>
      <c r="H2482" s="67"/>
      <c r="I2482" s="50"/>
      <c r="J2482" s="58"/>
      <c r="N2482" s="51">
        <v>9.0</v>
      </c>
      <c r="O2482" s="51">
        <v>92.0</v>
      </c>
      <c r="P2482" s="58"/>
      <c r="Q2482" s="50"/>
      <c r="R2482" s="59"/>
      <c r="U2482" s="50"/>
      <c r="V2482" s="51"/>
      <c r="W2482" s="51">
        <v>133.3</v>
      </c>
      <c r="X2482" s="74"/>
      <c r="Y2482" s="20"/>
    </row>
    <row r="2483" ht="15.75" customHeight="1">
      <c r="C2483" s="48" t="s">
        <v>755</v>
      </c>
      <c r="F2483" s="12" t="str">
        <f t="shared" si="1"/>
        <v>2019</v>
      </c>
      <c r="G2483" s="49">
        <v>43701.0</v>
      </c>
      <c r="H2483" s="57"/>
      <c r="I2483" s="54"/>
      <c r="J2483" s="58"/>
      <c r="N2483" s="51">
        <v>8.4</v>
      </c>
      <c r="O2483" s="51">
        <v>99.0</v>
      </c>
      <c r="P2483" s="58"/>
      <c r="Q2483" s="50"/>
      <c r="R2483" s="59"/>
      <c r="U2483" s="50"/>
      <c r="V2483" s="51"/>
      <c r="W2483" s="51">
        <v>43.7</v>
      </c>
      <c r="X2483" s="74"/>
      <c r="Y2483" s="20"/>
    </row>
    <row r="2484" ht="15.75" customHeight="1">
      <c r="C2484" s="48" t="s">
        <v>736</v>
      </c>
      <c r="F2484" s="12" t="str">
        <f t="shared" si="1"/>
        <v>2019</v>
      </c>
      <c r="G2484" s="49">
        <v>43701.0</v>
      </c>
      <c r="H2484" s="57"/>
      <c r="I2484" s="54"/>
      <c r="J2484" s="58"/>
      <c r="N2484" s="50"/>
      <c r="O2484" s="51">
        <v>81.2</v>
      </c>
      <c r="P2484" s="58"/>
      <c r="Q2484" s="50"/>
      <c r="R2484" s="59"/>
      <c r="U2484" s="50"/>
      <c r="V2484" s="51"/>
      <c r="W2484" s="51">
        <v>20.1</v>
      </c>
      <c r="X2484" s="74"/>
      <c r="Y2484" s="20"/>
    </row>
    <row r="2485" ht="15.75" customHeight="1">
      <c r="C2485" s="48" t="s">
        <v>184</v>
      </c>
      <c r="F2485" s="12" t="str">
        <f t="shared" si="1"/>
        <v>2019</v>
      </c>
      <c r="G2485" s="49">
        <v>43701.0</v>
      </c>
      <c r="H2485" s="57"/>
      <c r="I2485" s="54"/>
      <c r="J2485" s="58"/>
      <c r="N2485" s="50"/>
      <c r="O2485" s="51">
        <v>83.0</v>
      </c>
      <c r="P2485" s="58"/>
      <c r="Q2485" s="50"/>
      <c r="R2485" s="59"/>
      <c r="U2485" s="50"/>
      <c r="V2485" s="51"/>
      <c r="W2485" s="51">
        <v>18.5</v>
      </c>
      <c r="X2485" s="74"/>
      <c r="Y2485" s="20"/>
    </row>
    <row r="2486" ht="15.75" customHeight="1">
      <c r="C2486" s="48" t="s">
        <v>105</v>
      </c>
      <c r="F2486" s="12" t="str">
        <f t="shared" si="1"/>
        <v>2019</v>
      </c>
      <c r="G2486" s="49">
        <v>43701.0</v>
      </c>
      <c r="H2486" s="57"/>
      <c r="I2486" s="50"/>
      <c r="J2486" s="58"/>
      <c r="N2486" s="50"/>
      <c r="O2486" s="51">
        <v>75.0</v>
      </c>
      <c r="P2486" s="58"/>
      <c r="Q2486" s="50"/>
      <c r="R2486" s="59"/>
      <c r="U2486" s="50"/>
      <c r="V2486" s="51"/>
      <c r="W2486" s="51">
        <v>88.0</v>
      </c>
      <c r="X2486" s="75"/>
      <c r="Y2486" s="20"/>
    </row>
    <row r="2487" ht="15.75" customHeight="1">
      <c r="C2487" s="48" t="s">
        <v>1310</v>
      </c>
      <c r="F2487" s="12" t="str">
        <f t="shared" si="1"/>
        <v>2019</v>
      </c>
      <c r="G2487" s="49">
        <v>43701.0</v>
      </c>
      <c r="H2487" s="57"/>
      <c r="I2487" s="50"/>
      <c r="J2487" s="58"/>
      <c r="N2487" s="51">
        <v>7.9</v>
      </c>
      <c r="O2487" s="51">
        <v>81.0</v>
      </c>
      <c r="P2487" s="58"/>
      <c r="Q2487" s="50"/>
      <c r="R2487" s="59"/>
      <c r="U2487" s="50"/>
      <c r="V2487" s="51"/>
      <c r="W2487" s="51">
        <v>461.1</v>
      </c>
      <c r="X2487" s="75"/>
      <c r="Y2487" s="20"/>
    </row>
    <row r="2488" ht="15.75" customHeight="1">
      <c r="C2488" s="48" t="s">
        <v>45</v>
      </c>
      <c r="F2488" s="12" t="str">
        <f t="shared" si="1"/>
        <v>2019</v>
      </c>
      <c r="G2488" s="49">
        <v>43701.0</v>
      </c>
      <c r="H2488" s="57"/>
      <c r="I2488" s="50"/>
      <c r="J2488" s="58"/>
      <c r="N2488" s="51">
        <v>9.1</v>
      </c>
      <c r="O2488" s="51">
        <v>91.0</v>
      </c>
      <c r="P2488" s="58"/>
      <c r="Q2488" s="50"/>
      <c r="R2488" s="59"/>
      <c r="U2488" s="50"/>
      <c r="V2488" s="51"/>
      <c r="W2488" s="51">
        <v>58.3</v>
      </c>
      <c r="X2488" s="74"/>
      <c r="Y2488" s="20"/>
    </row>
    <row r="2489" ht="15.75" customHeight="1">
      <c r="C2489" s="48" t="s">
        <v>145</v>
      </c>
      <c r="F2489" s="12" t="str">
        <f t="shared" si="1"/>
        <v>2019</v>
      </c>
      <c r="G2489" s="49">
        <v>43701.0</v>
      </c>
      <c r="H2489" s="57"/>
      <c r="I2489" s="50"/>
      <c r="J2489" s="58"/>
      <c r="N2489" s="51">
        <v>7.4</v>
      </c>
      <c r="O2489" s="51">
        <v>78.0</v>
      </c>
      <c r="P2489" s="58"/>
      <c r="Q2489" s="50"/>
      <c r="R2489" s="59"/>
      <c r="U2489" s="50"/>
      <c r="V2489" s="51"/>
      <c r="W2489" s="51">
        <v>307.6</v>
      </c>
      <c r="X2489" s="74"/>
      <c r="Y2489" s="20"/>
    </row>
    <row r="2490" ht="15.75" customHeight="1">
      <c r="C2490" s="48" t="s">
        <v>1245</v>
      </c>
      <c r="F2490" s="12" t="str">
        <f t="shared" si="1"/>
        <v>2019</v>
      </c>
      <c r="G2490" s="49">
        <v>43701.0</v>
      </c>
      <c r="H2490" s="57"/>
      <c r="I2490" s="50"/>
      <c r="J2490" s="58"/>
      <c r="N2490" s="51">
        <v>7.15</v>
      </c>
      <c r="O2490" s="51">
        <v>78.0</v>
      </c>
      <c r="P2490" s="58"/>
      <c r="Q2490" s="50"/>
      <c r="R2490" s="59"/>
      <c r="U2490" s="50"/>
      <c r="V2490" s="51"/>
      <c r="W2490" s="51">
        <v>135.4</v>
      </c>
      <c r="X2490" s="74"/>
      <c r="Y2490" s="20"/>
    </row>
    <row r="2491" ht="15.75" customHeight="1">
      <c r="C2491" s="48" t="s">
        <v>1256</v>
      </c>
      <c r="F2491" s="12" t="str">
        <f t="shared" si="1"/>
        <v>2019</v>
      </c>
      <c r="G2491" s="49">
        <v>43701.0</v>
      </c>
      <c r="H2491" s="57"/>
      <c r="I2491" s="50"/>
      <c r="J2491" s="58"/>
      <c r="N2491" s="51">
        <v>6.38</v>
      </c>
      <c r="O2491" s="51">
        <v>69.9</v>
      </c>
      <c r="P2491" s="58"/>
      <c r="Q2491" s="50"/>
      <c r="R2491" s="59"/>
      <c r="U2491" s="50"/>
      <c r="V2491" s="51"/>
      <c r="W2491" s="51">
        <v>10.9</v>
      </c>
      <c r="X2491" s="74"/>
      <c r="Y2491" s="20"/>
    </row>
    <row r="2492" ht="15.75" customHeight="1">
      <c r="C2492" s="48" t="s">
        <v>565</v>
      </c>
      <c r="F2492" s="12" t="str">
        <f t="shared" si="1"/>
        <v>2019</v>
      </c>
      <c r="G2492" s="49">
        <v>43701.0</v>
      </c>
      <c r="H2492" s="57"/>
      <c r="I2492" s="50"/>
      <c r="J2492" s="58"/>
      <c r="N2492" s="51">
        <v>6.84</v>
      </c>
      <c r="O2492" s="51">
        <v>78.9</v>
      </c>
      <c r="P2492" s="58"/>
      <c r="Q2492" s="50"/>
      <c r="R2492" s="59"/>
      <c r="U2492" s="50"/>
      <c r="V2492" s="51"/>
      <c r="W2492" s="51">
        <v>4.1</v>
      </c>
      <c r="X2492" s="74"/>
      <c r="Y2492" s="20"/>
    </row>
    <row r="2493" ht="15.75" customHeight="1">
      <c r="C2493" s="48" t="s">
        <v>517</v>
      </c>
      <c r="F2493" s="12" t="str">
        <f t="shared" si="1"/>
        <v>2019</v>
      </c>
      <c r="G2493" s="49">
        <v>43701.0</v>
      </c>
      <c r="H2493" s="57"/>
      <c r="I2493" s="50"/>
      <c r="J2493" s="58"/>
      <c r="N2493" s="51">
        <v>7.34</v>
      </c>
      <c r="O2493" s="51">
        <v>76.4</v>
      </c>
      <c r="P2493" s="58"/>
      <c r="Q2493" s="50"/>
      <c r="R2493" s="59"/>
      <c r="U2493" s="50"/>
      <c r="V2493" s="51"/>
      <c r="W2493" s="51">
        <v>866.4</v>
      </c>
      <c r="X2493" s="74"/>
      <c r="Y2493" s="20"/>
    </row>
    <row r="2494" ht="15.75" customHeight="1">
      <c r="C2494" s="48" t="s">
        <v>759</v>
      </c>
      <c r="F2494" s="12" t="str">
        <f t="shared" si="1"/>
        <v>2019</v>
      </c>
      <c r="G2494" s="49">
        <v>43701.0</v>
      </c>
      <c r="H2494" s="57"/>
      <c r="I2494" s="50"/>
      <c r="J2494" s="58"/>
      <c r="N2494" s="51">
        <v>7.6</v>
      </c>
      <c r="O2494" s="51">
        <v>88.5</v>
      </c>
      <c r="P2494" s="58"/>
      <c r="Q2494" s="54"/>
      <c r="R2494" s="59"/>
      <c r="U2494" s="54"/>
      <c r="V2494" s="51"/>
      <c r="W2494" s="51">
        <v>45.0</v>
      </c>
      <c r="X2494" s="74"/>
      <c r="Y2494" s="20"/>
    </row>
    <row r="2495" ht="15.75" customHeight="1">
      <c r="C2495" s="48" t="s">
        <v>731</v>
      </c>
      <c r="F2495" s="12" t="str">
        <f t="shared" si="1"/>
        <v>2019</v>
      </c>
      <c r="G2495" s="49">
        <v>43701.0</v>
      </c>
      <c r="H2495" s="57"/>
      <c r="I2495" s="50"/>
      <c r="J2495" s="58"/>
      <c r="N2495" s="51">
        <v>7.8</v>
      </c>
      <c r="O2495" s="51">
        <v>93.6</v>
      </c>
      <c r="P2495" s="58"/>
      <c r="Q2495" s="54"/>
      <c r="R2495" s="59"/>
      <c r="U2495" s="54"/>
      <c r="V2495" s="51"/>
      <c r="W2495" s="51">
        <v>18.7</v>
      </c>
      <c r="X2495" s="74"/>
    </row>
    <row r="2496" ht="15.75" customHeight="1">
      <c r="C2496" s="48" t="s">
        <v>175</v>
      </c>
      <c r="F2496" s="12" t="str">
        <f t="shared" si="1"/>
        <v>2019</v>
      </c>
      <c r="G2496" s="49">
        <v>43701.0</v>
      </c>
      <c r="H2496" s="57"/>
      <c r="I2496" s="50"/>
      <c r="J2496" s="58"/>
      <c r="N2496" s="51">
        <v>7.7</v>
      </c>
      <c r="O2496" s="51">
        <v>91.7</v>
      </c>
      <c r="P2496" s="58"/>
      <c r="Q2496" s="54"/>
      <c r="R2496" s="59"/>
      <c r="U2496" s="54"/>
      <c r="V2496" s="51"/>
      <c r="W2496" s="51">
        <v>17.5</v>
      </c>
      <c r="X2496" s="74"/>
      <c r="Y2496" s="20"/>
    </row>
    <row r="2497" ht="15.75" customHeight="1">
      <c r="C2497" s="48" t="s">
        <v>208</v>
      </c>
      <c r="F2497" s="12" t="str">
        <f t="shared" si="1"/>
        <v>2019</v>
      </c>
      <c r="G2497" s="49">
        <v>43701.0</v>
      </c>
      <c r="H2497" s="57"/>
      <c r="I2497" s="50"/>
      <c r="J2497" s="58"/>
      <c r="N2497" s="51">
        <v>8.35</v>
      </c>
      <c r="O2497" s="51">
        <v>97.4</v>
      </c>
      <c r="P2497" s="58"/>
      <c r="Q2497" s="50"/>
      <c r="R2497" s="59"/>
      <c r="U2497" s="50"/>
      <c r="V2497" s="51"/>
      <c r="W2497" s="51">
        <v>12.0</v>
      </c>
      <c r="X2497" s="74"/>
      <c r="Y2497" s="20"/>
    </row>
    <row r="2498" ht="15.75" customHeight="1">
      <c r="C2498" s="48" t="s">
        <v>91</v>
      </c>
      <c r="F2498" s="12" t="str">
        <f t="shared" si="1"/>
        <v>2019</v>
      </c>
      <c r="G2498" s="49">
        <v>43701.0</v>
      </c>
      <c r="H2498" s="57"/>
      <c r="I2498" s="50"/>
      <c r="J2498" s="58"/>
      <c r="N2498" s="51">
        <v>6.41</v>
      </c>
      <c r="O2498" s="51">
        <v>64.8</v>
      </c>
      <c r="P2498" s="58"/>
      <c r="Q2498" s="50"/>
      <c r="R2498" s="59"/>
      <c r="U2498" s="50"/>
      <c r="V2498" s="51"/>
      <c r="W2498" s="51">
        <v>93.2</v>
      </c>
      <c r="X2498" s="75"/>
      <c r="Y2498" s="20"/>
    </row>
    <row r="2499" ht="15.75" customHeight="1">
      <c r="C2499" s="48" t="s">
        <v>265</v>
      </c>
      <c r="F2499" s="12" t="str">
        <f t="shared" si="1"/>
        <v>2019</v>
      </c>
      <c r="G2499" s="49">
        <v>43701.0</v>
      </c>
      <c r="H2499" s="57"/>
      <c r="I2499" s="50"/>
      <c r="J2499" s="58"/>
      <c r="N2499" s="51">
        <v>8.3</v>
      </c>
      <c r="O2499" s="51">
        <v>87.4</v>
      </c>
      <c r="P2499" s="58"/>
      <c r="Q2499" s="50"/>
      <c r="R2499" s="59"/>
      <c r="U2499" s="50"/>
      <c r="V2499" s="51"/>
      <c r="W2499" s="51">
        <v>187.2</v>
      </c>
      <c r="X2499" s="75"/>
      <c r="Y2499" s="20"/>
    </row>
    <row r="2500" ht="15.75" customHeight="1">
      <c r="C2500" s="48" t="s">
        <v>276</v>
      </c>
      <c r="F2500" s="12" t="str">
        <f t="shared" si="1"/>
        <v>2019</v>
      </c>
      <c r="G2500" s="49">
        <v>43701.0</v>
      </c>
      <c r="H2500" s="57"/>
      <c r="I2500" s="50"/>
      <c r="J2500" s="58"/>
      <c r="N2500" s="51">
        <v>8.66</v>
      </c>
      <c r="O2500" s="51">
        <v>88.8</v>
      </c>
      <c r="P2500" s="58"/>
      <c r="Q2500" s="50"/>
      <c r="R2500" s="59"/>
      <c r="U2500" s="50"/>
      <c r="V2500" s="51"/>
      <c r="W2500" s="51">
        <v>218.7</v>
      </c>
      <c r="X2500" s="74"/>
      <c r="Y2500" s="20"/>
    </row>
    <row r="2501" ht="15.75" customHeight="1">
      <c r="C2501" s="48" t="s">
        <v>256</v>
      </c>
      <c r="F2501" s="12" t="str">
        <f t="shared" si="1"/>
        <v>2019</v>
      </c>
      <c r="G2501" s="49">
        <v>43701.0</v>
      </c>
      <c r="H2501" s="57"/>
      <c r="I2501" s="50"/>
      <c r="J2501" s="58"/>
      <c r="N2501" s="51">
        <v>9.62</v>
      </c>
      <c r="O2501" s="51">
        <v>97.9</v>
      </c>
      <c r="P2501" s="58"/>
      <c r="Q2501" s="50"/>
      <c r="R2501" s="59"/>
      <c r="U2501" s="50"/>
      <c r="V2501" s="51"/>
      <c r="W2501" s="51">
        <v>135.4</v>
      </c>
      <c r="X2501" s="74"/>
      <c r="Y2501" s="20"/>
    </row>
    <row r="2502" ht="15.75" customHeight="1">
      <c r="C2502" s="48" t="s">
        <v>324</v>
      </c>
      <c r="F2502" s="12" t="str">
        <f t="shared" si="1"/>
        <v>2019</v>
      </c>
      <c r="G2502" s="49">
        <v>43701.0</v>
      </c>
      <c r="H2502" s="57"/>
      <c r="I2502" s="54"/>
      <c r="J2502" s="58"/>
      <c r="N2502" s="51">
        <v>6.81</v>
      </c>
      <c r="O2502" s="51">
        <v>72.5</v>
      </c>
      <c r="P2502" s="58"/>
      <c r="Q2502" s="50"/>
      <c r="R2502" s="59"/>
      <c r="U2502" s="50"/>
      <c r="V2502" s="51"/>
      <c r="W2502" s="51">
        <v>185.0</v>
      </c>
      <c r="X2502" s="74"/>
      <c r="Y2502" s="20"/>
    </row>
    <row r="2503" ht="15.75" customHeight="1">
      <c r="C2503" s="48" t="s">
        <v>1026</v>
      </c>
      <c r="F2503" s="12" t="str">
        <f t="shared" si="1"/>
        <v>2019</v>
      </c>
      <c r="G2503" s="49">
        <v>43701.0</v>
      </c>
      <c r="H2503" s="57"/>
      <c r="I2503" s="54"/>
      <c r="J2503" s="58"/>
      <c r="N2503" s="51">
        <v>7.26</v>
      </c>
      <c r="O2503" s="51">
        <v>74.6</v>
      </c>
      <c r="P2503" s="58"/>
      <c r="Q2503" s="50"/>
      <c r="R2503" s="59"/>
      <c r="U2503" s="50"/>
      <c r="V2503" s="51"/>
      <c r="W2503" s="51">
        <v>387.3</v>
      </c>
      <c r="X2503" s="74"/>
      <c r="Y2503" s="20"/>
    </row>
    <row r="2504" ht="15.75" customHeight="1">
      <c r="C2504" s="48" t="s">
        <v>801</v>
      </c>
      <c r="F2504" s="12" t="str">
        <f t="shared" si="1"/>
        <v>2019</v>
      </c>
      <c r="G2504" s="49">
        <v>43701.0</v>
      </c>
      <c r="H2504" s="57"/>
      <c r="I2504" s="54"/>
      <c r="J2504" s="58"/>
      <c r="N2504" s="51">
        <v>6.12</v>
      </c>
      <c r="O2504" s="51">
        <v>61.2</v>
      </c>
      <c r="P2504" s="58"/>
      <c r="Q2504" s="50"/>
      <c r="R2504" s="59"/>
      <c r="U2504" s="50"/>
      <c r="V2504" s="51"/>
      <c r="W2504" s="51">
        <v>307.6</v>
      </c>
      <c r="X2504" s="74"/>
      <c r="Y2504" s="20"/>
    </row>
    <row r="2505" ht="15.75" customHeight="1">
      <c r="C2505" s="48" t="s">
        <v>121</v>
      </c>
      <c r="F2505" s="12" t="str">
        <f t="shared" si="1"/>
        <v>2019</v>
      </c>
      <c r="G2505" s="49">
        <v>43701.0</v>
      </c>
      <c r="H2505" s="67"/>
      <c r="I2505" s="50"/>
      <c r="J2505" s="58"/>
      <c r="N2505" s="51">
        <v>7.95</v>
      </c>
      <c r="O2505" s="51">
        <v>85.0</v>
      </c>
      <c r="P2505" s="58"/>
      <c r="Q2505" s="50"/>
      <c r="R2505" s="59"/>
      <c r="U2505" s="50"/>
      <c r="V2505" s="51"/>
      <c r="W2505" s="51">
        <v>198.9</v>
      </c>
      <c r="X2505" s="74"/>
      <c r="Y2505" s="20"/>
    </row>
    <row r="2506" ht="15.75" customHeight="1">
      <c r="C2506" s="48" t="s">
        <v>134</v>
      </c>
      <c r="F2506" s="12" t="str">
        <f t="shared" si="1"/>
        <v>2019</v>
      </c>
      <c r="G2506" s="49">
        <v>43701.0</v>
      </c>
      <c r="H2506" s="67"/>
      <c r="I2506" s="50"/>
      <c r="J2506" s="58"/>
      <c r="N2506" s="51">
        <v>7.89</v>
      </c>
      <c r="O2506" s="51">
        <v>84.3</v>
      </c>
      <c r="P2506" s="58"/>
      <c r="Q2506" s="50"/>
      <c r="R2506" s="59"/>
      <c r="U2506" s="50"/>
      <c r="V2506" s="51"/>
      <c r="W2506" s="51">
        <v>238.2</v>
      </c>
      <c r="X2506" s="74"/>
      <c r="Y2506" s="20"/>
    </row>
    <row r="2507" ht="15.75" customHeight="1">
      <c r="C2507" s="48" t="s">
        <v>1278</v>
      </c>
      <c r="F2507" s="12" t="str">
        <f t="shared" si="1"/>
        <v>2019</v>
      </c>
      <c r="G2507" s="49">
        <v>43715.0</v>
      </c>
      <c r="H2507" s="57"/>
      <c r="I2507" s="50"/>
      <c r="J2507" s="70"/>
      <c r="N2507" s="51">
        <v>8.33</v>
      </c>
      <c r="O2507" s="51">
        <v>82.8</v>
      </c>
      <c r="P2507" s="58"/>
      <c r="Q2507" s="50"/>
      <c r="R2507" s="59"/>
      <c r="U2507" s="54"/>
      <c r="V2507" s="51"/>
      <c r="W2507" s="51">
        <v>131.7</v>
      </c>
      <c r="X2507" s="74"/>
    </row>
    <row r="2508" ht="15.75" customHeight="1">
      <c r="C2508" s="48" t="s">
        <v>1267</v>
      </c>
      <c r="F2508" s="12" t="str">
        <f t="shared" si="1"/>
        <v>2019</v>
      </c>
      <c r="G2508" s="49">
        <v>43715.0</v>
      </c>
      <c r="H2508" s="57"/>
      <c r="I2508" s="50"/>
      <c r="J2508" s="70"/>
      <c r="N2508" s="51">
        <v>8.16</v>
      </c>
      <c r="O2508" s="51">
        <v>82.5</v>
      </c>
      <c r="P2508" s="58"/>
      <c r="Q2508" s="50"/>
      <c r="R2508" s="59"/>
      <c r="U2508" s="54"/>
      <c r="V2508" s="51"/>
      <c r="W2508" s="51">
        <v>108.1</v>
      </c>
      <c r="X2508" s="74"/>
      <c r="Y2508" s="20"/>
    </row>
    <row r="2509" ht="15.75" customHeight="1">
      <c r="C2509" s="48" t="s">
        <v>490</v>
      </c>
      <c r="F2509" s="12" t="str">
        <f t="shared" si="1"/>
        <v>2019</v>
      </c>
      <c r="G2509" s="49">
        <v>43715.0</v>
      </c>
      <c r="H2509" s="67"/>
      <c r="I2509" s="50"/>
      <c r="J2509" s="58"/>
      <c r="N2509" s="51">
        <v>8.4</v>
      </c>
      <c r="O2509" s="51">
        <v>85.5</v>
      </c>
      <c r="P2509" s="58"/>
      <c r="Q2509" s="50"/>
      <c r="R2509" s="59"/>
      <c r="U2509" s="50"/>
      <c r="V2509" s="51"/>
      <c r="W2509" s="51">
        <v>71.7</v>
      </c>
      <c r="X2509" s="74"/>
      <c r="Y2509" s="20"/>
    </row>
    <row r="2510" ht="15.75" customHeight="1">
      <c r="C2510" s="48" t="s">
        <v>449</v>
      </c>
      <c r="F2510" s="12" t="str">
        <f t="shared" si="1"/>
        <v>2019</v>
      </c>
      <c r="G2510" s="49">
        <v>43715.0</v>
      </c>
      <c r="H2510" s="67"/>
      <c r="I2510" s="50"/>
      <c r="J2510" s="58"/>
      <c r="N2510" s="51">
        <v>9.12</v>
      </c>
      <c r="O2510" s="51">
        <v>90.5</v>
      </c>
      <c r="P2510" s="58"/>
      <c r="Q2510" s="50"/>
      <c r="R2510" s="59"/>
      <c r="U2510" s="50"/>
      <c r="V2510" s="51"/>
      <c r="W2510" s="51">
        <v>62.0</v>
      </c>
      <c r="X2510" s="74"/>
      <c r="Y2510" s="20"/>
    </row>
    <row r="2511" ht="15.75" customHeight="1">
      <c r="C2511" s="48" t="s">
        <v>294</v>
      </c>
      <c r="F2511" s="12" t="str">
        <f t="shared" si="1"/>
        <v>2019</v>
      </c>
      <c r="G2511" s="49">
        <v>43715.0</v>
      </c>
      <c r="H2511" s="67"/>
      <c r="I2511" s="50"/>
      <c r="J2511" s="58"/>
      <c r="N2511" s="51">
        <v>6.08</v>
      </c>
      <c r="O2511" s="51">
        <v>61.6</v>
      </c>
      <c r="P2511" s="58"/>
      <c r="Q2511" s="50"/>
      <c r="R2511" s="59"/>
      <c r="U2511" s="50"/>
      <c r="V2511" s="51"/>
      <c r="W2511" s="51">
        <v>79.4</v>
      </c>
      <c r="X2511" s="74"/>
      <c r="Y2511" s="20"/>
    </row>
    <row r="2512" ht="15.75" customHeight="1">
      <c r="C2512" s="48" t="s">
        <v>197</v>
      </c>
      <c r="F2512" s="12" t="str">
        <f t="shared" si="1"/>
        <v>2019</v>
      </c>
      <c r="G2512" s="49">
        <v>43715.0</v>
      </c>
      <c r="H2512" s="57"/>
      <c r="I2512" s="54"/>
      <c r="J2512" s="58"/>
      <c r="N2512" s="51">
        <v>7.34</v>
      </c>
      <c r="O2512" s="72">
        <v>81.8</v>
      </c>
      <c r="P2512" s="58"/>
      <c r="Q2512" s="50"/>
      <c r="R2512" s="59"/>
      <c r="U2512" s="50"/>
      <c r="V2512" s="51"/>
      <c r="W2512" s="51" t="e">
        <v>#N/A</v>
      </c>
      <c r="X2512" s="74"/>
      <c r="Y2512" s="20"/>
    </row>
    <row r="2513" ht="15.75" customHeight="1">
      <c r="C2513" s="48" t="s">
        <v>91</v>
      </c>
      <c r="F2513" s="12" t="str">
        <f t="shared" si="1"/>
        <v>2019</v>
      </c>
      <c r="G2513" s="49">
        <v>43715.0</v>
      </c>
      <c r="H2513" s="57"/>
      <c r="I2513" s="54"/>
      <c r="J2513" s="58"/>
      <c r="N2513" s="51">
        <v>5.42</v>
      </c>
      <c r="O2513" s="72">
        <v>51.4</v>
      </c>
      <c r="P2513" s="58"/>
      <c r="Q2513" s="50"/>
      <c r="R2513" s="59"/>
      <c r="U2513" s="50"/>
      <c r="V2513" s="51"/>
      <c r="W2513" s="51">
        <v>46.4</v>
      </c>
      <c r="X2513" s="74"/>
      <c r="Y2513" s="20"/>
    </row>
    <row r="2514" ht="15.75" customHeight="1">
      <c r="C2514" s="48" t="s">
        <v>203</v>
      </c>
      <c r="F2514" s="12" t="str">
        <f t="shared" si="1"/>
        <v>2019</v>
      </c>
      <c r="G2514" s="49">
        <v>43715.0</v>
      </c>
      <c r="H2514" s="57"/>
      <c r="I2514" s="50"/>
      <c r="J2514" s="58"/>
      <c r="N2514" s="51">
        <v>7.38</v>
      </c>
      <c r="O2514" s="51">
        <v>82.2</v>
      </c>
      <c r="P2514" s="58"/>
      <c r="Q2514" s="50"/>
      <c r="R2514" s="59"/>
      <c r="U2514" s="50"/>
      <c r="V2514" s="51"/>
      <c r="W2514" s="51">
        <v>54.6</v>
      </c>
      <c r="X2514" s="74"/>
    </row>
    <row r="2515" ht="15.75" customHeight="1">
      <c r="C2515" s="48" t="s">
        <v>920</v>
      </c>
      <c r="F2515" s="12" t="str">
        <f t="shared" si="1"/>
        <v>2019</v>
      </c>
      <c r="G2515" s="49">
        <v>43715.0</v>
      </c>
      <c r="H2515" s="57"/>
      <c r="I2515" s="50"/>
      <c r="J2515" s="58"/>
      <c r="N2515" s="51">
        <v>9.92</v>
      </c>
      <c r="O2515" s="51">
        <v>95.4</v>
      </c>
      <c r="P2515" s="58"/>
      <c r="Q2515" s="50"/>
      <c r="R2515" s="59"/>
      <c r="U2515" s="50"/>
      <c r="V2515" s="51"/>
      <c r="W2515" s="51" t="e">
        <v>#N/A</v>
      </c>
      <c r="X2515" s="74"/>
      <c r="Y2515" s="20"/>
    </row>
    <row r="2516" ht="15.75" customHeight="1">
      <c r="C2516" s="48" t="s">
        <v>931</v>
      </c>
      <c r="F2516" s="12" t="str">
        <f t="shared" si="1"/>
        <v>2019</v>
      </c>
      <c r="G2516" s="49">
        <v>43715.0</v>
      </c>
      <c r="H2516" s="57"/>
      <c r="I2516" s="50"/>
      <c r="J2516" s="58"/>
      <c r="N2516" s="51">
        <v>10.08</v>
      </c>
      <c r="O2516" s="51">
        <v>95.9</v>
      </c>
      <c r="P2516" s="58"/>
      <c r="Q2516" s="50"/>
      <c r="R2516" s="59"/>
      <c r="U2516" s="50"/>
      <c r="V2516" s="51"/>
      <c r="W2516" s="51">
        <v>15.8</v>
      </c>
      <c r="X2516" s="74"/>
      <c r="Y2516" s="20"/>
    </row>
    <row r="2517" ht="15.75" customHeight="1">
      <c r="C2517" s="48" t="s">
        <v>909</v>
      </c>
      <c r="F2517" s="12" t="str">
        <f t="shared" si="1"/>
        <v>2019</v>
      </c>
      <c r="G2517" s="49">
        <v>43715.0</v>
      </c>
      <c r="H2517" s="57"/>
      <c r="I2517" s="50"/>
      <c r="J2517" s="58"/>
      <c r="N2517" s="51">
        <v>8.56</v>
      </c>
      <c r="O2517" s="51">
        <v>96.1</v>
      </c>
      <c r="P2517" s="58"/>
      <c r="Q2517" s="50"/>
      <c r="R2517" s="59"/>
      <c r="U2517" s="50"/>
      <c r="V2517" s="51"/>
      <c r="W2517" s="51">
        <v>46.4</v>
      </c>
      <c r="X2517" s="74"/>
      <c r="Y2517" s="20"/>
    </row>
    <row r="2518" ht="15.75" customHeight="1">
      <c r="C2518" s="48" t="s">
        <v>837</v>
      </c>
      <c r="F2518" s="12" t="str">
        <f t="shared" si="1"/>
        <v>2019</v>
      </c>
      <c r="G2518" s="49">
        <v>43715.0</v>
      </c>
      <c r="H2518" s="57"/>
      <c r="I2518" s="50"/>
      <c r="J2518" s="58"/>
      <c r="N2518" s="51">
        <v>8.59</v>
      </c>
      <c r="O2518" s="51">
        <v>97.0</v>
      </c>
      <c r="P2518" s="58"/>
      <c r="Q2518" s="50"/>
      <c r="R2518" s="59"/>
      <c r="U2518" s="50"/>
      <c r="V2518" s="51"/>
      <c r="W2518" s="51">
        <v>24.6</v>
      </c>
      <c r="X2518" s="74"/>
      <c r="Y2518" s="20"/>
    </row>
    <row r="2519" ht="15.75" customHeight="1">
      <c r="C2519" s="48" t="s">
        <v>915</v>
      </c>
      <c r="F2519" s="12" t="str">
        <f t="shared" si="1"/>
        <v>2019</v>
      </c>
      <c r="G2519" s="49">
        <v>43715.0</v>
      </c>
      <c r="H2519" s="67"/>
      <c r="I2519" s="50"/>
      <c r="J2519" s="58"/>
      <c r="N2519" s="51">
        <v>8.43</v>
      </c>
      <c r="O2519" s="51">
        <v>95.3</v>
      </c>
      <c r="P2519" s="58"/>
      <c r="Q2519" s="50"/>
      <c r="R2519" s="59"/>
      <c r="U2519" s="50"/>
      <c r="V2519" s="51"/>
      <c r="W2519" s="51">
        <v>17.5</v>
      </c>
      <c r="X2519" s="74"/>
      <c r="Y2519" s="20"/>
    </row>
    <row r="2520" ht="15.75" customHeight="1">
      <c r="C2520" s="48" t="s">
        <v>381</v>
      </c>
      <c r="F2520" s="12" t="str">
        <f t="shared" si="1"/>
        <v>2019</v>
      </c>
      <c r="G2520" s="49">
        <v>43715.0</v>
      </c>
      <c r="H2520" s="67"/>
      <c r="I2520" s="50"/>
      <c r="J2520" s="58"/>
      <c r="N2520" s="51">
        <v>8.2</v>
      </c>
      <c r="O2520" s="51">
        <v>86.0</v>
      </c>
      <c r="P2520" s="58"/>
      <c r="Q2520" s="50"/>
      <c r="R2520" s="59"/>
      <c r="U2520" s="50"/>
      <c r="V2520" s="51"/>
      <c r="W2520" s="51">
        <v>110.0</v>
      </c>
      <c r="X2520" s="74"/>
      <c r="Y2520" s="20"/>
    </row>
    <row r="2521" ht="15.75" customHeight="1">
      <c r="C2521" s="48" t="s">
        <v>660</v>
      </c>
      <c r="F2521" s="12" t="str">
        <f t="shared" si="1"/>
        <v>2019</v>
      </c>
      <c r="G2521" s="49">
        <v>43715.0</v>
      </c>
      <c r="H2521" s="67"/>
      <c r="I2521" s="50"/>
      <c r="J2521" s="58"/>
      <c r="N2521" s="51">
        <v>9.6</v>
      </c>
      <c r="O2521" s="51">
        <v>94.0</v>
      </c>
      <c r="P2521" s="58"/>
      <c r="Q2521" s="50"/>
      <c r="R2521" s="59"/>
      <c r="U2521" s="50"/>
      <c r="V2521" s="51"/>
      <c r="W2521" s="51">
        <v>201.4</v>
      </c>
      <c r="X2521" s="74"/>
      <c r="Y2521" s="20"/>
    </row>
    <row r="2522" ht="15.75" customHeight="1">
      <c r="C2522" s="48" t="s">
        <v>755</v>
      </c>
      <c r="F2522" s="12" t="str">
        <f t="shared" si="1"/>
        <v>2019</v>
      </c>
      <c r="G2522" s="49">
        <v>43715.0</v>
      </c>
      <c r="H2522" s="67"/>
      <c r="I2522" s="50"/>
      <c r="J2522" s="58"/>
      <c r="N2522" s="51">
        <v>9.0</v>
      </c>
      <c r="O2522" s="51">
        <v>100.0</v>
      </c>
      <c r="P2522" s="58"/>
      <c r="Q2522" s="50"/>
      <c r="R2522" s="59"/>
      <c r="U2522" s="50"/>
      <c r="V2522" s="51"/>
      <c r="W2522" s="51">
        <v>26.9</v>
      </c>
      <c r="X2522" s="74"/>
      <c r="Y2522" s="20"/>
    </row>
    <row r="2523" ht="15.75" customHeight="1">
      <c r="C2523" s="48" t="s">
        <v>736</v>
      </c>
      <c r="F2523" s="12" t="str">
        <f t="shared" si="1"/>
        <v>2019</v>
      </c>
      <c r="G2523" s="49">
        <v>43715.0</v>
      </c>
      <c r="H2523" s="67"/>
      <c r="I2523" s="50"/>
      <c r="J2523" s="58"/>
      <c r="N2523" s="51">
        <v>7.82</v>
      </c>
      <c r="O2523" s="51">
        <v>87.5</v>
      </c>
      <c r="P2523" s="58"/>
      <c r="Q2523" s="50"/>
      <c r="R2523" s="59"/>
      <c r="U2523" s="50"/>
      <c r="V2523" s="51"/>
      <c r="W2523" s="51">
        <v>7.4</v>
      </c>
      <c r="X2523" s="74"/>
      <c r="Y2523" s="20"/>
    </row>
    <row r="2524" ht="15.75" customHeight="1">
      <c r="C2524" s="48" t="s">
        <v>184</v>
      </c>
      <c r="F2524" s="12" t="str">
        <f t="shared" si="1"/>
        <v>2019</v>
      </c>
      <c r="G2524" s="49">
        <v>43715.0</v>
      </c>
      <c r="H2524" s="67"/>
      <c r="I2524" s="50"/>
      <c r="J2524" s="58"/>
      <c r="N2524" s="51">
        <v>8.07</v>
      </c>
      <c r="O2524" s="51">
        <v>89.9</v>
      </c>
      <c r="P2524" s="58"/>
      <c r="Q2524" s="50"/>
      <c r="R2524" s="59"/>
      <c r="U2524" s="50"/>
      <c r="V2524" s="51"/>
      <c r="W2524" s="51">
        <v>9.5</v>
      </c>
      <c r="X2524" s="74"/>
      <c r="Y2524" s="20"/>
    </row>
    <row r="2525" ht="15.75" customHeight="1">
      <c r="C2525" s="48" t="s">
        <v>105</v>
      </c>
      <c r="F2525" s="12" t="str">
        <f t="shared" si="1"/>
        <v>2019</v>
      </c>
      <c r="G2525" s="49">
        <v>43715.0</v>
      </c>
      <c r="H2525" s="57"/>
      <c r="I2525" s="50"/>
      <c r="J2525" s="58"/>
      <c r="N2525" s="51">
        <v>7.15</v>
      </c>
      <c r="O2525" s="51">
        <v>74.4</v>
      </c>
      <c r="P2525" s="58"/>
      <c r="Q2525" s="50"/>
      <c r="R2525" s="59"/>
      <c r="U2525" s="50"/>
      <c r="V2525" s="51"/>
      <c r="W2525" s="51">
        <v>23.1</v>
      </c>
      <c r="X2525" s="74"/>
      <c r="Y2525" s="20"/>
    </row>
    <row r="2526" ht="15.75" customHeight="1">
      <c r="C2526" s="48" t="s">
        <v>1310</v>
      </c>
      <c r="F2526" s="12" t="str">
        <f t="shared" si="1"/>
        <v>2019</v>
      </c>
      <c r="G2526" s="49">
        <v>43715.0</v>
      </c>
      <c r="H2526" s="57"/>
      <c r="I2526" s="50"/>
      <c r="J2526" s="58"/>
      <c r="N2526" s="51">
        <v>8.8</v>
      </c>
      <c r="O2526" s="51">
        <v>87.0</v>
      </c>
      <c r="P2526" s="58"/>
      <c r="Q2526" s="50"/>
      <c r="R2526" s="59"/>
      <c r="U2526" s="50"/>
      <c r="V2526" s="51"/>
      <c r="W2526" s="51">
        <v>261.3</v>
      </c>
      <c r="X2526" s="74"/>
      <c r="Y2526" s="20"/>
    </row>
    <row r="2527" ht="15.75" customHeight="1">
      <c r="C2527" s="48" t="s">
        <v>45</v>
      </c>
      <c r="F2527" s="12" t="str">
        <f t="shared" si="1"/>
        <v>2019</v>
      </c>
      <c r="G2527" s="49">
        <v>43715.0</v>
      </c>
      <c r="H2527" s="57"/>
      <c r="I2527" s="50"/>
      <c r="J2527" s="58"/>
      <c r="N2527" s="51">
        <v>9.8</v>
      </c>
      <c r="O2527" s="51">
        <v>94.0</v>
      </c>
      <c r="P2527" s="58"/>
      <c r="Q2527" s="50"/>
      <c r="R2527" s="59"/>
      <c r="U2527" s="50"/>
      <c r="V2527" s="51"/>
      <c r="W2527" s="51">
        <v>24.1</v>
      </c>
      <c r="X2527" s="74"/>
      <c r="Y2527" s="20"/>
    </row>
    <row r="2528" ht="15.75" customHeight="1">
      <c r="C2528" s="48" t="s">
        <v>145</v>
      </c>
      <c r="F2528" s="12" t="str">
        <f t="shared" si="1"/>
        <v>2019</v>
      </c>
      <c r="G2528" s="49">
        <v>43715.0</v>
      </c>
      <c r="H2528" s="57"/>
      <c r="I2528" s="50"/>
      <c r="J2528" s="58"/>
      <c r="N2528" s="51">
        <v>8.3</v>
      </c>
      <c r="O2528" s="51">
        <v>85.0</v>
      </c>
      <c r="P2528" s="58"/>
      <c r="Q2528" s="50"/>
      <c r="R2528" s="59"/>
      <c r="U2528" s="50"/>
      <c r="V2528" s="51"/>
      <c r="W2528" s="51">
        <v>435.2</v>
      </c>
      <c r="X2528" s="74"/>
      <c r="Y2528" s="20"/>
    </row>
    <row r="2529" ht="15.75" customHeight="1">
      <c r="C2529" s="48" t="s">
        <v>1245</v>
      </c>
      <c r="F2529" s="12" t="str">
        <f t="shared" si="1"/>
        <v>2019</v>
      </c>
      <c r="G2529" s="49">
        <v>43715.0</v>
      </c>
      <c r="H2529" s="57"/>
      <c r="I2529" s="50"/>
      <c r="J2529" s="58"/>
      <c r="N2529" s="51">
        <v>7.97</v>
      </c>
      <c r="O2529" s="51">
        <v>80.7</v>
      </c>
      <c r="P2529" s="58"/>
      <c r="Q2529" s="50"/>
      <c r="R2529" s="59"/>
      <c r="U2529" s="50"/>
      <c r="V2529" s="51"/>
      <c r="W2529" s="51">
        <v>178.9</v>
      </c>
      <c r="X2529" s="74"/>
      <c r="Y2529" s="20"/>
    </row>
    <row r="2530" ht="15.75" customHeight="1">
      <c r="C2530" s="48" t="s">
        <v>1256</v>
      </c>
      <c r="F2530" s="12" t="str">
        <f t="shared" si="1"/>
        <v>2019</v>
      </c>
      <c r="G2530" s="49">
        <v>43715.0</v>
      </c>
      <c r="H2530" s="57"/>
      <c r="I2530" s="50"/>
      <c r="J2530" s="58"/>
      <c r="N2530" s="51">
        <v>6.95</v>
      </c>
      <c r="O2530" s="51">
        <v>72.2</v>
      </c>
      <c r="P2530" s="58"/>
      <c r="Q2530" s="50"/>
      <c r="R2530" s="59"/>
      <c r="U2530" s="50"/>
      <c r="V2530" s="51"/>
      <c r="W2530" s="51">
        <v>131.4</v>
      </c>
      <c r="X2530" s="74"/>
      <c r="Y2530" s="20"/>
    </row>
    <row r="2531" ht="15.75" customHeight="1">
      <c r="C2531" s="48" t="s">
        <v>565</v>
      </c>
      <c r="F2531" s="12" t="str">
        <f t="shared" si="1"/>
        <v>2019</v>
      </c>
      <c r="G2531" s="49">
        <v>43715.0</v>
      </c>
      <c r="H2531" s="57"/>
      <c r="I2531" s="50"/>
      <c r="J2531" s="58"/>
      <c r="N2531" s="51">
        <v>6.42</v>
      </c>
      <c r="O2531" s="51">
        <v>71.3</v>
      </c>
      <c r="P2531" s="58"/>
      <c r="Q2531" s="50"/>
      <c r="R2531" s="59"/>
      <c r="U2531" s="50"/>
      <c r="V2531" s="51"/>
      <c r="W2531" s="51">
        <v>5.2</v>
      </c>
      <c r="X2531" s="74"/>
      <c r="Y2531" s="20"/>
    </row>
    <row r="2532" ht="15.75" customHeight="1">
      <c r="C2532" s="48" t="s">
        <v>517</v>
      </c>
      <c r="F2532" s="12" t="str">
        <f t="shared" si="1"/>
        <v>2019</v>
      </c>
      <c r="G2532" s="49">
        <v>43715.0</v>
      </c>
      <c r="H2532" s="57"/>
      <c r="I2532" s="50"/>
      <c r="J2532" s="58"/>
      <c r="N2532" s="51">
        <v>8.7</v>
      </c>
      <c r="O2532" s="51">
        <v>85.3</v>
      </c>
      <c r="P2532" s="58"/>
      <c r="Q2532" s="50"/>
      <c r="R2532" s="59"/>
      <c r="U2532" s="50"/>
      <c r="V2532" s="51"/>
      <c r="W2532" s="51">
        <v>547.5</v>
      </c>
      <c r="X2532" s="75"/>
      <c r="Y2532" s="20"/>
    </row>
    <row r="2533" ht="15.75" customHeight="1">
      <c r="C2533" s="48" t="s">
        <v>759</v>
      </c>
      <c r="F2533" s="12" t="str">
        <f t="shared" si="1"/>
        <v>2019</v>
      </c>
      <c r="G2533" s="49">
        <v>43715.0</v>
      </c>
      <c r="H2533" s="57"/>
      <c r="I2533" s="50"/>
      <c r="J2533" s="58"/>
      <c r="N2533" s="51">
        <v>8.41</v>
      </c>
      <c r="O2533" s="51">
        <v>91.1</v>
      </c>
      <c r="P2533" s="58"/>
      <c r="Q2533" s="50"/>
      <c r="R2533" s="59"/>
      <c r="U2533" s="50"/>
      <c r="V2533" s="51"/>
      <c r="W2533" s="51">
        <v>24.6</v>
      </c>
      <c r="X2533" s="75"/>
      <c r="Y2533" s="20"/>
    </row>
    <row r="2534" ht="15.75" customHeight="1">
      <c r="C2534" s="48" t="s">
        <v>731</v>
      </c>
      <c r="F2534" s="12" t="str">
        <f t="shared" si="1"/>
        <v>2019</v>
      </c>
      <c r="G2534" s="49">
        <v>43715.0</v>
      </c>
      <c r="H2534" s="57"/>
      <c r="I2534" s="50"/>
      <c r="J2534" s="58"/>
      <c r="N2534" s="51">
        <v>8.49</v>
      </c>
      <c r="O2534" s="51">
        <v>95.3</v>
      </c>
      <c r="P2534" s="58"/>
      <c r="Q2534" s="50"/>
      <c r="R2534" s="59"/>
      <c r="U2534" s="50"/>
      <c r="V2534" s="51"/>
      <c r="W2534" s="51">
        <v>22.1</v>
      </c>
      <c r="X2534" s="74"/>
      <c r="Y2534" s="20"/>
    </row>
    <row r="2535" ht="15.75" customHeight="1">
      <c r="C2535" s="48" t="s">
        <v>175</v>
      </c>
      <c r="F2535" s="12" t="str">
        <f t="shared" si="1"/>
        <v>2019</v>
      </c>
      <c r="G2535" s="49">
        <v>43715.0</v>
      </c>
      <c r="H2535" s="57"/>
      <c r="I2535" s="50"/>
      <c r="J2535" s="58"/>
      <c r="N2535" s="51">
        <v>9.47</v>
      </c>
      <c r="O2535" s="51">
        <v>95.7</v>
      </c>
      <c r="P2535" s="58"/>
      <c r="Q2535" s="50"/>
      <c r="R2535" s="59"/>
      <c r="U2535" s="50"/>
      <c r="V2535" s="51"/>
      <c r="W2535" s="51">
        <v>24.1</v>
      </c>
      <c r="X2535" s="74"/>
      <c r="Y2535" s="20"/>
    </row>
    <row r="2536" ht="15.75" customHeight="1">
      <c r="C2536" s="48" t="s">
        <v>208</v>
      </c>
      <c r="F2536" s="12" t="str">
        <f t="shared" si="1"/>
        <v>2019</v>
      </c>
      <c r="G2536" s="49">
        <v>43715.0</v>
      </c>
      <c r="H2536" s="57"/>
      <c r="I2536" s="50"/>
      <c r="J2536" s="58"/>
      <c r="N2536" s="51">
        <v>7.39</v>
      </c>
      <c r="O2536" s="51">
        <v>83.9</v>
      </c>
      <c r="P2536" s="58"/>
      <c r="Q2536" s="50"/>
      <c r="R2536" s="59"/>
      <c r="U2536" s="50"/>
      <c r="V2536" s="51"/>
      <c r="W2536" s="51">
        <v>15.8</v>
      </c>
      <c r="X2536" s="74"/>
      <c r="Y2536" s="20"/>
    </row>
    <row r="2537" ht="15.75" customHeight="1">
      <c r="C2537" s="48" t="s">
        <v>91</v>
      </c>
      <c r="F2537" s="12" t="str">
        <f t="shared" si="1"/>
        <v>2019</v>
      </c>
      <c r="G2537" s="49">
        <v>43715.0</v>
      </c>
      <c r="H2537" s="57"/>
      <c r="I2537" s="50"/>
      <c r="J2537" s="58"/>
      <c r="N2537" s="51">
        <v>6.32</v>
      </c>
      <c r="O2537" s="51">
        <v>83.2</v>
      </c>
      <c r="P2537" s="58"/>
      <c r="Q2537" s="50"/>
      <c r="R2537" s="59"/>
      <c r="U2537" s="50"/>
      <c r="V2537" s="72"/>
      <c r="W2537" s="72">
        <v>46.4</v>
      </c>
      <c r="X2537" s="74"/>
      <c r="Y2537" s="20"/>
    </row>
    <row r="2538" ht="15.75" customHeight="1">
      <c r="C2538" s="48" t="s">
        <v>265</v>
      </c>
      <c r="F2538" s="12" t="str">
        <f t="shared" si="1"/>
        <v>2019</v>
      </c>
      <c r="G2538" s="49">
        <v>43715.0</v>
      </c>
      <c r="H2538" s="57"/>
      <c r="I2538" s="50"/>
      <c r="J2538" s="58"/>
      <c r="N2538" s="51">
        <v>8.4</v>
      </c>
      <c r="O2538" s="51">
        <v>83.8</v>
      </c>
      <c r="P2538" s="58"/>
      <c r="Q2538" s="50"/>
      <c r="R2538" s="59"/>
      <c r="U2538" s="50"/>
      <c r="V2538" s="51"/>
      <c r="W2538" s="51">
        <v>116.9</v>
      </c>
      <c r="X2538" s="74"/>
      <c r="Y2538" s="20"/>
    </row>
    <row r="2539" ht="15.75" customHeight="1">
      <c r="C2539" s="48" t="s">
        <v>276</v>
      </c>
      <c r="F2539" s="12" t="str">
        <f t="shared" si="1"/>
        <v>2019</v>
      </c>
      <c r="G2539" s="49">
        <v>43715.0</v>
      </c>
      <c r="H2539" s="57"/>
      <c r="I2539" s="50"/>
      <c r="J2539" s="58"/>
      <c r="N2539" s="51">
        <v>8.32</v>
      </c>
      <c r="O2539" s="51">
        <v>81.4</v>
      </c>
      <c r="P2539" s="58"/>
      <c r="Q2539" s="50"/>
      <c r="R2539" s="59"/>
      <c r="U2539" s="50"/>
      <c r="V2539" s="72"/>
      <c r="W2539" s="72">
        <v>461.1</v>
      </c>
      <c r="X2539" s="74"/>
      <c r="Y2539" s="20"/>
    </row>
    <row r="2540" ht="15.75" customHeight="1">
      <c r="C2540" s="48" t="s">
        <v>256</v>
      </c>
      <c r="F2540" s="12" t="str">
        <f t="shared" si="1"/>
        <v>2019</v>
      </c>
      <c r="G2540" s="49">
        <v>43715.0</v>
      </c>
      <c r="H2540" s="57"/>
      <c r="I2540" s="50"/>
      <c r="J2540" s="58"/>
      <c r="N2540" s="51">
        <v>8.15</v>
      </c>
      <c r="O2540" s="51">
        <v>80.3</v>
      </c>
      <c r="P2540" s="58"/>
      <c r="Q2540" s="50"/>
      <c r="R2540" s="59"/>
      <c r="U2540" s="50"/>
      <c r="V2540" s="72"/>
      <c r="W2540" s="72">
        <v>129.6</v>
      </c>
      <c r="X2540" s="74"/>
      <c r="Y2540" s="20"/>
    </row>
    <row r="2541" ht="15.75" customHeight="1">
      <c r="C2541" s="48" t="s">
        <v>324</v>
      </c>
      <c r="F2541" s="12" t="str">
        <f t="shared" si="1"/>
        <v>2019</v>
      </c>
      <c r="G2541" s="49">
        <v>43715.0</v>
      </c>
      <c r="H2541" s="57"/>
      <c r="I2541" s="50"/>
      <c r="J2541" s="58"/>
      <c r="N2541" s="51">
        <v>8.77</v>
      </c>
      <c r="O2541" s="51">
        <v>78.6</v>
      </c>
      <c r="P2541" s="58"/>
      <c r="Q2541" s="50"/>
      <c r="R2541" s="59"/>
      <c r="U2541" s="50"/>
      <c r="V2541" s="51"/>
      <c r="W2541" s="51">
        <v>214.3</v>
      </c>
      <c r="X2541" s="74"/>
      <c r="Y2541" s="20"/>
    </row>
    <row r="2542" ht="15.75" customHeight="1">
      <c r="C2542" s="48" t="s">
        <v>1026</v>
      </c>
      <c r="F2542" s="12" t="str">
        <f t="shared" si="1"/>
        <v>2019</v>
      </c>
      <c r="G2542" s="49">
        <v>43715.0</v>
      </c>
      <c r="H2542" s="57"/>
      <c r="I2542" s="50"/>
      <c r="J2542" s="58"/>
      <c r="N2542" s="51">
        <v>8.15</v>
      </c>
      <c r="O2542" s="51">
        <v>79.7</v>
      </c>
      <c r="P2542" s="58"/>
      <c r="Q2542" s="50"/>
      <c r="R2542" s="59"/>
      <c r="U2542" s="50"/>
      <c r="V2542" s="51"/>
      <c r="W2542" s="51">
        <v>151.5</v>
      </c>
      <c r="X2542" s="74"/>
      <c r="Y2542" s="20"/>
    </row>
    <row r="2543" ht="15.75" customHeight="1">
      <c r="C2543" s="48" t="s">
        <v>801</v>
      </c>
      <c r="F2543" s="12" t="str">
        <f t="shared" si="1"/>
        <v>2019</v>
      </c>
      <c r="G2543" s="49">
        <v>43715.0</v>
      </c>
      <c r="H2543" s="57"/>
      <c r="I2543" s="50"/>
      <c r="J2543" s="58"/>
      <c r="N2543" s="51">
        <v>6.7</v>
      </c>
      <c r="O2543" s="51">
        <v>65.2</v>
      </c>
      <c r="P2543" s="58"/>
      <c r="Q2543" s="50"/>
      <c r="R2543" s="59"/>
      <c r="U2543" s="50"/>
      <c r="V2543" s="51"/>
      <c r="W2543" s="51">
        <v>270.0</v>
      </c>
      <c r="X2543" s="74"/>
      <c r="Y2543" s="20"/>
    </row>
    <row r="2544" ht="15.75" customHeight="1">
      <c r="C2544" s="48" t="s">
        <v>121</v>
      </c>
      <c r="F2544" s="12" t="str">
        <f t="shared" si="1"/>
        <v>2019</v>
      </c>
      <c r="G2544" s="49">
        <v>43715.0</v>
      </c>
      <c r="H2544" s="67"/>
      <c r="I2544" s="54"/>
      <c r="J2544" s="58"/>
      <c r="N2544" s="51">
        <v>8.97</v>
      </c>
      <c r="O2544" s="51">
        <v>89.7</v>
      </c>
      <c r="P2544" s="58"/>
      <c r="Q2544" s="50"/>
      <c r="R2544" s="59"/>
      <c r="U2544" s="50"/>
      <c r="V2544" s="51"/>
      <c r="W2544" s="51">
        <v>146.7</v>
      </c>
      <c r="X2544" s="74"/>
      <c r="Y2544" s="20"/>
    </row>
    <row r="2545" ht="15.75" customHeight="1">
      <c r="C2545" s="48" t="s">
        <v>134</v>
      </c>
      <c r="F2545" s="12" t="str">
        <f t="shared" si="1"/>
        <v>2019</v>
      </c>
      <c r="G2545" s="49">
        <v>43715.0</v>
      </c>
      <c r="H2545" s="67"/>
      <c r="I2545" s="54"/>
      <c r="J2545" s="58"/>
      <c r="N2545" s="51">
        <v>8.93</v>
      </c>
      <c r="O2545" s="51">
        <v>89.5</v>
      </c>
      <c r="P2545" s="58"/>
      <c r="Q2545" s="50"/>
      <c r="R2545" s="59"/>
      <c r="U2545" s="50"/>
      <c r="V2545" s="51"/>
      <c r="W2545" s="51">
        <v>387.3</v>
      </c>
      <c r="X2545" s="74"/>
      <c r="Y2545" s="20"/>
    </row>
    <row r="2546" ht="15.75" customHeight="1">
      <c r="C2546" s="48" t="s">
        <v>1278</v>
      </c>
      <c r="F2546" s="12" t="str">
        <f t="shared" si="1"/>
        <v>2019</v>
      </c>
      <c r="G2546" s="49">
        <v>43729.0</v>
      </c>
      <c r="H2546" s="57"/>
      <c r="I2546" s="54"/>
      <c r="J2546" s="58"/>
      <c r="N2546" s="51">
        <v>8.71</v>
      </c>
      <c r="O2546" s="51">
        <v>83.8</v>
      </c>
      <c r="P2546" s="58"/>
      <c r="Q2546" s="50"/>
      <c r="R2546" s="59"/>
      <c r="U2546" s="50"/>
      <c r="V2546" s="51"/>
      <c r="W2546" s="51">
        <v>71.7</v>
      </c>
      <c r="X2546" s="74"/>
      <c r="Y2546" s="20"/>
    </row>
    <row r="2547" ht="15.75" customHeight="1">
      <c r="C2547" s="48" t="s">
        <v>1267</v>
      </c>
      <c r="F2547" s="12" t="str">
        <f t="shared" si="1"/>
        <v>2019</v>
      </c>
      <c r="G2547" s="49">
        <v>43729.0</v>
      </c>
      <c r="H2547" s="57"/>
      <c r="I2547" s="54"/>
      <c r="J2547" s="58"/>
      <c r="N2547" s="51">
        <v>7.46</v>
      </c>
      <c r="O2547" s="51">
        <v>89.6</v>
      </c>
      <c r="P2547" s="58"/>
      <c r="Q2547" s="50"/>
      <c r="R2547" s="59"/>
      <c r="U2547" s="50"/>
      <c r="V2547" s="51"/>
      <c r="W2547" s="51">
        <v>43.9</v>
      </c>
      <c r="X2547" s="74"/>
      <c r="Y2547" s="20"/>
    </row>
    <row r="2548" ht="15.75" customHeight="1">
      <c r="C2548" s="48" t="s">
        <v>490</v>
      </c>
      <c r="F2548" s="12" t="str">
        <f t="shared" si="1"/>
        <v>2019</v>
      </c>
      <c r="G2548" s="49">
        <v>43729.0</v>
      </c>
      <c r="H2548" s="67"/>
      <c r="I2548" s="50"/>
      <c r="J2548" s="58"/>
      <c r="N2548" s="51">
        <v>10.01</v>
      </c>
      <c r="O2548" s="51">
        <v>91.5</v>
      </c>
      <c r="P2548" s="58"/>
      <c r="Q2548" s="50"/>
      <c r="R2548" s="59"/>
      <c r="U2548" s="50"/>
      <c r="V2548" s="51"/>
      <c r="W2548" s="51">
        <v>27.9</v>
      </c>
      <c r="X2548" s="74"/>
      <c r="Y2548" s="20"/>
    </row>
    <row r="2549" ht="15.75" customHeight="1">
      <c r="C2549" s="48" t="s">
        <v>449</v>
      </c>
      <c r="F2549" s="12" t="str">
        <f t="shared" si="1"/>
        <v>2019</v>
      </c>
      <c r="G2549" s="49">
        <v>43729.0</v>
      </c>
      <c r="H2549" s="67"/>
      <c r="I2549" s="50"/>
      <c r="J2549" s="58"/>
      <c r="N2549" s="51">
        <v>9.12</v>
      </c>
      <c r="O2549" s="51">
        <v>84.7</v>
      </c>
      <c r="P2549" s="58"/>
      <c r="Q2549" s="50"/>
      <c r="R2549" s="59"/>
      <c r="U2549" s="50"/>
      <c r="V2549" s="51"/>
      <c r="W2549" s="51">
        <v>76.7</v>
      </c>
      <c r="X2549" s="74"/>
      <c r="Y2549" s="20"/>
    </row>
    <row r="2550" ht="15.75" customHeight="1">
      <c r="C2550" s="48" t="s">
        <v>294</v>
      </c>
      <c r="F2550" s="12" t="str">
        <f t="shared" si="1"/>
        <v>2019</v>
      </c>
      <c r="G2550" s="49">
        <v>43729.0</v>
      </c>
      <c r="H2550" s="67"/>
      <c r="I2550" s="50"/>
      <c r="J2550" s="58"/>
      <c r="N2550" s="51">
        <v>6.3</v>
      </c>
      <c r="O2550" s="51">
        <v>57.0</v>
      </c>
      <c r="P2550" s="58"/>
      <c r="Q2550" s="50"/>
      <c r="R2550" s="59"/>
      <c r="U2550" s="50"/>
      <c r="V2550" s="51"/>
      <c r="W2550" s="51">
        <v>66.3</v>
      </c>
      <c r="X2550" s="74"/>
      <c r="Y2550" s="20"/>
    </row>
    <row r="2551" ht="15.75" customHeight="1">
      <c r="C2551" s="48" t="s">
        <v>197</v>
      </c>
      <c r="F2551" s="12" t="str">
        <f t="shared" si="1"/>
        <v>2019</v>
      </c>
      <c r="G2551" s="49">
        <v>43729.0</v>
      </c>
      <c r="H2551" s="57"/>
      <c r="I2551" s="54"/>
      <c r="J2551" s="58"/>
      <c r="N2551" s="51">
        <v>8.63</v>
      </c>
      <c r="O2551" s="51">
        <v>90.8</v>
      </c>
      <c r="P2551" s="58"/>
      <c r="Q2551" s="50"/>
      <c r="R2551" s="59"/>
      <c r="U2551" s="50"/>
      <c r="V2551" s="51"/>
      <c r="W2551" s="51">
        <v>10.8</v>
      </c>
      <c r="X2551" s="74"/>
      <c r="Y2551" s="20"/>
    </row>
    <row r="2552" ht="15.75" customHeight="1">
      <c r="C2552" s="48" t="s">
        <v>91</v>
      </c>
      <c r="F2552" s="12" t="str">
        <f t="shared" si="1"/>
        <v>2019</v>
      </c>
      <c r="G2552" s="49">
        <v>43729.0</v>
      </c>
      <c r="H2552" s="57"/>
      <c r="I2552" s="54"/>
      <c r="J2552" s="58"/>
      <c r="N2552" s="51">
        <v>6.85</v>
      </c>
      <c r="O2552" s="51">
        <v>61.3</v>
      </c>
      <c r="P2552" s="58"/>
      <c r="Q2552" s="50"/>
      <c r="R2552" s="59"/>
      <c r="U2552" s="50"/>
      <c r="V2552" s="51"/>
      <c r="W2552" s="51">
        <v>30.9</v>
      </c>
      <c r="X2552" s="74"/>
      <c r="Y2552" s="20"/>
    </row>
    <row r="2553" ht="15.75" customHeight="1">
      <c r="C2553" s="48" t="s">
        <v>203</v>
      </c>
      <c r="F2553" s="12" t="str">
        <f t="shared" si="1"/>
        <v>2019</v>
      </c>
      <c r="G2553" s="49">
        <v>43729.0</v>
      </c>
      <c r="H2553" s="57"/>
      <c r="I2553" s="50"/>
      <c r="J2553" s="58"/>
      <c r="N2553" s="51">
        <v>8.76</v>
      </c>
      <c r="O2553" s="51">
        <v>91.4</v>
      </c>
      <c r="P2553" s="58"/>
      <c r="Q2553" s="50"/>
      <c r="R2553" s="59"/>
      <c r="U2553" s="50"/>
      <c r="V2553" s="51"/>
      <c r="W2553" s="51">
        <v>12.1</v>
      </c>
      <c r="X2553" s="76"/>
      <c r="Y2553" s="20"/>
    </row>
    <row r="2554" ht="15.75" customHeight="1">
      <c r="C2554" s="48" t="s">
        <v>920</v>
      </c>
      <c r="F2554" s="12" t="str">
        <f t="shared" si="1"/>
        <v>2019</v>
      </c>
      <c r="G2554" s="49">
        <v>43729.0</v>
      </c>
      <c r="H2554" s="57"/>
      <c r="I2554" s="50"/>
      <c r="J2554" s="58"/>
      <c r="N2554" s="51">
        <v>9.56</v>
      </c>
      <c r="O2554" s="51">
        <v>88.7</v>
      </c>
      <c r="P2554" s="58"/>
      <c r="Q2554" s="50"/>
      <c r="R2554" s="59"/>
      <c r="U2554" s="50"/>
      <c r="V2554" s="51"/>
      <c r="W2554" s="51">
        <v>67.0</v>
      </c>
      <c r="X2554" s="76"/>
      <c r="Y2554" s="20"/>
    </row>
    <row r="2555" ht="15.75" customHeight="1">
      <c r="C2555" s="48" t="s">
        <v>931</v>
      </c>
      <c r="F2555" s="12" t="str">
        <f t="shared" si="1"/>
        <v>2019</v>
      </c>
      <c r="G2555" s="49">
        <v>43729.0</v>
      </c>
      <c r="H2555" s="57"/>
      <c r="I2555" s="50"/>
      <c r="J2555" s="58"/>
      <c r="N2555" s="51">
        <v>9.37</v>
      </c>
      <c r="O2555" s="51">
        <v>87.2</v>
      </c>
      <c r="P2555" s="58"/>
      <c r="Q2555" s="50"/>
      <c r="R2555" s="59"/>
      <c r="U2555" s="50"/>
      <c r="V2555" s="51"/>
      <c r="W2555" s="51">
        <v>26.2</v>
      </c>
      <c r="X2555" s="76"/>
      <c r="Y2555" s="20"/>
    </row>
    <row r="2556" ht="15.75" customHeight="1">
      <c r="C2556" s="48" t="s">
        <v>909</v>
      </c>
      <c r="F2556" s="12" t="str">
        <f t="shared" si="1"/>
        <v>2019</v>
      </c>
      <c r="G2556" s="49">
        <v>43729.0</v>
      </c>
      <c r="H2556" s="57"/>
      <c r="I2556" s="50"/>
      <c r="J2556" s="58"/>
      <c r="N2556" s="51">
        <v>9.8</v>
      </c>
      <c r="O2556" s="51">
        <v>101.6</v>
      </c>
      <c r="P2556" s="58"/>
      <c r="Q2556" s="50"/>
      <c r="R2556" s="59"/>
      <c r="U2556" s="50"/>
      <c r="V2556" s="51"/>
      <c r="W2556" s="51">
        <v>21.6</v>
      </c>
      <c r="X2556" s="76"/>
      <c r="Y2556" s="20"/>
    </row>
    <row r="2557" ht="15.75" customHeight="1">
      <c r="C2557" s="48" t="s">
        <v>837</v>
      </c>
      <c r="F2557" s="12" t="str">
        <f t="shared" si="1"/>
        <v>2019</v>
      </c>
      <c r="G2557" s="49">
        <v>43729.0</v>
      </c>
      <c r="H2557" s="57"/>
      <c r="I2557" s="50"/>
      <c r="J2557" s="58"/>
      <c r="N2557" s="51">
        <v>9.78</v>
      </c>
      <c r="O2557" s="51">
        <v>102.1</v>
      </c>
      <c r="P2557" s="58"/>
      <c r="Q2557" s="50"/>
      <c r="R2557" s="59"/>
      <c r="U2557" s="50"/>
      <c r="V2557" s="51"/>
      <c r="W2557" s="51">
        <v>23.5</v>
      </c>
      <c r="X2557" s="76"/>
      <c r="Y2557" s="20"/>
    </row>
    <row r="2558" ht="15.75" customHeight="1">
      <c r="C2558" s="48" t="s">
        <v>915</v>
      </c>
      <c r="F2558" s="12" t="str">
        <f t="shared" si="1"/>
        <v>2019</v>
      </c>
      <c r="G2558" s="49">
        <v>43729.0</v>
      </c>
      <c r="H2558" s="67"/>
      <c r="I2558" s="50"/>
      <c r="J2558" s="58"/>
      <c r="N2558" s="51">
        <v>9.66</v>
      </c>
      <c r="O2558" s="51">
        <v>101.6</v>
      </c>
      <c r="P2558" s="58"/>
      <c r="Q2558" s="50"/>
      <c r="R2558" s="59"/>
      <c r="U2558" s="50"/>
      <c r="V2558" s="51"/>
      <c r="W2558" s="51">
        <v>8.5</v>
      </c>
      <c r="X2558" s="76"/>
      <c r="Y2558" s="20"/>
    </row>
    <row r="2559" ht="15.75" customHeight="1">
      <c r="C2559" s="48" t="s">
        <v>381</v>
      </c>
      <c r="F2559" s="12" t="str">
        <f t="shared" si="1"/>
        <v>2019</v>
      </c>
      <c r="G2559" s="49">
        <v>43729.0</v>
      </c>
      <c r="H2559" s="67"/>
      <c r="I2559" s="50"/>
      <c r="J2559" s="58"/>
      <c r="N2559" s="51">
        <v>9.7</v>
      </c>
      <c r="O2559" s="51">
        <v>91.0</v>
      </c>
      <c r="P2559" s="58"/>
      <c r="Q2559" s="50"/>
      <c r="R2559" s="59"/>
      <c r="U2559" s="50"/>
      <c r="V2559" s="51"/>
      <c r="W2559" s="51">
        <v>101.7</v>
      </c>
      <c r="X2559" s="76"/>
      <c r="Y2559" s="20"/>
    </row>
    <row r="2560" ht="15.75" customHeight="1">
      <c r="C2560" s="48" t="s">
        <v>660</v>
      </c>
      <c r="F2560" s="12" t="str">
        <f t="shared" si="1"/>
        <v>2019</v>
      </c>
      <c r="G2560" s="49">
        <v>43729.0</v>
      </c>
      <c r="H2560" s="67"/>
      <c r="I2560" s="50"/>
      <c r="J2560" s="58"/>
      <c r="N2560" s="51">
        <v>12.2</v>
      </c>
      <c r="O2560" s="51">
        <v>94.0</v>
      </c>
      <c r="P2560" s="58"/>
      <c r="Q2560" s="50"/>
      <c r="R2560" s="59"/>
      <c r="U2560" s="50"/>
      <c r="V2560" s="51"/>
      <c r="W2560" s="51">
        <v>90.8</v>
      </c>
      <c r="X2560" s="76"/>
      <c r="Y2560" s="20"/>
    </row>
    <row r="2561" ht="15.75" customHeight="1">
      <c r="C2561" s="48" t="s">
        <v>755</v>
      </c>
      <c r="F2561" s="12" t="str">
        <f t="shared" si="1"/>
        <v>2019</v>
      </c>
      <c r="G2561" s="49">
        <v>43729.0</v>
      </c>
      <c r="H2561" s="57"/>
      <c r="I2561" s="54"/>
      <c r="J2561" s="58"/>
      <c r="N2561" s="51">
        <v>9.1</v>
      </c>
      <c r="O2561" s="51">
        <v>95.0</v>
      </c>
      <c r="P2561" s="58"/>
      <c r="Q2561" s="50"/>
      <c r="R2561" s="59"/>
      <c r="U2561" s="50"/>
      <c r="V2561" s="51"/>
      <c r="W2561" s="51">
        <v>14.6</v>
      </c>
      <c r="X2561" s="77"/>
      <c r="Y2561" s="20"/>
    </row>
    <row r="2562" ht="15.75" customHeight="1">
      <c r="C2562" s="48" t="s">
        <v>736</v>
      </c>
      <c r="F2562" s="12" t="str">
        <f t="shared" si="1"/>
        <v>2019</v>
      </c>
      <c r="G2562" s="49">
        <v>43729.0</v>
      </c>
      <c r="H2562" s="57"/>
      <c r="I2562" s="54"/>
      <c r="J2562" s="58"/>
      <c r="N2562" s="51">
        <v>8.49</v>
      </c>
      <c r="O2562" s="51">
        <v>90.4</v>
      </c>
      <c r="P2562" s="58"/>
      <c r="Q2562" s="50"/>
      <c r="R2562" s="59"/>
      <c r="U2562" s="50"/>
      <c r="V2562" s="51"/>
      <c r="W2562" s="51">
        <v>1.0</v>
      </c>
      <c r="X2562" s="77"/>
      <c r="Y2562" s="20"/>
    </row>
    <row r="2563" ht="15.75" customHeight="1">
      <c r="C2563" s="48" t="s">
        <v>184</v>
      </c>
      <c r="F2563" s="12" t="str">
        <f t="shared" si="1"/>
        <v>2019</v>
      </c>
      <c r="G2563" s="49">
        <v>43729.0</v>
      </c>
      <c r="H2563" s="57"/>
      <c r="I2563" s="54"/>
      <c r="J2563" s="58"/>
      <c r="N2563" s="51">
        <v>8.41</v>
      </c>
      <c r="O2563" s="51">
        <v>87.9</v>
      </c>
      <c r="P2563" s="58"/>
      <c r="Q2563" s="50"/>
      <c r="R2563" s="59"/>
      <c r="U2563" s="50"/>
      <c r="V2563" s="51"/>
      <c r="W2563" s="51">
        <v>8.6</v>
      </c>
      <c r="X2563" s="77"/>
      <c r="Y2563" s="20"/>
    </row>
    <row r="2564" ht="15.75" customHeight="1">
      <c r="C2564" s="48" t="s">
        <v>105</v>
      </c>
      <c r="F2564" s="12" t="str">
        <f t="shared" si="1"/>
        <v>2019</v>
      </c>
      <c r="G2564" s="49">
        <v>43729.0</v>
      </c>
      <c r="H2564" s="57"/>
      <c r="I2564" s="54"/>
      <c r="J2564" s="58"/>
      <c r="N2564" s="51">
        <v>8.42</v>
      </c>
      <c r="O2564" s="51">
        <v>86.3</v>
      </c>
      <c r="P2564" s="58"/>
      <c r="Q2564" s="50"/>
      <c r="R2564" s="59"/>
      <c r="U2564" s="50"/>
      <c r="V2564" s="51"/>
      <c r="W2564" s="51">
        <v>14.6</v>
      </c>
      <c r="X2564" s="77"/>
      <c r="Y2564" s="20"/>
    </row>
    <row r="2565" ht="15.75" customHeight="1">
      <c r="C2565" s="48" t="s">
        <v>45</v>
      </c>
      <c r="F2565" s="12" t="str">
        <f t="shared" si="1"/>
        <v>2019</v>
      </c>
      <c r="G2565" s="49">
        <v>43729.0</v>
      </c>
      <c r="H2565" s="57"/>
      <c r="I2565" s="54"/>
      <c r="J2565" s="58"/>
      <c r="N2565" s="51">
        <v>10.3</v>
      </c>
      <c r="O2565" s="51">
        <v>95.0</v>
      </c>
      <c r="P2565" s="58"/>
      <c r="Q2565" s="50"/>
      <c r="R2565" s="59"/>
      <c r="U2565" s="50"/>
      <c r="V2565" s="51"/>
      <c r="W2565" s="51">
        <v>160.7</v>
      </c>
      <c r="X2565" s="77"/>
      <c r="Y2565" s="20"/>
    </row>
    <row r="2566" ht="15.75" customHeight="1">
      <c r="C2566" s="48" t="s">
        <v>1310</v>
      </c>
      <c r="F2566" s="12" t="str">
        <f t="shared" si="1"/>
        <v>2019</v>
      </c>
      <c r="G2566" s="49">
        <v>43729.0</v>
      </c>
      <c r="H2566" s="57"/>
      <c r="I2566" s="50"/>
      <c r="J2566" s="58"/>
      <c r="N2566" s="51">
        <v>8.5</v>
      </c>
      <c r="O2566" s="51">
        <v>79.0</v>
      </c>
      <c r="P2566" s="58"/>
      <c r="Q2566" s="50"/>
      <c r="R2566" s="59"/>
      <c r="U2566" s="50"/>
      <c r="V2566" s="51"/>
      <c r="W2566" s="51">
        <v>156.5</v>
      </c>
      <c r="X2566" s="77"/>
    </row>
    <row r="2567" ht="15.75" customHeight="1">
      <c r="C2567" s="48" t="s">
        <v>145</v>
      </c>
      <c r="F2567" s="12" t="str">
        <f t="shared" si="1"/>
        <v>2019</v>
      </c>
      <c r="G2567" s="49">
        <v>43729.0</v>
      </c>
      <c r="H2567" s="57"/>
      <c r="I2567" s="50"/>
      <c r="J2567" s="58"/>
      <c r="N2567" s="51">
        <v>9.8</v>
      </c>
      <c r="O2567" s="51">
        <v>91.0</v>
      </c>
      <c r="P2567" s="58"/>
      <c r="Q2567" s="50"/>
      <c r="R2567" s="59"/>
      <c r="U2567" s="50"/>
      <c r="V2567" s="51"/>
      <c r="W2567" s="51">
        <v>143.9</v>
      </c>
      <c r="X2567" s="77"/>
      <c r="Y2567" s="20"/>
    </row>
    <row r="2568" ht="15.75" customHeight="1">
      <c r="C2568" s="48" t="s">
        <v>1245</v>
      </c>
      <c r="F2568" s="12" t="str">
        <f t="shared" si="1"/>
        <v>2019</v>
      </c>
      <c r="G2568" s="49">
        <v>43729.0</v>
      </c>
      <c r="H2568" s="57"/>
      <c r="I2568" s="50"/>
      <c r="J2568" s="58"/>
      <c r="N2568" s="51">
        <v>8.95</v>
      </c>
      <c r="O2568" s="51">
        <v>87.8</v>
      </c>
      <c r="P2568" s="58"/>
      <c r="Q2568" s="50"/>
      <c r="R2568" s="59"/>
      <c r="U2568" s="50"/>
      <c r="V2568" s="51"/>
      <c r="W2568" s="51">
        <v>162.4</v>
      </c>
      <c r="X2568" s="77"/>
      <c r="Y2568" s="20"/>
    </row>
    <row r="2569" ht="15.75" customHeight="1">
      <c r="C2569" s="48" t="s">
        <v>1256</v>
      </c>
      <c r="F2569" s="12" t="str">
        <f t="shared" si="1"/>
        <v>2019</v>
      </c>
      <c r="G2569" s="49">
        <v>43729.0</v>
      </c>
      <c r="H2569" s="57"/>
      <c r="I2569" s="50"/>
      <c r="J2569" s="58"/>
      <c r="N2569" s="51">
        <v>8.02</v>
      </c>
      <c r="O2569" s="51">
        <v>78.4</v>
      </c>
      <c r="P2569" s="58"/>
      <c r="Q2569" s="50"/>
      <c r="R2569" s="59"/>
      <c r="U2569" s="50"/>
      <c r="V2569" s="51"/>
      <c r="W2569" s="51">
        <v>33.1</v>
      </c>
      <c r="X2569" s="77"/>
      <c r="Y2569" s="20"/>
    </row>
    <row r="2570" ht="15.75" customHeight="1">
      <c r="C2570" s="48" t="s">
        <v>565</v>
      </c>
      <c r="F2570" s="12" t="str">
        <f t="shared" si="1"/>
        <v>2019</v>
      </c>
      <c r="G2570" s="49">
        <v>43729.0</v>
      </c>
      <c r="H2570" s="57"/>
      <c r="I2570" s="50"/>
      <c r="J2570" s="58"/>
      <c r="N2570" s="51">
        <v>8.55</v>
      </c>
      <c r="O2570" s="51">
        <v>82.1</v>
      </c>
      <c r="P2570" s="58"/>
      <c r="Q2570" s="50"/>
      <c r="R2570" s="59"/>
      <c r="U2570" s="50"/>
      <c r="V2570" s="51"/>
      <c r="W2570" s="51">
        <v>7.5</v>
      </c>
      <c r="X2570" s="77"/>
      <c r="Y2570" s="20"/>
    </row>
    <row r="2571" ht="15.75" customHeight="1">
      <c r="C2571" s="48" t="s">
        <v>517</v>
      </c>
      <c r="F2571" s="12" t="str">
        <f t="shared" si="1"/>
        <v>2019</v>
      </c>
      <c r="G2571" s="49">
        <v>43729.0</v>
      </c>
      <c r="H2571" s="57"/>
      <c r="I2571" s="50"/>
      <c r="J2571" s="58"/>
      <c r="N2571" s="51">
        <v>9.34</v>
      </c>
      <c r="O2571" s="51">
        <v>89.5</v>
      </c>
      <c r="P2571" s="58"/>
      <c r="Q2571" s="50"/>
      <c r="R2571" s="59"/>
      <c r="U2571" s="50"/>
      <c r="V2571" s="51"/>
      <c r="W2571" s="51">
        <v>387.3</v>
      </c>
      <c r="X2571" s="77"/>
      <c r="Y2571" s="20"/>
    </row>
    <row r="2572" ht="15.75" customHeight="1">
      <c r="C2572" s="48" t="s">
        <v>759</v>
      </c>
      <c r="F2572" s="12" t="str">
        <f t="shared" si="1"/>
        <v>2019</v>
      </c>
      <c r="G2572" s="49">
        <v>43729.0</v>
      </c>
      <c r="H2572" s="57"/>
      <c r="I2572" s="50"/>
      <c r="J2572" s="58"/>
      <c r="N2572" s="51">
        <v>8.99</v>
      </c>
      <c r="O2572" s="51">
        <v>93.8</v>
      </c>
      <c r="P2572" s="58"/>
      <c r="Q2572" s="50"/>
      <c r="R2572" s="59"/>
      <c r="U2572" s="50"/>
      <c r="V2572" s="51"/>
      <c r="W2572" s="51">
        <v>18.7</v>
      </c>
      <c r="X2572" s="77"/>
      <c r="Y2572" s="20"/>
    </row>
    <row r="2573" ht="15.75" customHeight="1">
      <c r="C2573" s="48" t="s">
        <v>731</v>
      </c>
      <c r="F2573" s="12" t="str">
        <f t="shared" si="1"/>
        <v>2019</v>
      </c>
      <c r="G2573" s="49">
        <v>43729.0</v>
      </c>
      <c r="H2573" s="57"/>
      <c r="I2573" s="50"/>
      <c r="J2573" s="58"/>
      <c r="N2573" s="51">
        <v>9.01</v>
      </c>
      <c r="O2573" s="51">
        <v>95.3</v>
      </c>
      <c r="P2573" s="58"/>
      <c r="Q2573" s="50"/>
      <c r="R2573" s="59"/>
      <c r="U2573" s="50"/>
      <c r="V2573" s="51"/>
      <c r="W2573" s="51">
        <v>29.2</v>
      </c>
      <c r="X2573" s="77"/>
    </row>
    <row r="2574" ht="15.75" customHeight="1">
      <c r="C2574" s="48" t="s">
        <v>175</v>
      </c>
      <c r="F2574" s="12" t="str">
        <f t="shared" si="1"/>
        <v>2019</v>
      </c>
      <c r="G2574" s="49">
        <v>43729.0</v>
      </c>
      <c r="H2574" s="57"/>
      <c r="I2574" s="50"/>
      <c r="J2574" s="58"/>
      <c r="N2574" s="51">
        <v>8.81</v>
      </c>
      <c r="O2574" s="51">
        <v>92.8</v>
      </c>
      <c r="P2574" s="58"/>
      <c r="Q2574" s="50"/>
      <c r="R2574" s="59"/>
      <c r="U2574" s="50"/>
      <c r="V2574" s="51"/>
      <c r="W2574" s="51">
        <v>38.8</v>
      </c>
      <c r="X2574" s="77"/>
      <c r="Y2574" s="20"/>
    </row>
    <row r="2575" ht="15.75" customHeight="1">
      <c r="C2575" s="48" t="s">
        <v>208</v>
      </c>
      <c r="F2575" s="12" t="str">
        <f t="shared" si="1"/>
        <v>2019</v>
      </c>
      <c r="G2575" s="49">
        <v>43729.0</v>
      </c>
      <c r="H2575" s="57"/>
      <c r="I2575" s="50"/>
      <c r="J2575" s="58"/>
      <c r="N2575" s="51">
        <v>10.08</v>
      </c>
      <c r="O2575" s="51">
        <v>105.5</v>
      </c>
      <c r="P2575" s="58"/>
      <c r="Q2575" s="50"/>
      <c r="R2575" s="59"/>
      <c r="U2575" s="50"/>
      <c r="V2575" s="51"/>
      <c r="W2575" s="51">
        <v>6.3</v>
      </c>
      <c r="X2575" s="77"/>
      <c r="Y2575" s="20"/>
    </row>
    <row r="2576" ht="15.75" customHeight="1">
      <c r="C2576" s="48" t="s">
        <v>91</v>
      </c>
      <c r="F2576" s="12" t="str">
        <f t="shared" si="1"/>
        <v>2019</v>
      </c>
      <c r="G2576" s="49">
        <v>43729.0</v>
      </c>
      <c r="H2576" s="57"/>
      <c r="I2576" s="50"/>
      <c r="J2576" s="58"/>
      <c r="N2576" s="51">
        <v>8.5</v>
      </c>
      <c r="O2576" s="51">
        <v>74.3</v>
      </c>
      <c r="P2576" s="58"/>
      <c r="Q2576" s="50"/>
      <c r="R2576" s="59"/>
      <c r="U2576" s="50"/>
      <c r="V2576" s="51"/>
      <c r="W2576" s="51">
        <v>30.9</v>
      </c>
      <c r="X2576" s="77"/>
      <c r="Y2576" s="20"/>
    </row>
    <row r="2577" ht="15.75" customHeight="1">
      <c r="C2577" s="48" t="s">
        <v>265</v>
      </c>
      <c r="F2577" s="12" t="str">
        <f t="shared" si="1"/>
        <v>2019</v>
      </c>
      <c r="G2577" s="49">
        <v>43729.0</v>
      </c>
      <c r="H2577" s="57"/>
      <c r="I2577" s="50"/>
      <c r="J2577" s="58"/>
      <c r="N2577" s="51">
        <v>8.46</v>
      </c>
      <c r="O2577" s="51">
        <v>78.0</v>
      </c>
      <c r="P2577" s="58"/>
      <c r="Q2577" s="50"/>
      <c r="R2577" s="59"/>
      <c r="U2577" s="50"/>
      <c r="V2577" s="51"/>
      <c r="W2577" s="51">
        <v>31.5</v>
      </c>
      <c r="X2577" s="77"/>
      <c r="Y2577" s="20"/>
    </row>
    <row r="2578" ht="15.75" customHeight="1">
      <c r="C2578" s="48" t="s">
        <v>276</v>
      </c>
      <c r="F2578" s="12" t="str">
        <f t="shared" si="1"/>
        <v>2019</v>
      </c>
      <c r="G2578" s="49">
        <v>43729.0</v>
      </c>
      <c r="H2578" s="57"/>
      <c r="I2578" s="50"/>
      <c r="J2578" s="58"/>
      <c r="N2578" s="51">
        <v>9.14</v>
      </c>
      <c r="O2578" s="51">
        <v>84.0</v>
      </c>
      <c r="P2578" s="58"/>
      <c r="Q2578" s="50"/>
      <c r="R2578" s="59"/>
      <c r="U2578" s="50"/>
      <c r="V2578" s="51"/>
      <c r="W2578" s="51">
        <v>547.5</v>
      </c>
      <c r="X2578" s="77"/>
      <c r="Y2578" s="20"/>
    </row>
    <row r="2579" ht="15.75" customHeight="1">
      <c r="C2579" s="48" t="s">
        <v>256</v>
      </c>
      <c r="F2579" s="12" t="str">
        <f t="shared" si="1"/>
        <v>2019</v>
      </c>
      <c r="G2579" s="49">
        <v>43729.0</v>
      </c>
      <c r="H2579" s="57"/>
      <c r="I2579" s="50"/>
      <c r="J2579" s="58"/>
      <c r="N2579" s="51">
        <v>7.36</v>
      </c>
      <c r="O2579" s="51">
        <v>68.1</v>
      </c>
      <c r="P2579" s="58"/>
      <c r="Q2579" s="50"/>
      <c r="R2579" s="59"/>
      <c r="U2579" s="50"/>
      <c r="V2579" s="51"/>
      <c r="W2579" s="51">
        <v>185.0</v>
      </c>
      <c r="X2579" s="77"/>
      <c r="Y2579" s="20"/>
    </row>
    <row r="2580" ht="15.75" customHeight="1">
      <c r="C2580" s="48" t="s">
        <v>324</v>
      </c>
      <c r="F2580" s="12" t="str">
        <f t="shared" si="1"/>
        <v>2019</v>
      </c>
      <c r="G2580" s="49">
        <v>43729.0</v>
      </c>
      <c r="H2580" s="57"/>
      <c r="I2580" s="50"/>
      <c r="J2580" s="58"/>
      <c r="N2580" s="51">
        <v>8.91</v>
      </c>
      <c r="O2580" s="51">
        <v>82.6</v>
      </c>
      <c r="P2580" s="58"/>
      <c r="Q2580" s="50"/>
      <c r="R2580" s="59"/>
      <c r="U2580" s="50"/>
      <c r="V2580" s="51"/>
      <c r="W2580" s="51">
        <v>325.5</v>
      </c>
      <c r="X2580" s="77"/>
      <c r="Y2580" s="20"/>
    </row>
    <row r="2581" ht="15.75" customHeight="1">
      <c r="C2581" s="48" t="s">
        <v>1026</v>
      </c>
      <c r="F2581" s="12" t="str">
        <f t="shared" si="1"/>
        <v>2019</v>
      </c>
      <c r="G2581" s="49">
        <v>43729.0</v>
      </c>
      <c r="H2581" s="57"/>
      <c r="I2581" s="50"/>
      <c r="J2581" s="58"/>
      <c r="N2581" s="51">
        <v>9.02</v>
      </c>
      <c r="O2581" s="51">
        <v>84.4</v>
      </c>
      <c r="P2581" s="58"/>
      <c r="Q2581" s="50"/>
      <c r="R2581" s="59"/>
      <c r="U2581" s="50"/>
      <c r="V2581" s="51"/>
      <c r="W2581" s="51">
        <v>64.5</v>
      </c>
      <c r="X2581" s="77"/>
      <c r="Y2581" s="20"/>
    </row>
    <row r="2582" ht="15.75" customHeight="1">
      <c r="C2582" s="48" t="s">
        <v>801</v>
      </c>
      <c r="F2582" s="12" t="str">
        <f t="shared" si="1"/>
        <v>2019</v>
      </c>
      <c r="G2582" s="49">
        <v>43729.0</v>
      </c>
      <c r="H2582" s="57"/>
      <c r="I2582" s="50"/>
      <c r="J2582" s="58"/>
      <c r="N2582" s="51">
        <v>5.6</v>
      </c>
      <c r="O2582" s="51">
        <v>50.9</v>
      </c>
      <c r="P2582" s="58"/>
      <c r="Q2582" s="50"/>
      <c r="R2582" s="59"/>
      <c r="U2582" s="50"/>
      <c r="V2582" s="51"/>
      <c r="W2582" s="51">
        <v>461.1</v>
      </c>
      <c r="X2582" s="77"/>
      <c r="Y2582" s="20"/>
    </row>
    <row r="2583" ht="15.75" customHeight="1">
      <c r="C2583" s="48" t="s">
        <v>121</v>
      </c>
      <c r="F2583" s="12" t="str">
        <f t="shared" si="1"/>
        <v>2019</v>
      </c>
      <c r="G2583" s="49">
        <v>43729.0</v>
      </c>
      <c r="H2583" s="67"/>
      <c r="I2583" s="54"/>
      <c r="J2583" s="58"/>
      <c r="N2583" s="51">
        <v>9.47</v>
      </c>
      <c r="O2583" s="51">
        <v>89.0</v>
      </c>
      <c r="P2583" s="58"/>
      <c r="Q2583" s="50"/>
      <c r="R2583" s="59"/>
      <c r="U2583" s="50"/>
      <c r="V2583" s="51"/>
      <c r="W2583" s="51">
        <v>43.5</v>
      </c>
      <c r="X2583" s="77"/>
      <c r="Y2583" s="20"/>
    </row>
    <row r="2584" ht="15.75" customHeight="1">
      <c r="C2584" s="48" t="s">
        <v>134</v>
      </c>
      <c r="F2584" s="12" t="str">
        <f t="shared" si="1"/>
        <v>2019</v>
      </c>
      <c r="G2584" s="49">
        <v>43729.0</v>
      </c>
      <c r="H2584" s="67"/>
      <c r="I2584" s="54"/>
      <c r="J2584" s="58"/>
      <c r="N2584" s="51">
        <v>9.54</v>
      </c>
      <c r="O2584" s="51">
        <v>90.6</v>
      </c>
      <c r="P2584" s="58"/>
      <c r="Q2584" s="50"/>
      <c r="R2584" s="59"/>
      <c r="U2584" s="50"/>
      <c r="V2584" s="51"/>
      <c r="W2584" s="51">
        <v>52.1</v>
      </c>
      <c r="X2584" s="77"/>
      <c r="Y2584" s="20"/>
    </row>
    <row r="2585" ht="15.75" customHeight="1">
      <c r="C2585" s="78"/>
      <c r="D2585" s="79"/>
      <c r="E2585" s="11"/>
      <c r="F2585" s="12" t="str">
        <f t="shared" si="1"/>
        <v/>
      </c>
      <c r="G2585" s="80"/>
      <c r="H2585" s="67"/>
      <c r="I2585" s="50"/>
      <c r="J2585" s="58"/>
      <c r="K2585" s="50"/>
      <c r="L2585" s="73"/>
      <c r="M2585" s="58"/>
      <c r="N2585" s="50"/>
      <c r="O2585" s="59"/>
      <c r="R2585" s="50"/>
      <c r="S2585" s="50"/>
      <c r="T2585" s="50"/>
      <c r="U2585" s="50"/>
      <c r="V2585" s="81"/>
      <c r="W2585" s="81"/>
      <c r="X2585" s="77"/>
      <c r="Y2585" s="20"/>
    </row>
    <row r="2586" ht="15.75" customHeight="1">
      <c r="C2586" s="78"/>
      <c r="D2586" s="79"/>
      <c r="E2586" s="11"/>
      <c r="F2586" s="12" t="str">
        <f t="shared" si="1"/>
        <v/>
      </c>
      <c r="G2586" s="80"/>
      <c r="H2586" s="67"/>
      <c r="I2586" s="50"/>
      <c r="J2586" s="58"/>
      <c r="K2586" s="50"/>
      <c r="L2586" s="73"/>
      <c r="M2586" s="58"/>
      <c r="N2586" s="50"/>
      <c r="O2586" s="59"/>
      <c r="R2586" s="50"/>
      <c r="S2586" s="50"/>
      <c r="T2586" s="50"/>
      <c r="U2586" s="54"/>
      <c r="V2586" s="81"/>
      <c r="W2586" s="81"/>
      <c r="X2586" s="77"/>
      <c r="Y2586" s="20"/>
    </row>
    <row r="2587" ht="15.75" customHeight="1">
      <c r="C2587" s="78"/>
      <c r="D2587" s="79"/>
      <c r="E2587" s="11"/>
      <c r="F2587" s="12" t="str">
        <f t="shared" si="1"/>
        <v/>
      </c>
      <c r="G2587" s="80"/>
      <c r="H2587" s="57"/>
      <c r="I2587" s="50"/>
      <c r="J2587" s="58"/>
      <c r="K2587" s="50"/>
      <c r="L2587" s="73"/>
      <c r="M2587" s="58"/>
      <c r="N2587" s="50"/>
      <c r="O2587" s="59"/>
      <c r="R2587" s="50"/>
      <c r="S2587" s="50"/>
      <c r="T2587" s="50"/>
      <c r="U2587" s="50"/>
      <c r="V2587" s="81"/>
      <c r="W2587" s="81"/>
      <c r="X2587" s="77"/>
      <c r="Y2587" s="20"/>
    </row>
    <row r="2588" ht="15.75" customHeight="1">
      <c r="C2588" s="78"/>
      <c r="D2588" s="79"/>
      <c r="E2588" s="11"/>
      <c r="F2588" s="12" t="str">
        <f t="shared" si="1"/>
        <v/>
      </c>
      <c r="G2588" s="80"/>
      <c r="H2588" s="57"/>
      <c r="I2588" s="50"/>
      <c r="J2588" s="58"/>
      <c r="K2588" s="50"/>
      <c r="L2588" s="73"/>
      <c r="M2588" s="58"/>
      <c r="N2588" s="50"/>
      <c r="O2588" s="59"/>
      <c r="R2588" s="50"/>
      <c r="S2588" s="50"/>
      <c r="T2588" s="50"/>
      <c r="U2588" s="50"/>
      <c r="V2588" s="81"/>
      <c r="W2588" s="81"/>
      <c r="X2588" s="77"/>
      <c r="Y2588" s="20"/>
    </row>
    <row r="2589" ht="15.75" customHeight="1">
      <c r="C2589" s="78"/>
      <c r="D2589" s="79"/>
      <c r="E2589" s="11"/>
      <c r="F2589" s="12" t="str">
        <f t="shared" si="1"/>
        <v/>
      </c>
      <c r="G2589" s="80"/>
      <c r="H2589" s="57"/>
      <c r="I2589" s="50"/>
      <c r="J2589" s="58"/>
      <c r="K2589" s="50"/>
      <c r="L2589" s="73"/>
      <c r="M2589" s="58"/>
      <c r="N2589" s="50"/>
      <c r="O2589" s="59"/>
      <c r="R2589" s="50"/>
      <c r="S2589" s="50"/>
      <c r="T2589" s="50"/>
      <c r="U2589" s="50"/>
      <c r="V2589" s="81"/>
      <c r="W2589" s="81"/>
      <c r="X2589" s="77"/>
      <c r="Y2589" s="20"/>
    </row>
    <row r="2590" ht="15.75" customHeight="1">
      <c r="C2590" s="78"/>
      <c r="D2590" s="79"/>
      <c r="E2590" s="11"/>
      <c r="F2590" s="12" t="str">
        <f t="shared" si="1"/>
        <v/>
      </c>
      <c r="G2590" s="80"/>
      <c r="H2590" s="57"/>
      <c r="I2590" s="50"/>
      <c r="J2590" s="58"/>
      <c r="K2590" s="50"/>
      <c r="L2590" s="73"/>
      <c r="M2590" s="58"/>
      <c r="N2590" s="50"/>
      <c r="O2590" s="59"/>
      <c r="R2590" s="50"/>
      <c r="S2590" s="50"/>
      <c r="T2590" s="50"/>
      <c r="U2590" s="50"/>
      <c r="V2590" s="81"/>
      <c r="W2590" s="81"/>
      <c r="X2590" s="77"/>
      <c r="Y2590" s="20"/>
    </row>
    <row r="2591" ht="15.75" customHeight="1">
      <c r="C2591" s="78"/>
      <c r="D2591" s="79"/>
      <c r="E2591" s="11"/>
      <c r="F2591" s="12" t="str">
        <f t="shared" si="1"/>
        <v/>
      </c>
      <c r="G2591" s="80"/>
      <c r="H2591" s="57"/>
      <c r="I2591" s="50"/>
      <c r="J2591" s="58"/>
      <c r="K2591" s="50"/>
      <c r="L2591" s="73"/>
      <c r="M2591" s="58"/>
      <c r="N2591" s="50"/>
      <c r="O2591" s="59"/>
      <c r="R2591" s="50"/>
      <c r="S2591" s="50"/>
      <c r="T2591" s="50"/>
      <c r="U2591" s="50"/>
      <c r="V2591" s="81"/>
      <c r="W2591" s="81"/>
      <c r="X2591" s="77"/>
      <c r="Y2591" s="20"/>
    </row>
    <row r="2592" ht="15.75" customHeight="1">
      <c r="C2592" s="78"/>
      <c r="D2592" s="79"/>
      <c r="E2592" s="11"/>
      <c r="F2592" s="12" t="str">
        <f t="shared" si="1"/>
        <v/>
      </c>
      <c r="G2592" s="80"/>
      <c r="H2592" s="67"/>
      <c r="I2592" s="50"/>
      <c r="J2592" s="58"/>
      <c r="K2592" s="50"/>
      <c r="L2592" s="73"/>
      <c r="M2592" s="58"/>
      <c r="N2592" s="50"/>
      <c r="O2592" s="59"/>
      <c r="R2592" s="50"/>
      <c r="S2592" s="50"/>
      <c r="T2592" s="50"/>
      <c r="U2592" s="50"/>
      <c r="V2592" s="81"/>
      <c r="W2592" s="81"/>
      <c r="X2592" s="77"/>
      <c r="Y2592" s="20"/>
    </row>
    <row r="2593" ht="15.75" customHeight="1">
      <c r="C2593" s="78"/>
      <c r="D2593" s="79"/>
      <c r="E2593" s="11"/>
      <c r="F2593" s="12"/>
      <c r="G2593" s="80"/>
      <c r="H2593" s="67"/>
      <c r="I2593" s="50"/>
      <c r="J2593" s="58"/>
      <c r="K2593" s="50"/>
      <c r="L2593" s="73"/>
      <c r="M2593" s="58"/>
      <c r="N2593" s="50"/>
      <c r="O2593" s="59"/>
      <c r="R2593" s="50"/>
      <c r="S2593" s="50"/>
      <c r="T2593" s="50"/>
      <c r="U2593" s="50"/>
      <c r="V2593" s="81"/>
      <c r="W2593" s="81"/>
      <c r="X2593" s="77"/>
      <c r="Y2593" s="20"/>
    </row>
    <row r="2594" ht="15.75" customHeight="1">
      <c r="C2594" s="78"/>
      <c r="D2594" s="79"/>
      <c r="E2594" s="11"/>
      <c r="F2594" s="12"/>
      <c r="G2594" s="80"/>
      <c r="H2594" s="67"/>
      <c r="I2594" s="50"/>
      <c r="J2594" s="58"/>
      <c r="K2594" s="50"/>
      <c r="L2594" s="73"/>
      <c r="M2594" s="58"/>
      <c r="N2594" s="50"/>
      <c r="O2594" s="59"/>
      <c r="R2594" s="50"/>
      <c r="S2594" s="50"/>
      <c r="T2594" s="50"/>
      <c r="U2594" s="50"/>
      <c r="V2594" s="81"/>
      <c r="W2594" s="81"/>
      <c r="X2594" s="77"/>
      <c r="Y2594" s="20"/>
    </row>
    <row r="2595" ht="15.75" customHeight="1">
      <c r="C2595" s="82"/>
      <c r="D2595" s="83"/>
      <c r="E2595" s="82"/>
      <c r="F2595" s="84"/>
      <c r="G2595" s="85"/>
      <c r="H2595" s="67"/>
      <c r="I2595" s="54"/>
      <c r="J2595" s="70"/>
      <c r="K2595" s="54"/>
      <c r="L2595" s="54"/>
      <c r="M2595" s="70"/>
      <c r="N2595" s="86"/>
      <c r="O2595" s="86"/>
      <c r="P2595" s="54"/>
      <c r="Q2595" s="71"/>
      <c r="R2595" s="54"/>
      <c r="S2595" s="54"/>
      <c r="T2595" s="54"/>
      <c r="U2595" s="54"/>
      <c r="V2595" s="81"/>
      <c r="W2595" s="81"/>
    </row>
    <row r="2596" ht="15.75" customHeight="1">
      <c r="C2596" s="82"/>
      <c r="D2596" s="83"/>
      <c r="E2596" s="82"/>
      <c r="F2596" s="84"/>
      <c r="G2596" s="85"/>
      <c r="H2596" s="67"/>
      <c r="I2596" s="54"/>
      <c r="J2596" s="70"/>
      <c r="K2596" s="54"/>
      <c r="L2596" s="54"/>
      <c r="M2596" s="70"/>
      <c r="N2596" s="86"/>
      <c r="O2596" s="86"/>
      <c r="P2596" s="54"/>
      <c r="Q2596" s="71"/>
      <c r="R2596" s="54"/>
      <c r="S2596" s="54"/>
      <c r="T2596" s="54"/>
      <c r="U2596" s="54"/>
      <c r="V2596" s="81"/>
      <c r="W2596" s="81"/>
    </row>
    <row r="2597" ht="15.75" customHeight="1">
      <c r="C2597" s="82"/>
      <c r="D2597" s="83"/>
      <c r="E2597" s="82"/>
      <c r="F2597" s="84"/>
      <c r="G2597" s="85"/>
      <c r="H2597" s="67"/>
      <c r="I2597" s="54"/>
      <c r="J2597" s="70"/>
      <c r="K2597" s="54"/>
      <c r="L2597" s="54"/>
      <c r="M2597" s="70"/>
      <c r="N2597" s="86"/>
      <c r="O2597" s="86"/>
      <c r="P2597" s="54"/>
      <c r="Q2597" s="71"/>
      <c r="R2597" s="54"/>
      <c r="S2597" s="54"/>
      <c r="T2597" s="54"/>
      <c r="U2597" s="54"/>
      <c r="V2597" s="81"/>
      <c r="W2597" s="81"/>
    </row>
    <row r="2598" ht="15.75" customHeight="1">
      <c r="C2598" s="82"/>
      <c r="D2598" s="83"/>
      <c r="E2598" s="82"/>
      <c r="F2598" s="84"/>
      <c r="G2598" s="85"/>
      <c r="H2598" s="67"/>
      <c r="I2598" s="54"/>
      <c r="J2598" s="70"/>
      <c r="K2598" s="54"/>
      <c r="L2598" s="54"/>
      <c r="M2598" s="70"/>
      <c r="N2598" s="86"/>
      <c r="O2598" s="86"/>
      <c r="P2598" s="54"/>
      <c r="Q2598" s="71"/>
      <c r="R2598" s="54"/>
      <c r="S2598" s="54"/>
      <c r="T2598" s="54"/>
      <c r="U2598" s="54"/>
      <c r="V2598" s="81"/>
      <c r="W2598" s="81"/>
    </row>
    <row r="2599" ht="15.75" customHeight="1">
      <c r="C2599" s="82"/>
      <c r="D2599" s="83"/>
      <c r="E2599" s="82"/>
      <c r="F2599" s="84"/>
      <c r="G2599" s="85"/>
      <c r="H2599" s="67"/>
      <c r="I2599" s="54"/>
      <c r="J2599" s="70"/>
      <c r="K2599" s="54"/>
      <c r="L2599" s="54"/>
      <c r="M2599" s="70"/>
      <c r="N2599" s="86"/>
      <c r="O2599" s="86"/>
      <c r="P2599" s="54"/>
      <c r="Q2599" s="71"/>
      <c r="R2599" s="54"/>
      <c r="S2599" s="54"/>
      <c r="T2599" s="54"/>
      <c r="U2599" s="54"/>
      <c r="V2599" s="81"/>
      <c r="W2599" s="81"/>
    </row>
    <row r="2600" ht="15.75" customHeight="1">
      <c r="C2600" s="82"/>
      <c r="D2600" s="83"/>
      <c r="E2600" s="82"/>
      <c r="F2600" s="84"/>
      <c r="G2600" s="85"/>
      <c r="H2600" s="67"/>
      <c r="I2600" s="54"/>
      <c r="J2600" s="70"/>
      <c r="K2600" s="54"/>
      <c r="L2600" s="54"/>
      <c r="M2600" s="70"/>
      <c r="N2600" s="86"/>
      <c r="O2600" s="86"/>
      <c r="P2600" s="54"/>
      <c r="Q2600" s="71"/>
      <c r="R2600" s="54"/>
      <c r="S2600" s="54"/>
      <c r="T2600" s="54"/>
      <c r="U2600" s="54"/>
      <c r="V2600" s="81"/>
      <c r="W2600" s="81"/>
    </row>
    <row r="2601" ht="15.75" customHeight="1">
      <c r="C2601" s="82"/>
      <c r="D2601" s="83"/>
      <c r="E2601" s="82"/>
      <c r="F2601" s="84"/>
      <c r="G2601" s="85"/>
      <c r="H2601" s="67"/>
      <c r="I2601" s="54"/>
      <c r="J2601" s="70"/>
      <c r="K2601" s="54"/>
      <c r="L2601" s="54"/>
      <c r="M2601" s="70"/>
      <c r="N2601" s="86"/>
      <c r="O2601" s="86"/>
      <c r="P2601" s="54"/>
      <c r="Q2601" s="71"/>
      <c r="R2601" s="54"/>
      <c r="S2601" s="54"/>
      <c r="T2601" s="54"/>
      <c r="U2601" s="54"/>
      <c r="V2601" s="81"/>
      <c r="W2601" s="81"/>
    </row>
    <row r="2602" ht="15.75" customHeight="1">
      <c r="C2602" s="82"/>
      <c r="D2602" s="83"/>
      <c r="E2602" s="82"/>
      <c r="F2602" s="84"/>
      <c r="G2602" s="85"/>
      <c r="H2602" s="67"/>
      <c r="I2602" s="54"/>
      <c r="J2602" s="70"/>
      <c r="K2602" s="54"/>
      <c r="L2602" s="54"/>
      <c r="M2602" s="70"/>
      <c r="N2602" s="86"/>
      <c r="O2602" s="86"/>
      <c r="P2602" s="54"/>
      <c r="Q2602" s="71"/>
      <c r="R2602" s="54"/>
      <c r="S2602" s="54"/>
      <c r="T2602" s="54"/>
      <c r="U2602" s="54"/>
      <c r="V2602" s="81"/>
      <c r="W2602" s="81"/>
    </row>
    <row r="2603" ht="15.75" customHeight="1">
      <c r="C2603" s="82"/>
      <c r="D2603" s="83"/>
      <c r="E2603" s="82"/>
      <c r="F2603" s="84"/>
      <c r="G2603" s="85"/>
      <c r="H2603" s="67"/>
      <c r="I2603" s="54"/>
      <c r="J2603" s="70"/>
      <c r="K2603" s="54"/>
      <c r="L2603" s="54"/>
      <c r="M2603" s="70"/>
      <c r="N2603" s="86"/>
      <c r="O2603" s="86"/>
      <c r="P2603" s="54"/>
      <c r="Q2603" s="71"/>
      <c r="R2603" s="54"/>
      <c r="S2603" s="54"/>
      <c r="T2603" s="54"/>
      <c r="U2603" s="54"/>
      <c r="V2603" s="81"/>
      <c r="W2603" s="81"/>
    </row>
    <row r="2604" ht="15.75" customHeight="1">
      <c r="C2604" s="82"/>
      <c r="D2604" s="83"/>
      <c r="E2604" s="82"/>
      <c r="F2604" s="84"/>
      <c r="G2604" s="85"/>
      <c r="H2604" s="67"/>
      <c r="I2604" s="54"/>
      <c r="J2604" s="70"/>
      <c r="K2604" s="54"/>
      <c r="L2604" s="54"/>
      <c r="M2604" s="70"/>
      <c r="N2604" s="86"/>
      <c r="O2604" s="86"/>
      <c r="P2604" s="54"/>
      <c r="Q2604" s="71"/>
      <c r="R2604" s="54"/>
      <c r="S2604" s="54"/>
      <c r="T2604" s="54"/>
      <c r="U2604" s="54"/>
      <c r="V2604" s="81"/>
      <c r="W2604" s="81"/>
    </row>
    <row r="2605" ht="15.75" customHeight="1">
      <c r="C2605" s="82"/>
      <c r="D2605" s="83"/>
      <c r="E2605" s="82"/>
      <c r="F2605" s="84"/>
      <c r="G2605" s="85"/>
      <c r="H2605" s="67"/>
      <c r="I2605" s="54"/>
      <c r="J2605" s="70"/>
      <c r="K2605" s="54"/>
      <c r="L2605" s="54"/>
      <c r="M2605" s="70"/>
      <c r="N2605" s="86"/>
      <c r="O2605" s="86"/>
      <c r="P2605" s="54"/>
      <c r="Q2605" s="71"/>
      <c r="R2605" s="54"/>
      <c r="S2605" s="54"/>
      <c r="T2605" s="54"/>
      <c r="U2605" s="54"/>
      <c r="V2605" s="81"/>
      <c r="W2605" s="81"/>
    </row>
    <row r="2606" ht="15.75" customHeight="1">
      <c r="C2606" s="82"/>
      <c r="D2606" s="83"/>
      <c r="E2606" s="82"/>
      <c r="F2606" s="84"/>
      <c r="G2606" s="85"/>
      <c r="H2606" s="67"/>
      <c r="I2606" s="54"/>
      <c r="J2606" s="70"/>
      <c r="K2606" s="54"/>
      <c r="L2606" s="54"/>
      <c r="M2606" s="70"/>
      <c r="N2606" s="86"/>
      <c r="O2606" s="86"/>
      <c r="P2606" s="54"/>
      <c r="Q2606" s="71"/>
      <c r="R2606" s="54"/>
      <c r="S2606" s="54"/>
      <c r="T2606" s="54"/>
      <c r="U2606" s="54"/>
      <c r="V2606" s="81"/>
      <c r="W2606" s="81"/>
    </row>
    <row r="2607" ht="15.75" customHeight="1">
      <c r="C2607" s="82"/>
      <c r="D2607" s="83"/>
      <c r="E2607" s="82"/>
      <c r="F2607" s="84"/>
      <c r="G2607" s="85"/>
      <c r="H2607" s="67"/>
      <c r="I2607" s="54"/>
      <c r="J2607" s="70"/>
      <c r="K2607" s="54"/>
      <c r="L2607" s="54"/>
      <c r="M2607" s="70"/>
      <c r="N2607" s="86"/>
      <c r="O2607" s="86"/>
      <c r="P2607" s="54"/>
      <c r="Q2607" s="71"/>
      <c r="R2607" s="54"/>
      <c r="S2607" s="54"/>
      <c r="T2607" s="54"/>
      <c r="U2607" s="54"/>
      <c r="V2607" s="86"/>
      <c r="W2607" s="86"/>
    </row>
    <row r="2608" ht="15.75" customHeight="1">
      <c r="C2608" s="82"/>
      <c r="D2608" s="83"/>
      <c r="E2608" s="82"/>
      <c r="F2608" s="84"/>
      <c r="G2608" s="85"/>
      <c r="H2608" s="67"/>
      <c r="I2608" s="54"/>
      <c r="J2608" s="70"/>
      <c r="K2608" s="54"/>
      <c r="L2608" s="54"/>
      <c r="M2608" s="70"/>
      <c r="N2608" s="86"/>
      <c r="O2608" s="86"/>
      <c r="P2608" s="54"/>
      <c r="Q2608" s="71"/>
      <c r="R2608" s="54"/>
      <c r="S2608" s="54"/>
      <c r="T2608" s="54"/>
      <c r="U2608" s="54"/>
      <c r="V2608" s="86"/>
      <c r="W2608" s="86"/>
    </row>
    <row r="2609" ht="15.75" customHeight="1">
      <c r="C2609" s="82"/>
      <c r="D2609" s="83"/>
      <c r="E2609" s="82"/>
      <c r="F2609" s="84"/>
      <c r="G2609" s="85"/>
      <c r="H2609" s="67"/>
      <c r="I2609" s="54"/>
      <c r="J2609" s="70"/>
      <c r="K2609" s="54"/>
      <c r="L2609" s="54"/>
      <c r="M2609" s="70"/>
      <c r="N2609" s="86"/>
      <c r="O2609" s="86"/>
      <c r="P2609" s="54"/>
      <c r="Q2609" s="71"/>
      <c r="R2609" s="54"/>
      <c r="S2609" s="54"/>
      <c r="T2609" s="54"/>
      <c r="U2609" s="54"/>
      <c r="V2609" s="86"/>
      <c r="W2609" s="86"/>
    </row>
    <row r="2610" ht="15.75" customHeight="1">
      <c r="C2610" s="82"/>
      <c r="D2610" s="83"/>
      <c r="E2610" s="82"/>
      <c r="F2610" s="84"/>
      <c r="G2610" s="85"/>
      <c r="H2610" s="67"/>
      <c r="I2610" s="54"/>
      <c r="J2610" s="70"/>
      <c r="K2610" s="54"/>
      <c r="L2610" s="54"/>
      <c r="M2610" s="70"/>
      <c r="N2610" s="86"/>
      <c r="O2610" s="86"/>
      <c r="P2610" s="54"/>
      <c r="Q2610" s="71"/>
      <c r="R2610" s="54"/>
      <c r="S2610" s="54"/>
      <c r="T2610" s="54"/>
      <c r="U2610" s="54"/>
      <c r="V2610" s="86"/>
      <c r="W2610" s="86"/>
    </row>
    <row r="2611" ht="15.75" customHeight="1">
      <c r="C2611" s="82"/>
      <c r="D2611" s="83"/>
      <c r="E2611" s="82"/>
      <c r="F2611" s="84"/>
      <c r="G2611" s="85"/>
      <c r="H2611" s="67"/>
      <c r="I2611" s="54"/>
      <c r="J2611" s="70"/>
      <c r="K2611" s="54"/>
      <c r="L2611" s="54"/>
      <c r="M2611" s="70"/>
      <c r="N2611" s="86"/>
      <c r="O2611" s="86"/>
      <c r="P2611" s="54"/>
      <c r="Q2611" s="71"/>
      <c r="R2611" s="54"/>
      <c r="S2611" s="54"/>
      <c r="T2611" s="54"/>
      <c r="U2611" s="54"/>
      <c r="V2611" s="86"/>
      <c r="W2611" s="86"/>
    </row>
    <row r="2612" ht="15.75" customHeight="1">
      <c r="C2612" s="82"/>
      <c r="D2612" s="83"/>
      <c r="E2612" s="82"/>
      <c r="F2612" s="84"/>
      <c r="G2612" s="85"/>
      <c r="H2612" s="67"/>
      <c r="I2612" s="54"/>
      <c r="J2612" s="70"/>
      <c r="K2612" s="54"/>
      <c r="L2612" s="54"/>
      <c r="M2612" s="70"/>
      <c r="N2612" s="86"/>
      <c r="O2612" s="86"/>
      <c r="P2612" s="54"/>
      <c r="Q2612" s="71"/>
      <c r="R2612" s="54"/>
      <c r="S2612" s="54"/>
      <c r="T2612" s="54"/>
      <c r="U2612" s="54"/>
      <c r="V2612" s="86"/>
      <c r="W2612" s="86"/>
    </row>
    <row r="2613" ht="15.75" customHeight="1">
      <c r="C2613" s="82"/>
      <c r="D2613" s="83"/>
      <c r="E2613" s="82"/>
      <c r="F2613" s="84"/>
      <c r="G2613" s="85"/>
      <c r="H2613" s="67"/>
      <c r="I2613" s="54"/>
      <c r="J2613" s="70"/>
      <c r="K2613" s="54"/>
      <c r="L2613" s="54"/>
      <c r="M2613" s="70"/>
      <c r="N2613" s="86"/>
      <c r="O2613" s="86"/>
      <c r="P2613" s="54"/>
      <c r="Q2613" s="71"/>
      <c r="R2613" s="54"/>
      <c r="S2613" s="54"/>
      <c r="T2613" s="54"/>
      <c r="U2613" s="54"/>
      <c r="V2613" s="86"/>
      <c r="W2613" s="86"/>
    </row>
    <row r="2614" ht="15.75" customHeight="1">
      <c r="C2614" s="82"/>
      <c r="D2614" s="83"/>
      <c r="E2614" s="82"/>
      <c r="F2614" s="84"/>
      <c r="G2614" s="85"/>
      <c r="H2614" s="67"/>
      <c r="I2614" s="54"/>
      <c r="J2614" s="70"/>
      <c r="K2614" s="54"/>
      <c r="L2614" s="54"/>
      <c r="M2614" s="70"/>
      <c r="N2614" s="86"/>
      <c r="O2614" s="86"/>
      <c r="P2614" s="54"/>
      <c r="Q2614" s="71"/>
      <c r="R2614" s="54"/>
      <c r="S2614" s="54"/>
      <c r="T2614" s="54"/>
      <c r="U2614" s="54"/>
      <c r="V2614" s="86"/>
      <c r="W2614" s="86"/>
    </row>
    <row r="2615" ht="15.75" customHeight="1">
      <c r="C2615" s="82"/>
      <c r="D2615" s="83"/>
      <c r="E2615" s="82"/>
      <c r="F2615" s="84"/>
      <c r="G2615" s="85"/>
      <c r="H2615" s="67"/>
      <c r="I2615" s="54"/>
      <c r="J2615" s="70"/>
      <c r="K2615" s="54"/>
      <c r="L2615" s="54"/>
      <c r="M2615" s="70"/>
      <c r="N2615" s="86"/>
      <c r="O2615" s="86"/>
      <c r="P2615" s="54"/>
      <c r="Q2615" s="71"/>
      <c r="R2615" s="54"/>
      <c r="S2615" s="54"/>
      <c r="T2615" s="54"/>
      <c r="U2615" s="54"/>
      <c r="V2615" s="86"/>
      <c r="W2615" s="86"/>
    </row>
    <row r="2616" ht="15.75" customHeight="1">
      <c r="C2616" s="82"/>
      <c r="D2616" s="83"/>
      <c r="E2616" s="82"/>
      <c r="F2616" s="84"/>
      <c r="G2616" s="85"/>
      <c r="H2616" s="67"/>
      <c r="I2616" s="54"/>
      <c r="J2616" s="70"/>
      <c r="K2616" s="54"/>
      <c r="L2616" s="54"/>
      <c r="M2616" s="70"/>
      <c r="N2616" s="86"/>
      <c r="O2616" s="86"/>
      <c r="P2616" s="54"/>
      <c r="Q2616" s="71"/>
      <c r="R2616" s="54"/>
      <c r="S2616" s="54"/>
      <c r="T2616" s="54"/>
      <c r="U2616" s="54"/>
      <c r="V2616" s="86"/>
      <c r="W2616" s="86"/>
    </row>
    <row r="2617" ht="15.75" customHeight="1">
      <c r="C2617" s="82"/>
      <c r="D2617" s="83"/>
      <c r="E2617" s="82"/>
      <c r="F2617" s="84"/>
      <c r="G2617" s="85"/>
      <c r="H2617" s="67"/>
      <c r="I2617" s="54"/>
      <c r="J2617" s="70"/>
      <c r="K2617" s="54"/>
      <c r="L2617" s="54"/>
      <c r="M2617" s="70"/>
      <c r="N2617" s="86"/>
      <c r="O2617" s="86"/>
      <c r="P2617" s="54"/>
      <c r="Q2617" s="71"/>
      <c r="R2617" s="54"/>
      <c r="S2617" s="54"/>
      <c r="T2617" s="54"/>
      <c r="U2617" s="54"/>
      <c r="V2617" s="86"/>
      <c r="W2617" s="86"/>
    </row>
    <row r="2618" ht="15.75" customHeight="1">
      <c r="C2618" s="82"/>
      <c r="D2618" s="83"/>
      <c r="E2618" s="82"/>
      <c r="F2618" s="84"/>
      <c r="G2618" s="85"/>
      <c r="H2618" s="67"/>
      <c r="I2618" s="54"/>
      <c r="J2618" s="70"/>
      <c r="K2618" s="54"/>
      <c r="L2618" s="54"/>
      <c r="M2618" s="70"/>
      <c r="N2618" s="86"/>
      <c r="O2618" s="86"/>
      <c r="P2618" s="54"/>
      <c r="Q2618" s="71"/>
      <c r="R2618" s="54"/>
      <c r="S2618" s="54"/>
      <c r="T2618" s="54"/>
      <c r="U2618" s="54"/>
      <c r="V2618" s="86"/>
      <c r="W2618" s="86"/>
    </row>
    <row r="2619" ht="15.75" customHeight="1">
      <c r="C2619" s="82"/>
      <c r="D2619" s="83"/>
      <c r="E2619" s="82"/>
      <c r="F2619" s="84"/>
      <c r="G2619" s="85"/>
      <c r="H2619" s="67"/>
      <c r="I2619" s="54"/>
      <c r="J2619" s="70"/>
      <c r="K2619" s="54"/>
      <c r="L2619" s="54"/>
      <c r="M2619" s="70"/>
      <c r="N2619" s="86"/>
      <c r="O2619" s="86"/>
      <c r="P2619" s="54"/>
      <c r="Q2619" s="71"/>
      <c r="R2619" s="54"/>
      <c r="S2619" s="54"/>
      <c r="T2619" s="54"/>
      <c r="U2619" s="54"/>
      <c r="V2619" s="86"/>
      <c r="W2619" s="86"/>
    </row>
    <row r="2620" ht="15.75" customHeight="1">
      <c r="C2620" s="82"/>
      <c r="D2620" s="83"/>
      <c r="E2620" s="82"/>
      <c r="F2620" s="84"/>
      <c r="G2620" s="85"/>
      <c r="H2620" s="67"/>
      <c r="I2620" s="54"/>
      <c r="J2620" s="70"/>
      <c r="K2620" s="54"/>
      <c r="L2620" s="54"/>
      <c r="M2620" s="70"/>
      <c r="N2620" s="86"/>
      <c r="O2620" s="86"/>
      <c r="P2620" s="54"/>
      <c r="Q2620" s="71"/>
      <c r="R2620" s="54"/>
      <c r="S2620" s="54"/>
      <c r="T2620" s="54"/>
      <c r="U2620" s="54"/>
      <c r="V2620" s="86"/>
      <c r="W2620" s="86"/>
    </row>
    <row r="2621" ht="15.75" customHeight="1">
      <c r="C2621" s="82"/>
      <c r="D2621" s="83"/>
      <c r="E2621" s="82"/>
      <c r="F2621" s="84"/>
      <c r="G2621" s="85"/>
      <c r="H2621" s="67"/>
      <c r="I2621" s="54"/>
      <c r="J2621" s="70"/>
      <c r="K2621" s="54"/>
      <c r="L2621" s="54"/>
      <c r="M2621" s="70"/>
      <c r="N2621" s="86"/>
      <c r="O2621" s="86"/>
      <c r="P2621" s="54"/>
      <c r="Q2621" s="71"/>
      <c r="R2621" s="54"/>
      <c r="S2621" s="54"/>
      <c r="T2621" s="54"/>
      <c r="U2621" s="54"/>
      <c r="V2621" s="86"/>
      <c r="W2621" s="86"/>
    </row>
    <row r="2622" ht="15.75" customHeight="1">
      <c r="C2622" s="82"/>
      <c r="D2622" s="83"/>
      <c r="E2622" s="82"/>
      <c r="F2622" s="84"/>
      <c r="G2622" s="85"/>
      <c r="H2622" s="67"/>
      <c r="I2622" s="54"/>
      <c r="J2622" s="70"/>
      <c r="K2622" s="54"/>
      <c r="L2622" s="54"/>
      <c r="M2622" s="70"/>
      <c r="N2622" s="86"/>
      <c r="O2622" s="86"/>
      <c r="P2622" s="54"/>
      <c r="Q2622" s="71"/>
      <c r="R2622" s="54"/>
      <c r="S2622" s="54"/>
      <c r="T2622" s="54"/>
      <c r="U2622" s="54"/>
      <c r="V2622" s="86"/>
      <c r="W2622" s="86"/>
    </row>
    <row r="2623" ht="15.75" customHeight="1">
      <c r="C2623" s="82"/>
      <c r="D2623" s="83"/>
      <c r="E2623" s="82"/>
      <c r="F2623" s="84"/>
      <c r="G2623" s="85"/>
      <c r="H2623" s="67"/>
      <c r="I2623" s="54"/>
      <c r="J2623" s="70"/>
      <c r="K2623" s="54"/>
      <c r="L2623" s="54"/>
      <c r="M2623" s="70"/>
      <c r="N2623" s="86"/>
      <c r="O2623" s="86"/>
      <c r="P2623" s="54"/>
      <c r="Q2623" s="71"/>
      <c r="R2623" s="54"/>
      <c r="S2623" s="54"/>
      <c r="T2623" s="54"/>
      <c r="U2623" s="54"/>
      <c r="V2623" s="86"/>
      <c r="W2623" s="86"/>
    </row>
    <row r="2624" ht="15.75" customHeight="1">
      <c r="C2624" s="82"/>
      <c r="D2624" s="83"/>
      <c r="E2624" s="82"/>
      <c r="F2624" s="84"/>
      <c r="G2624" s="85"/>
      <c r="H2624" s="67"/>
      <c r="I2624" s="54"/>
      <c r="J2624" s="70"/>
      <c r="K2624" s="54"/>
      <c r="L2624" s="54"/>
      <c r="M2624" s="70"/>
      <c r="N2624" s="86"/>
      <c r="O2624" s="86"/>
      <c r="P2624" s="54"/>
      <c r="Q2624" s="71"/>
      <c r="R2624" s="54"/>
      <c r="S2624" s="54"/>
      <c r="T2624" s="54"/>
      <c r="U2624" s="54"/>
      <c r="V2624" s="86"/>
      <c r="W2624" s="86"/>
    </row>
    <row r="2625" ht="15.75" customHeight="1">
      <c r="C2625" s="82"/>
      <c r="D2625" s="83"/>
      <c r="E2625" s="82"/>
      <c r="F2625" s="84"/>
      <c r="G2625" s="85"/>
      <c r="H2625" s="67"/>
      <c r="I2625" s="54"/>
      <c r="J2625" s="70"/>
      <c r="K2625" s="54"/>
      <c r="L2625" s="54"/>
      <c r="M2625" s="70"/>
      <c r="N2625" s="86"/>
      <c r="O2625" s="86"/>
      <c r="P2625" s="54"/>
      <c r="Q2625" s="71"/>
      <c r="R2625" s="54"/>
      <c r="S2625" s="54"/>
      <c r="T2625" s="54"/>
      <c r="U2625" s="54"/>
      <c r="V2625" s="86"/>
      <c r="W2625" s="86"/>
    </row>
    <row r="2626" ht="15.75" customHeight="1">
      <c r="C2626" s="82"/>
      <c r="D2626" s="83"/>
      <c r="E2626" s="82"/>
      <c r="F2626" s="84"/>
      <c r="G2626" s="85"/>
      <c r="H2626" s="67"/>
      <c r="I2626" s="54"/>
      <c r="J2626" s="70"/>
      <c r="K2626" s="54"/>
      <c r="L2626" s="54"/>
      <c r="M2626" s="70"/>
      <c r="N2626" s="86"/>
      <c r="O2626" s="86"/>
      <c r="P2626" s="54"/>
      <c r="Q2626" s="71"/>
      <c r="R2626" s="54"/>
      <c r="S2626" s="54"/>
      <c r="T2626" s="54"/>
      <c r="U2626" s="54"/>
      <c r="V2626" s="86"/>
      <c r="W2626" s="86"/>
    </row>
    <row r="2627" ht="15.75" customHeight="1">
      <c r="C2627" s="82"/>
      <c r="D2627" s="83"/>
      <c r="E2627" s="82"/>
      <c r="F2627" s="84"/>
      <c r="G2627" s="85"/>
      <c r="H2627" s="67"/>
      <c r="I2627" s="54"/>
      <c r="J2627" s="70"/>
      <c r="K2627" s="54"/>
      <c r="L2627" s="54"/>
      <c r="M2627" s="70"/>
      <c r="N2627" s="86"/>
      <c r="O2627" s="86"/>
      <c r="P2627" s="54"/>
      <c r="Q2627" s="71"/>
      <c r="R2627" s="54"/>
      <c r="S2627" s="54"/>
      <c r="T2627" s="54"/>
      <c r="U2627" s="54"/>
      <c r="V2627" s="86"/>
      <c r="W2627" s="86"/>
    </row>
    <row r="2628" ht="15.75" customHeight="1">
      <c r="C2628" s="82"/>
      <c r="D2628" s="83"/>
      <c r="E2628" s="82"/>
      <c r="F2628" s="84"/>
      <c r="G2628" s="85"/>
      <c r="H2628" s="67"/>
      <c r="I2628" s="54"/>
      <c r="J2628" s="70"/>
      <c r="K2628" s="54"/>
      <c r="L2628" s="54"/>
      <c r="M2628" s="70"/>
      <c r="N2628" s="86"/>
      <c r="O2628" s="86"/>
      <c r="P2628" s="54"/>
      <c r="Q2628" s="71"/>
      <c r="R2628" s="54"/>
      <c r="S2628" s="54"/>
      <c r="T2628" s="54"/>
      <c r="U2628" s="54"/>
      <c r="V2628" s="86"/>
      <c r="W2628" s="86"/>
    </row>
    <row r="2629" ht="15.75" customHeight="1">
      <c r="C2629" s="82"/>
      <c r="D2629" s="83"/>
      <c r="E2629" s="82"/>
      <c r="F2629" s="84"/>
      <c r="G2629" s="85"/>
      <c r="H2629" s="67"/>
      <c r="I2629" s="54"/>
      <c r="J2629" s="70"/>
      <c r="K2629" s="54"/>
      <c r="L2629" s="54"/>
      <c r="M2629" s="70"/>
      <c r="N2629" s="86"/>
      <c r="O2629" s="86"/>
      <c r="P2629" s="54"/>
      <c r="Q2629" s="71"/>
      <c r="R2629" s="54"/>
      <c r="S2629" s="54"/>
      <c r="T2629" s="54"/>
      <c r="U2629" s="54"/>
      <c r="V2629" s="86"/>
      <c r="W2629" s="86"/>
    </row>
    <row r="2630" ht="15.75" customHeight="1">
      <c r="C2630" s="82"/>
      <c r="D2630" s="83"/>
      <c r="E2630" s="82"/>
      <c r="F2630" s="84"/>
      <c r="G2630" s="85"/>
      <c r="H2630" s="67"/>
      <c r="I2630" s="54"/>
      <c r="J2630" s="70"/>
      <c r="K2630" s="54"/>
      <c r="L2630" s="54"/>
      <c r="M2630" s="70"/>
      <c r="N2630" s="86"/>
      <c r="O2630" s="86"/>
      <c r="P2630" s="54"/>
      <c r="Q2630" s="71"/>
      <c r="R2630" s="54"/>
      <c r="S2630" s="54"/>
      <c r="T2630" s="54"/>
      <c r="U2630" s="54"/>
      <c r="V2630" s="86"/>
      <c r="W2630" s="86"/>
    </row>
    <row r="2631" ht="15.75" customHeight="1">
      <c r="C2631" s="82"/>
      <c r="D2631" s="83"/>
      <c r="E2631" s="82"/>
      <c r="F2631" s="84"/>
      <c r="G2631" s="85"/>
      <c r="H2631" s="67"/>
      <c r="I2631" s="54"/>
      <c r="J2631" s="70"/>
      <c r="K2631" s="54"/>
      <c r="L2631" s="54"/>
      <c r="M2631" s="70"/>
      <c r="N2631" s="86"/>
      <c r="O2631" s="86"/>
      <c r="P2631" s="54"/>
      <c r="Q2631" s="71"/>
      <c r="R2631" s="54"/>
      <c r="S2631" s="54"/>
      <c r="T2631" s="54"/>
      <c r="U2631" s="54"/>
      <c r="V2631" s="86"/>
      <c r="W2631" s="86"/>
    </row>
    <row r="2632" ht="15.75" customHeight="1">
      <c r="C2632" s="82"/>
      <c r="D2632" s="83"/>
      <c r="E2632" s="82"/>
      <c r="F2632" s="84"/>
      <c r="G2632" s="85"/>
      <c r="H2632" s="67"/>
      <c r="I2632" s="54"/>
      <c r="J2632" s="70"/>
      <c r="K2632" s="54"/>
      <c r="L2632" s="54"/>
      <c r="M2632" s="70"/>
      <c r="N2632" s="86"/>
      <c r="O2632" s="86"/>
      <c r="P2632" s="54"/>
      <c r="Q2632" s="71"/>
      <c r="R2632" s="54"/>
      <c r="S2632" s="54"/>
      <c r="T2632" s="54"/>
      <c r="U2632" s="54"/>
      <c r="V2632" s="86"/>
      <c r="W2632" s="86"/>
      <c r="X2632" s="54"/>
    </row>
    <row r="2633" ht="15.75" customHeight="1">
      <c r="C2633" s="82"/>
      <c r="D2633" s="83"/>
      <c r="E2633" s="82"/>
      <c r="F2633" s="84"/>
      <c r="G2633" s="85"/>
      <c r="H2633" s="67"/>
      <c r="I2633" s="54"/>
      <c r="J2633" s="70"/>
      <c r="K2633" s="54"/>
      <c r="L2633" s="54"/>
      <c r="M2633" s="70"/>
      <c r="N2633" s="86"/>
      <c r="O2633" s="86"/>
      <c r="P2633" s="54"/>
      <c r="Q2633" s="71"/>
      <c r="R2633" s="54"/>
      <c r="S2633" s="54"/>
      <c r="T2633" s="54"/>
      <c r="U2633" s="54"/>
      <c r="V2633" s="86"/>
      <c r="W2633" s="86"/>
      <c r="X2633" s="54"/>
    </row>
    <row r="2634" ht="15.75" customHeight="1">
      <c r="C2634" s="82"/>
      <c r="D2634" s="83"/>
      <c r="E2634" s="82"/>
      <c r="F2634" s="84"/>
      <c r="G2634" s="85"/>
      <c r="H2634" s="67"/>
      <c r="I2634" s="54"/>
      <c r="J2634" s="70"/>
      <c r="K2634" s="54"/>
      <c r="L2634" s="54"/>
      <c r="M2634" s="70"/>
      <c r="N2634" s="86"/>
      <c r="O2634" s="86"/>
      <c r="P2634" s="54"/>
      <c r="Q2634" s="71"/>
      <c r="R2634" s="54"/>
      <c r="S2634" s="54"/>
      <c r="T2634" s="54"/>
      <c r="U2634" s="54"/>
      <c r="V2634" s="86"/>
      <c r="W2634" s="86"/>
      <c r="X2634" s="54"/>
    </row>
    <row r="2635" ht="15.75" customHeight="1">
      <c r="C2635" s="82"/>
      <c r="D2635" s="83"/>
      <c r="E2635" s="82"/>
      <c r="F2635" s="84"/>
      <c r="G2635" s="85"/>
      <c r="H2635" s="67"/>
      <c r="I2635" s="54"/>
      <c r="J2635" s="70"/>
      <c r="K2635" s="54"/>
      <c r="L2635" s="54"/>
      <c r="M2635" s="70"/>
      <c r="N2635" s="86"/>
      <c r="O2635" s="86"/>
      <c r="P2635" s="54"/>
      <c r="Q2635" s="71"/>
      <c r="R2635" s="54"/>
      <c r="S2635" s="54"/>
      <c r="T2635" s="54"/>
      <c r="U2635" s="54"/>
      <c r="V2635" s="86"/>
      <c r="W2635" s="86"/>
      <c r="X2635" s="54"/>
    </row>
    <row r="2636" ht="15.75" customHeight="1">
      <c r="C2636" s="82"/>
      <c r="D2636" s="83"/>
      <c r="E2636" s="82"/>
      <c r="F2636" s="84"/>
      <c r="G2636" s="85"/>
      <c r="H2636" s="67"/>
      <c r="I2636" s="54"/>
      <c r="J2636" s="70"/>
      <c r="K2636" s="54"/>
      <c r="L2636" s="54"/>
      <c r="M2636" s="70"/>
      <c r="N2636" s="86"/>
      <c r="O2636" s="86"/>
      <c r="P2636" s="54"/>
      <c r="Q2636" s="71"/>
      <c r="R2636" s="54"/>
      <c r="S2636" s="54"/>
      <c r="T2636" s="54"/>
      <c r="U2636" s="54"/>
      <c r="V2636" s="86"/>
      <c r="W2636" s="86"/>
      <c r="X2636" s="54"/>
    </row>
    <row r="2637" ht="15.75" customHeight="1">
      <c r="C2637" s="82"/>
      <c r="D2637" s="83"/>
      <c r="E2637" s="82"/>
      <c r="F2637" s="84"/>
      <c r="G2637" s="85"/>
      <c r="H2637" s="67"/>
      <c r="I2637" s="54"/>
      <c r="J2637" s="70"/>
      <c r="K2637" s="54"/>
      <c r="L2637" s="54"/>
      <c r="M2637" s="70"/>
      <c r="N2637" s="86"/>
      <c r="O2637" s="86"/>
      <c r="P2637" s="54"/>
      <c r="Q2637" s="71"/>
      <c r="R2637" s="54"/>
      <c r="S2637" s="54"/>
      <c r="T2637" s="54"/>
      <c r="U2637" s="54"/>
      <c r="V2637" s="86"/>
      <c r="W2637" s="86"/>
      <c r="X2637" s="54"/>
    </row>
    <row r="2638" ht="15.75" customHeight="1">
      <c r="C2638" s="82"/>
      <c r="D2638" s="83"/>
      <c r="E2638" s="82"/>
      <c r="F2638" s="84"/>
      <c r="G2638" s="85"/>
      <c r="H2638" s="67"/>
      <c r="I2638" s="54"/>
      <c r="J2638" s="70"/>
      <c r="K2638" s="54"/>
      <c r="L2638" s="54"/>
      <c r="M2638" s="70"/>
      <c r="N2638" s="86"/>
      <c r="O2638" s="86"/>
      <c r="P2638" s="54"/>
      <c r="Q2638" s="71"/>
      <c r="R2638" s="54"/>
      <c r="S2638" s="54"/>
      <c r="T2638" s="54"/>
      <c r="U2638" s="54"/>
      <c r="V2638" s="86"/>
      <c r="W2638" s="86"/>
      <c r="X2638" s="54"/>
    </row>
    <row r="2639" ht="15.75" customHeight="1">
      <c r="C2639" s="82"/>
      <c r="D2639" s="83"/>
      <c r="E2639" s="82"/>
      <c r="F2639" s="84"/>
      <c r="G2639" s="85"/>
      <c r="H2639" s="67"/>
      <c r="I2639" s="54"/>
      <c r="J2639" s="70"/>
      <c r="K2639" s="54"/>
      <c r="L2639" s="54"/>
      <c r="M2639" s="70"/>
      <c r="N2639" s="86"/>
      <c r="O2639" s="86"/>
      <c r="P2639" s="54"/>
      <c r="Q2639" s="71"/>
      <c r="R2639" s="54"/>
      <c r="S2639" s="54"/>
      <c r="T2639" s="54"/>
      <c r="U2639" s="54"/>
      <c r="V2639" s="86"/>
      <c r="W2639" s="86"/>
      <c r="X2639" s="54"/>
    </row>
    <row r="2640" ht="15.75" customHeight="1">
      <c r="C2640" s="82"/>
      <c r="D2640" s="83"/>
      <c r="E2640" s="82"/>
      <c r="F2640" s="84"/>
      <c r="G2640" s="85"/>
      <c r="H2640" s="67"/>
      <c r="I2640" s="54"/>
      <c r="J2640" s="70"/>
      <c r="K2640" s="54"/>
      <c r="L2640" s="54"/>
      <c r="M2640" s="70"/>
      <c r="N2640" s="86"/>
      <c r="O2640" s="86"/>
      <c r="P2640" s="54"/>
      <c r="Q2640" s="71"/>
      <c r="R2640" s="54"/>
      <c r="S2640" s="54"/>
      <c r="T2640" s="54"/>
      <c r="U2640" s="54"/>
      <c r="V2640" s="86"/>
      <c r="W2640" s="86"/>
      <c r="X2640" s="54"/>
    </row>
    <row r="2641" ht="15.75" customHeight="1">
      <c r="C2641" s="82"/>
      <c r="D2641" s="83"/>
      <c r="E2641" s="82"/>
      <c r="F2641" s="84"/>
      <c r="G2641" s="85"/>
      <c r="H2641" s="67"/>
      <c r="I2641" s="54"/>
      <c r="J2641" s="70"/>
      <c r="K2641" s="54"/>
      <c r="L2641" s="54"/>
      <c r="M2641" s="70"/>
      <c r="N2641" s="86"/>
      <c r="O2641" s="86"/>
      <c r="P2641" s="54"/>
      <c r="Q2641" s="71"/>
      <c r="R2641" s="54"/>
      <c r="S2641" s="54"/>
      <c r="T2641" s="54"/>
      <c r="U2641" s="54"/>
      <c r="V2641" s="86"/>
      <c r="W2641" s="86"/>
      <c r="X2641" s="54"/>
    </row>
    <row r="2642" ht="15.75" customHeight="1">
      <c r="C2642" s="82"/>
      <c r="D2642" s="83"/>
      <c r="E2642" s="82"/>
      <c r="F2642" s="84"/>
      <c r="G2642" s="85"/>
      <c r="H2642" s="67"/>
      <c r="I2642" s="54"/>
      <c r="J2642" s="70"/>
      <c r="K2642" s="54"/>
      <c r="L2642" s="54"/>
      <c r="M2642" s="70"/>
      <c r="N2642" s="86"/>
      <c r="O2642" s="86"/>
      <c r="P2642" s="54"/>
      <c r="Q2642" s="71"/>
      <c r="R2642" s="54"/>
      <c r="S2642" s="54"/>
      <c r="T2642" s="54"/>
      <c r="U2642" s="54"/>
      <c r="V2642" s="86"/>
      <c r="W2642" s="86"/>
      <c r="X2642" s="54"/>
    </row>
    <row r="2643" ht="15.75" customHeight="1">
      <c r="C2643" s="82"/>
      <c r="D2643" s="82"/>
      <c r="E2643" s="82"/>
      <c r="F2643" s="84"/>
      <c r="G2643" s="85"/>
      <c r="H2643" s="67"/>
      <c r="I2643" s="54"/>
      <c r="J2643" s="70"/>
      <c r="K2643" s="54"/>
      <c r="L2643" s="54"/>
      <c r="M2643" s="70"/>
      <c r="N2643" s="86"/>
      <c r="O2643" s="86"/>
      <c r="P2643" s="54"/>
      <c r="Q2643" s="71"/>
      <c r="R2643" s="54"/>
      <c r="S2643" s="54"/>
      <c r="T2643" s="54"/>
      <c r="U2643" s="54"/>
      <c r="V2643" s="86"/>
      <c r="W2643" s="86"/>
      <c r="X2643" s="54"/>
    </row>
    <row r="2644" ht="15.75" customHeight="1">
      <c r="C2644" s="82"/>
      <c r="D2644" s="82"/>
      <c r="E2644" s="82"/>
      <c r="F2644" s="84"/>
      <c r="G2644" s="85"/>
      <c r="H2644" s="67"/>
      <c r="I2644" s="54"/>
      <c r="J2644" s="70"/>
      <c r="K2644" s="54"/>
      <c r="L2644" s="54"/>
      <c r="M2644" s="70"/>
      <c r="N2644" s="86"/>
      <c r="O2644" s="86"/>
      <c r="P2644" s="54"/>
      <c r="Q2644" s="71"/>
      <c r="R2644" s="54"/>
      <c r="S2644" s="54"/>
      <c r="T2644" s="54"/>
      <c r="U2644" s="54"/>
      <c r="V2644" s="86"/>
      <c r="W2644" s="86"/>
      <c r="X2644" s="54"/>
    </row>
    <row r="2645" ht="15.75" customHeight="1">
      <c r="C2645" s="82"/>
      <c r="D2645" s="82"/>
      <c r="E2645" s="82"/>
      <c r="F2645" s="84"/>
      <c r="G2645" s="85"/>
      <c r="H2645" s="67"/>
      <c r="I2645" s="54"/>
      <c r="J2645" s="70"/>
      <c r="K2645" s="54"/>
      <c r="L2645" s="54"/>
      <c r="M2645" s="70"/>
      <c r="N2645" s="86"/>
      <c r="O2645" s="86"/>
      <c r="P2645" s="54"/>
      <c r="Q2645" s="71"/>
      <c r="R2645" s="54"/>
      <c r="S2645" s="54"/>
      <c r="T2645" s="54"/>
      <c r="U2645" s="54"/>
      <c r="V2645" s="86"/>
      <c r="W2645" s="86"/>
      <c r="X2645" s="54"/>
    </row>
    <row r="2646" ht="15.75" customHeight="1">
      <c r="C2646" s="82"/>
      <c r="D2646" s="82"/>
      <c r="E2646" s="82"/>
      <c r="F2646" s="84"/>
      <c r="G2646" s="85"/>
      <c r="H2646" s="67"/>
      <c r="I2646" s="54"/>
      <c r="J2646" s="70"/>
      <c r="K2646" s="54"/>
      <c r="L2646" s="54"/>
      <c r="M2646" s="70"/>
      <c r="N2646" s="86"/>
      <c r="O2646" s="86"/>
      <c r="P2646" s="54"/>
      <c r="Q2646" s="71"/>
      <c r="R2646" s="54"/>
      <c r="S2646" s="54"/>
      <c r="T2646" s="54"/>
      <c r="U2646" s="54"/>
      <c r="V2646" s="86"/>
      <c r="W2646" s="86"/>
      <c r="X2646" s="54"/>
    </row>
    <row r="2647" ht="15.75" customHeight="1">
      <c r="C2647" s="82"/>
      <c r="D2647" s="82"/>
      <c r="E2647" s="82"/>
      <c r="F2647" s="84"/>
      <c r="G2647" s="85"/>
      <c r="H2647" s="67"/>
      <c r="I2647" s="54"/>
      <c r="J2647" s="70"/>
      <c r="K2647" s="54"/>
      <c r="L2647" s="54"/>
      <c r="M2647" s="70"/>
      <c r="N2647" s="86"/>
      <c r="O2647" s="86"/>
      <c r="P2647" s="54"/>
      <c r="Q2647" s="71"/>
      <c r="R2647" s="54"/>
      <c r="S2647" s="54"/>
      <c r="T2647" s="54"/>
      <c r="U2647" s="54"/>
      <c r="V2647" s="86"/>
      <c r="W2647" s="86"/>
      <c r="X2647" s="54"/>
    </row>
    <row r="2648" ht="15.75" customHeight="1">
      <c r="C2648" s="82"/>
      <c r="D2648" s="82"/>
      <c r="E2648" s="82"/>
      <c r="F2648" s="84"/>
      <c r="G2648" s="85"/>
      <c r="H2648" s="67"/>
      <c r="I2648" s="54"/>
      <c r="J2648" s="70"/>
      <c r="K2648" s="54"/>
      <c r="L2648" s="54"/>
      <c r="M2648" s="70"/>
      <c r="N2648" s="86"/>
      <c r="O2648" s="86"/>
      <c r="P2648" s="54"/>
      <c r="Q2648" s="71"/>
      <c r="R2648" s="54"/>
      <c r="S2648" s="54"/>
      <c r="T2648" s="54"/>
      <c r="U2648" s="54"/>
      <c r="V2648" s="86"/>
      <c r="W2648" s="86"/>
      <c r="X2648" s="54"/>
    </row>
    <row r="2649" ht="15.75" customHeight="1">
      <c r="C2649" s="82"/>
      <c r="D2649" s="82"/>
      <c r="E2649" s="82"/>
      <c r="F2649" s="84"/>
      <c r="G2649" s="85"/>
      <c r="H2649" s="67"/>
      <c r="I2649" s="54"/>
      <c r="J2649" s="70"/>
      <c r="K2649" s="54"/>
      <c r="L2649" s="54"/>
      <c r="M2649" s="70"/>
      <c r="N2649" s="86"/>
      <c r="O2649" s="86"/>
      <c r="P2649" s="54"/>
      <c r="Q2649" s="71"/>
      <c r="R2649" s="54"/>
      <c r="S2649" s="54"/>
      <c r="T2649" s="54"/>
      <c r="U2649" s="54"/>
      <c r="V2649" s="86"/>
      <c r="W2649" s="86"/>
      <c r="X2649" s="54"/>
    </row>
    <row r="2650" ht="15.75" customHeight="1">
      <c r="C2650" s="82"/>
      <c r="D2650" s="82"/>
      <c r="E2650" s="82"/>
      <c r="F2650" s="84"/>
      <c r="G2650" s="85"/>
      <c r="H2650" s="67"/>
      <c r="I2650" s="54"/>
      <c r="J2650" s="70"/>
      <c r="K2650" s="54"/>
      <c r="L2650" s="54"/>
      <c r="M2650" s="70"/>
      <c r="N2650" s="86"/>
      <c r="O2650" s="86"/>
      <c r="P2650" s="54"/>
      <c r="Q2650" s="71"/>
      <c r="R2650" s="54"/>
      <c r="S2650" s="54"/>
      <c r="T2650" s="54"/>
      <c r="U2650" s="54"/>
      <c r="V2650" s="86"/>
      <c r="W2650" s="86"/>
      <c r="X2650" s="54"/>
    </row>
    <row r="2651" ht="15.75" customHeight="1">
      <c r="C2651" s="82"/>
      <c r="D2651" s="82"/>
      <c r="E2651" s="82"/>
      <c r="F2651" s="84"/>
      <c r="G2651" s="85"/>
      <c r="H2651" s="67"/>
      <c r="I2651" s="54"/>
      <c r="J2651" s="70"/>
      <c r="K2651" s="54"/>
      <c r="L2651" s="54"/>
      <c r="M2651" s="70"/>
      <c r="N2651" s="86"/>
      <c r="O2651" s="86"/>
      <c r="P2651" s="54"/>
      <c r="Q2651" s="71"/>
      <c r="R2651" s="54"/>
      <c r="S2651" s="54"/>
      <c r="T2651" s="54"/>
      <c r="U2651" s="54"/>
      <c r="V2651" s="86"/>
      <c r="W2651" s="86"/>
      <c r="X2651" s="54"/>
    </row>
    <row r="2652" ht="15.75" customHeight="1">
      <c r="C2652" s="82"/>
      <c r="D2652" s="82"/>
      <c r="E2652" s="82"/>
      <c r="F2652" s="84"/>
      <c r="G2652" s="85"/>
      <c r="H2652" s="67"/>
      <c r="I2652" s="54"/>
      <c r="J2652" s="70"/>
      <c r="K2652" s="54"/>
      <c r="L2652" s="54"/>
      <c r="M2652" s="70"/>
      <c r="N2652" s="86"/>
      <c r="O2652" s="86"/>
      <c r="P2652" s="54"/>
      <c r="Q2652" s="71"/>
      <c r="R2652" s="54"/>
      <c r="S2652" s="54"/>
      <c r="T2652" s="54"/>
      <c r="U2652" s="54"/>
      <c r="V2652" s="86"/>
      <c r="W2652" s="86"/>
      <c r="X2652" s="54"/>
    </row>
    <row r="2653" ht="15.75" customHeight="1">
      <c r="C2653" s="82"/>
      <c r="D2653" s="82"/>
      <c r="E2653" s="82"/>
      <c r="F2653" s="84"/>
      <c r="G2653" s="85"/>
      <c r="H2653" s="67"/>
      <c r="I2653" s="54"/>
      <c r="J2653" s="70"/>
      <c r="K2653" s="54"/>
      <c r="L2653" s="54"/>
      <c r="M2653" s="70"/>
      <c r="N2653" s="86"/>
      <c r="O2653" s="86"/>
      <c r="P2653" s="54"/>
      <c r="Q2653" s="71"/>
      <c r="R2653" s="54"/>
      <c r="S2653" s="54"/>
      <c r="T2653" s="54"/>
      <c r="U2653" s="54"/>
      <c r="V2653" s="86"/>
      <c r="W2653" s="86"/>
      <c r="X2653" s="54"/>
    </row>
    <row r="2654" ht="15.75" customHeight="1">
      <c r="C2654" s="82"/>
      <c r="D2654" s="82"/>
      <c r="E2654" s="82"/>
      <c r="F2654" s="84"/>
      <c r="G2654" s="85"/>
      <c r="H2654" s="67"/>
      <c r="I2654" s="54"/>
      <c r="J2654" s="70"/>
      <c r="K2654" s="54"/>
      <c r="L2654" s="54"/>
      <c r="M2654" s="70"/>
      <c r="N2654" s="86"/>
      <c r="O2654" s="86"/>
      <c r="P2654" s="54"/>
      <c r="Q2654" s="71"/>
      <c r="R2654" s="54"/>
      <c r="S2654" s="54"/>
      <c r="T2654" s="54"/>
      <c r="U2654" s="54"/>
      <c r="V2654" s="86"/>
      <c r="W2654" s="86"/>
      <c r="X2654" s="54"/>
    </row>
    <row r="2655" ht="15.75" customHeight="1">
      <c r="C2655" s="82"/>
      <c r="D2655" s="82"/>
      <c r="E2655" s="82"/>
      <c r="F2655" s="84"/>
      <c r="G2655" s="85"/>
      <c r="H2655" s="67"/>
      <c r="I2655" s="54"/>
      <c r="J2655" s="70"/>
      <c r="K2655" s="54"/>
      <c r="L2655" s="54"/>
      <c r="M2655" s="70"/>
      <c r="N2655" s="86"/>
      <c r="O2655" s="86"/>
      <c r="P2655" s="54"/>
      <c r="Q2655" s="71"/>
      <c r="R2655" s="54"/>
      <c r="S2655" s="54"/>
      <c r="T2655" s="54"/>
      <c r="U2655" s="54"/>
      <c r="V2655" s="86"/>
      <c r="W2655" s="86"/>
      <c r="X2655" s="54"/>
    </row>
    <row r="2656" ht="15.75" customHeight="1">
      <c r="C2656" s="82"/>
      <c r="D2656" s="82"/>
      <c r="E2656" s="82"/>
      <c r="F2656" s="84"/>
      <c r="G2656" s="85"/>
      <c r="H2656" s="67"/>
      <c r="I2656" s="54"/>
      <c r="J2656" s="70"/>
      <c r="K2656" s="54"/>
      <c r="L2656" s="54"/>
      <c r="M2656" s="70"/>
      <c r="N2656" s="86"/>
      <c r="O2656" s="86"/>
      <c r="P2656" s="54"/>
      <c r="Q2656" s="71"/>
      <c r="R2656" s="54"/>
      <c r="S2656" s="54"/>
      <c r="T2656" s="54"/>
      <c r="U2656" s="54"/>
      <c r="V2656" s="86"/>
      <c r="W2656" s="86"/>
      <c r="X2656" s="54"/>
    </row>
    <row r="2657" ht="15.75" customHeight="1">
      <c r="C2657" s="82"/>
      <c r="D2657" s="82"/>
      <c r="E2657" s="82"/>
      <c r="F2657" s="84"/>
      <c r="G2657" s="85"/>
      <c r="H2657" s="67"/>
      <c r="I2657" s="54"/>
      <c r="J2657" s="70"/>
      <c r="K2657" s="54"/>
      <c r="L2657" s="54"/>
      <c r="M2657" s="70"/>
      <c r="N2657" s="86"/>
      <c r="O2657" s="86"/>
      <c r="P2657" s="54"/>
      <c r="Q2657" s="71"/>
      <c r="R2657" s="54"/>
      <c r="S2657" s="54"/>
      <c r="T2657" s="54"/>
      <c r="U2657" s="54"/>
      <c r="V2657" s="86"/>
      <c r="W2657" s="86"/>
      <c r="X2657" s="54"/>
    </row>
    <row r="2658" ht="15.75" customHeight="1">
      <c r="C2658" s="82"/>
      <c r="D2658" s="82"/>
      <c r="E2658" s="82"/>
      <c r="F2658" s="84"/>
      <c r="G2658" s="85"/>
      <c r="H2658" s="67"/>
      <c r="I2658" s="54"/>
      <c r="J2658" s="70"/>
      <c r="K2658" s="54"/>
      <c r="L2658" s="54"/>
      <c r="M2658" s="70"/>
      <c r="N2658" s="86"/>
      <c r="O2658" s="86"/>
      <c r="P2658" s="54"/>
      <c r="Q2658" s="71"/>
      <c r="R2658" s="54"/>
      <c r="S2658" s="54"/>
      <c r="T2658" s="54"/>
      <c r="U2658" s="54"/>
      <c r="V2658" s="86"/>
      <c r="W2658" s="86"/>
      <c r="X2658" s="54"/>
    </row>
    <row r="2659" ht="15.75" customHeight="1">
      <c r="C2659" s="82"/>
      <c r="D2659" s="82"/>
      <c r="E2659" s="82"/>
      <c r="F2659" s="84"/>
      <c r="G2659" s="85"/>
      <c r="H2659" s="67"/>
      <c r="I2659" s="54"/>
      <c r="J2659" s="70"/>
      <c r="K2659" s="54"/>
      <c r="L2659" s="54"/>
      <c r="M2659" s="70"/>
      <c r="N2659" s="86"/>
      <c r="O2659" s="86"/>
      <c r="P2659" s="54"/>
      <c r="Q2659" s="71"/>
      <c r="R2659" s="54"/>
      <c r="S2659" s="54"/>
      <c r="T2659" s="54"/>
      <c r="U2659" s="54"/>
      <c r="V2659" s="86"/>
      <c r="W2659" s="86"/>
      <c r="X2659" s="54"/>
    </row>
    <row r="2660" ht="15.75" customHeight="1">
      <c r="C2660" s="82"/>
      <c r="D2660" s="82"/>
      <c r="E2660" s="82"/>
      <c r="F2660" s="84"/>
      <c r="G2660" s="85"/>
      <c r="H2660" s="67"/>
      <c r="I2660" s="54"/>
      <c r="J2660" s="70"/>
      <c r="K2660" s="54"/>
      <c r="L2660" s="54"/>
      <c r="M2660" s="70"/>
      <c r="N2660" s="86"/>
      <c r="O2660" s="86"/>
      <c r="P2660" s="54"/>
      <c r="Q2660" s="71"/>
      <c r="R2660" s="54"/>
      <c r="S2660" s="54"/>
      <c r="T2660" s="54"/>
      <c r="U2660" s="54"/>
      <c r="V2660" s="86"/>
      <c r="W2660" s="86"/>
      <c r="X2660" s="54"/>
    </row>
    <row r="2661" ht="15.75" customHeight="1">
      <c r="C2661" s="82"/>
      <c r="D2661" s="82"/>
      <c r="E2661" s="82"/>
      <c r="F2661" s="84"/>
      <c r="G2661" s="85"/>
      <c r="H2661" s="67"/>
      <c r="I2661" s="54"/>
      <c r="J2661" s="70"/>
      <c r="K2661" s="54"/>
      <c r="L2661" s="54"/>
      <c r="M2661" s="70"/>
      <c r="N2661" s="86"/>
      <c r="O2661" s="86"/>
      <c r="P2661" s="54"/>
      <c r="Q2661" s="71"/>
      <c r="R2661" s="54"/>
      <c r="S2661" s="54"/>
      <c r="T2661" s="54"/>
      <c r="U2661" s="54"/>
      <c r="V2661" s="86"/>
      <c r="W2661" s="86"/>
      <c r="X2661" s="54"/>
    </row>
    <row r="2662" ht="15.75" customHeight="1">
      <c r="C2662" s="82"/>
      <c r="D2662" s="82"/>
      <c r="E2662" s="82"/>
      <c r="F2662" s="84"/>
      <c r="G2662" s="85"/>
      <c r="H2662" s="67"/>
      <c r="I2662" s="54"/>
      <c r="J2662" s="70"/>
      <c r="K2662" s="54"/>
      <c r="L2662" s="54"/>
      <c r="M2662" s="70"/>
      <c r="N2662" s="86"/>
      <c r="O2662" s="86"/>
      <c r="P2662" s="54"/>
      <c r="Q2662" s="71"/>
      <c r="R2662" s="54"/>
      <c r="S2662" s="54"/>
      <c r="T2662" s="54"/>
      <c r="U2662" s="54"/>
      <c r="V2662" s="86"/>
      <c r="W2662" s="86"/>
      <c r="X2662" s="54"/>
    </row>
    <row r="2663" ht="15.75" customHeight="1">
      <c r="C2663" s="82"/>
      <c r="D2663" s="82"/>
      <c r="E2663" s="82"/>
      <c r="F2663" s="84"/>
      <c r="G2663" s="85"/>
      <c r="H2663" s="67"/>
      <c r="I2663" s="54"/>
      <c r="J2663" s="70"/>
      <c r="K2663" s="54"/>
      <c r="L2663" s="54"/>
      <c r="M2663" s="70"/>
      <c r="N2663" s="86"/>
      <c r="O2663" s="86"/>
      <c r="P2663" s="54"/>
      <c r="Q2663" s="71"/>
      <c r="R2663" s="54"/>
      <c r="S2663" s="54"/>
      <c r="T2663" s="54"/>
      <c r="U2663" s="54"/>
      <c r="V2663" s="86"/>
      <c r="W2663" s="86"/>
      <c r="X2663" s="54"/>
    </row>
    <row r="2664" ht="15.75" customHeight="1">
      <c r="C2664" s="82"/>
      <c r="D2664" s="82"/>
      <c r="E2664" s="82"/>
      <c r="F2664" s="84"/>
      <c r="G2664" s="85"/>
      <c r="H2664" s="67"/>
      <c r="I2664" s="54"/>
      <c r="J2664" s="70"/>
      <c r="K2664" s="54"/>
      <c r="L2664" s="54"/>
      <c r="M2664" s="70"/>
      <c r="N2664" s="86"/>
      <c r="O2664" s="86"/>
      <c r="P2664" s="54"/>
      <c r="Q2664" s="71"/>
      <c r="R2664" s="54"/>
      <c r="S2664" s="54"/>
      <c r="T2664" s="54"/>
      <c r="U2664" s="54"/>
      <c r="V2664" s="86"/>
      <c r="W2664" s="86"/>
      <c r="X2664" s="54"/>
    </row>
    <row r="2665" ht="15.75" customHeight="1">
      <c r="C2665" s="82"/>
      <c r="D2665" s="82"/>
      <c r="E2665" s="82"/>
      <c r="F2665" s="84"/>
      <c r="G2665" s="85"/>
      <c r="H2665" s="67"/>
      <c r="I2665" s="54"/>
      <c r="J2665" s="70"/>
      <c r="K2665" s="54"/>
      <c r="L2665" s="54"/>
      <c r="M2665" s="70"/>
      <c r="N2665" s="86"/>
      <c r="O2665" s="86"/>
      <c r="P2665" s="54"/>
      <c r="Q2665" s="71"/>
      <c r="R2665" s="54"/>
      <c r="S2665" s="54"/>
      <c r="T2665" s="54"/>
      <c r="U2665" s="54"/>
      <c r="V2665" s="86"/>
      <c r="W2665" s="86"/>
      <c r="X2665" s="54"/>
    </row>
    <row r="2666" ht="15.75" customHeight="1">
      <c r="C2666" s="82"/>
      <c r="D2666" s="82"/>
      <c r="E2666" s="82"/>
      <c r="F2666" s="84"/>
      <c r="G2666" s="85"/>
      <c r="H2666" s="67"/>
      <c r="I2666" s="54"/>
      <c r="J2666" s="70"/>
      <c r="K2666" s="54"/>
      <c r="L2666" s="54"/>
      <c r="M2666" s="70"/>
      <c r="N2666" s="86"/>
      <c r="O2666" s="86"/>
      <c r="P2666" s="54"/>
      <c r="Q2666" s="71"/>
      <c r="R2666" s="54"/>
      <c r="S2666" s="54"/>
      <c r="T2666" s="54"/>
      <c r="U2666" s="54"/>
      <c r="V2666" s="86"/>
      <c r="W2666" s="86"/>
      <c r="X2666" s="54"/>
    </row>
    <row r="2667" ht="15.75" customHeight="1">
      <c r="C2667" s="82"/>
      <c r="D2667" s="82"/>
      <c r="E2667" s="82"/>
      <c r="F2667" s="84"/>
      <c r="G2667" s="85"/>
      <c r="H2667" s="67"/>
      <c r="I2667" s="54"/>
      <c r="J2667" s="70"/>
      <c r="K2667" s="54"/>
      <c r="L2667" s="54"/>
      <c r="M2667" s="70"/>
      <c r="N2667" s="86"/>
      <c r="O2667" s="86"/>
      <c r="P2667" s="54"/>
      <c r="Q2667" s="71"/>
      <c r="R2667" s="54"/>
      <c r="S2667" s="54"/>
      <c r="T2667" s="54"/>
      <c r="U2667" s="54"/>
      <c r="V2667" s="86"/>
      <c r="W2667" s="86"/>
      <c r="X2667" s="54"/>
    </row>
    <row r="2668" ht="15.75" customHeight="1">
      <c r="C2668" s="82"/>
      <c r="D2668" s="82"/>
      <c r="E2668" s="82"/>
      <c r="F2668" s="84"/>
      <c r="G2668" s="85"/>
      <c r="H2668" s="67"/>
      <c r="I2668" s="54"/>
      <c r="J2668" s="70"/>
      <c r="K2668" s="54"/>
      <c r="L2668" s="54"/>
      <c r="M2668" s="70"/>
      <c r="N2668" s="86"/>
      <c r="O2668" s="86"/>
      <c r="P2668" s="54"/>
      <c r="Q2668" s="71"/>
      <c r="R2668" s="54"/>
      <c r="S2668" s="54"/>
      <c r="T2668" s="54"/>
      <c r="U2668" s="54"/>
      <c r="V2668" s="86"/>
      <c r="W2668" s="86"/>
      <c r="X2668" s="54"/>
    </row>
    <row r="2669" ht="15.75" customHeight="1">
      <c r="C2669" s="82"/>
      <c r="D2669" s="82"/>
      <c r="E2669" s="82"/>
      <c r="F2669" s="84"/>
      <c r="G2669" s="85"/>
      <c r="H2669" s="67"/>
      <c r="I2669" s="54"/>
      <c r="J2669" s="70"/>
      <c r="K2669" s="54"/>
      <c r="L2669" s="54"/>
      <c r="M2669" s="70"/>
      <c r="N2669" s="86"/>
      <c r="O2669" s="86"/>
      <c r="P2669" s="54"/>
      <c r="Q2669" s="71"/>
      <c r="R2669" s="54"/>
      <c r="S2669" s="54"/>
      <c r="T2669" s="54"/>
      <c r="U2669" s="54"/>
      <c r="V2669" s="86"/>
      <c r="W2669" s="86"/>
      <c r="X2669" s="54"/>
    </row>
    <row r="2670" ht="15.75" customHeight="1">
      <c r="C2670" s="82"/>
      <c r="D2670" s="82"/>
      <c r="E2670" s="82"/>
      <c r="F2670" s="84"/>
      <c r="G2670" s="85"/>
      <c r="H2670" s="67"/>
      <c r="I2670" s="54"/>
      <c r="J2670" s="70"/>
      <c r="K2670" s="54"/>
      <c r="L2670" s="54"/>
      <c r="M2670" s="70"/>
      <c r="N2670" s="86"/>
      <c r="O2670" s="86"/>
      <c r="P2670" s="54"/>
      <c r="Q2670" s="71"/>
      <c r="R2670" s="54"/>
      <c r="S2670" s="54"/>
      <c r="T2670" s="54"/>
      <c r="U2670" s="54"/>
      <c r="V2670" s="86"/>
      <c r="W2670" s="86"/>
      <c r="X2670" s="54"/>
    </row>
    <row r="2671" ht="15.75" customHeight="1">
      <c r="C2671" s="82"/>
      <c r="D2671" s="82"/>
      <c r="E2671" s="82"/>
      <c r="F2671" s="84"/>
      <c r="G2671" s="85"/>
      <c r="H2671" s="67"/>
      <c r="I2671" s="54"/>
      <c r="J2671" s="70"/>
      <c r="K2671" s="54"/>
      <c r="L2671" s="54"/>
      <c r="M2671" s="70"/>
      <c r="N2671" s="86"/>
      <c r="O2671" s="86"/>
      <c r="P2671" s="54"/>
      <c r="Q2671" s="71"/>
      <c r="R2671" s="54"/>
      <c r="S2671" s="54"/>
      <c r="T2671" s="54"/>
      <c r="U2671" s="54"/>
      <c r="V2671" s="86"/>
      <c r="W2671" s="86"/>
      <c r="X2671" s="54"/>
    </row>
    <row r="2672" ht="15.75" customHeight="1">
      <c r="C2672" s="82"/>
      <c r="D2672" s="82"/>
      <c r="E2672" s="82"/>
      <c r="F2672" s="84"/>
      <c r="G2672" s="85"/>
      <c r="H2672" s="67"/>
      <c r="I2672" s="54"/>
      <c r="J2672" s="70"/>
      <c r="K2672" s="54"/>
      <c r="L2672" s="54"/>
      <c r="M2672" s="70"/>
      <c r="N2672" s="86"/>
      <c r="O2672" s="86"/>
      <c r="P2672" s="54"/>
      <c r="Q2672" s="71"/>
      <c r="R2672" s="54"/>
      <c r="S2672" s="54"/>
      <c r="T2672" s="54"/>
      <c r="U2672" s="54"/>
      <c r="V2672" s="86"/>
      <c r="W2672" s="86"/>
      <c r="X2672" s="54"/>
    </row>
    <row r="2673" ht="15.75" customHeight="1">
      <c r="C2673" s="82"/>
      <c r="D2673" s="82"/>
      <c r="E2673" s="82"/>
      <c r="F2673" s="84"/>
      <c r="G2673" s="85"/>
      <c r="H2673" s="67"/>
      <c r="I2673" s="54"/>
      <c r="J2673" s="70"/>
      <c r="K2673" s="54"/>
      <c r="L2673" s="54"/>
      <c r="M2673" s="70"/>
      <c r="N2673" s="86"/>
      <c r="O2673" s="86"/>
      <c r="P2673" s="54"/>
      <c r="Q2673" s="71"/>
      <c r="R2673" s="54"/>
      <c r="S2673" s="54"/>
      <c r="T2673" s="54"/>
      <c r="U2673" s="54"/>
      <c r="V2673" s="86"/>
      <c r="W2673" s="86"/>
      <c r="X2673" s="54"/>
    </row>
    <row r="2674" ht="15.75" customHeight="1">
      <c r="C2674" s="82"/>
      <c r="D2674" s="82"/>
      <c r="E2674" s="82"/>
      <c r="F2674" s="84"/>
      <c r="G2674" s="85"/>
      <c r="H2674" s="67"/>
      <c r="I2674" s="54"/>
      <c r="J2674" s="70"/>
      <c r="K2674" s="54"/>
      <c r="L2674" s="54"/>
      <c r="M2674" s="70"/>
      <c r="N2674" s="86"/>
      <c r="O2674" s="86"/>
      <c r="P2674" s="54"/>
      <c r="Q2674" s="71"/>
      <c r="R2674" s="54"/>
      <c r="S2674" s="54"/>
      <c r="T2674" s="54"/>
      <c r="U2674" s="54"/>
      <c r="V2674" s="86"/>
      <c r="W2674" s="86"/>
      <c r="X2674" s="54"/>
    </row>
    <row r="2675" ht="15.75" customHeight="1">
      <c r="C2675" s="82"/>
      <c r="D2675" s="82"/>
      <c r="E2675" s="82"/>
      <c r="F2675" s="84"/>
      <c r="G2675" s="85"/>
      <c r="H2675" s="67"/>
      <c r="I2675" s="54"/>
      <c r="J2675" s="70"/>
      <c r="K2675" s="54"/>
      <c r="L2675" s="54"/>
      <c r="M2675" s="70"/>
      <c r="N2675" s="86"/>
      <c r="O2675" s="86"/>
      <c r="P2675" s="54"/>
      <c r="Q2675" s="71"/>
      <c r="R2675" s="54"/>
      <c r="S2675" s="54"/>
      <c r="T2675" s="54"/>
      <c r="U2675" s="54"/>
      <c r="V2675" s="86"/>
      <c r="W2675" s="86"/>
      <c r="X2675" s="54"/>
    </row>
    <row r="2676" ht="15.75" customHeight="1">
      <c r="C2676" s="82"/>
      <c r="D2676" s="82"/>
      <c r="E2676" s="82"/>
      <c r="F2676" s="84"/>
      <c r="G2676" s="85"/>
      <c r="H2676" s="67"/>
      <c r="I2676" s="54"/>
      <c r="J2676" s="70"/>
      <c r="K2676" s="54"/>
      <c r="L2676" s="54"/>
      <c r="M2676" s="70"/>
      <c r="N2676" s="86"/>
      <c r="O2676" s="86"/>
      <c r="P2676" s="54"/>
      <c r="Q2676" s="71"/>
      <c r="R2676" s="54"/>
      <c r="S2676" s="54"/>
      <c r="T2676" s="54"/>
      <c r="U2676" s="54"/>
      <c r="V2676" s="86"/>
      <c r="W2676" s="86"/>
      <c r="X2676" s="54"/>
    </row>
    <row r="2677" ht="15.75" customHeight="1">
      <c r="C2677" s="82"/>
      <c r="D2677" s="82"/>
      <c r="E2677" s="82"/>
      <c r="F2677" s="84"/>
      <c r="G2677" s="85"/>
      <c r="H2677" s="67"/>
      <c r="I2677" s="54"/>
      <c r="J2677" s="70"/>
      <c r="K2677" s="54"/>
      <c r="L2677" s="54"/>
      <c r="M2677" s="70"/>
      <c r="N2677" s="86"/>
      <c r="O2677" s="86"/>
      <c r="P2677" s="54"/>
      <c r="Q2677" s="71"/>
      <c r="R2677" s="54"/>
      <c r="S2677" s="54"/>
      <c r="T2677" s="54"/>
      <c r="U2677" s="54"/>
      <c r="V2677" s="86"/>
      <c r="W2677" s="86"/>
      <c r="X2677" s="54"/>
    </row>
    <row r="2678" ht="15.75" customHeight="1">
      <c r="C2678" s="82"/>
      <c r="D2678" s="82"/>
      <c r="E2678" s="82"/>
      <c r="F2678" s="84"/>
      <c r="G2678" s="85"/>
      <c r="H2678" s="67"/>
      <c r="I2678" s="54"/>
      <c r="J2678" s="70"/>
      <c r="K2678" s="54"/>
      <c r="L2678" s="54"/>
      <c r="M2678" s="70"/>
      <c r="N2678" s="86"/>
      <c r="O2678" s="86"/>
      <c r="P2678" s="54"/>
      <c r="Q2678" s="71"/>
      <c r="R2678" s="54"/>
      <c r="S2678" s="54"/>
      <c r="T2678" s="54"/>
      <c r="U2678" s="54"/>
      <c r="V2678" s="86"/>
      <c r="W2678" s="86"/>
      <c r="X2678" s="54"/>
    </row>
    <row r="2679" ht="15.75" customHeight="1">
      <c r="C2679" s="82"/>
      <c r="D2679" s="82"/>
      <c r="E2679" s="82"/>
      <c r="F2679" s="84"/>
      <c r="G2679" s="85"/>
      <c r="H2679" s="67"/>
      <c r="I2679" s="54"/>
      <c r="J2679" s="70"/>
      <c r="K2679" s="54"/>
      <c r="L2679" s="54"/>
      <c r="M2679" s="70"/>
      <c r="N2679" s="86"/>
      <c r="O2679" s="86"/>
      <c r="P2679" s="54"/>
      <c r="Q2679" s="71"/>
      <c r="R2679" s="54"/>
      <c r="S2679" s="54"/>
      <c r="T2679" s="54"/>
      <c r="U2679" s="54"/>
      <c r="V2679" s="86"/>
      <c r="W2679" s="86"/>
      <c r="X2679" s="54"/>
    </row>
    <row r="2680" ht="15.75" customHeight="1">
      <c r="C2680" s="82"/>
      <c r="D2680" s="82"/>
      <c r="E2680" s="82"/>
      <c r="F2680" s="84"/>
      <c r="G2680" s="85"/>
      <c r="H2680" s="67"/>
      <c r="I2680" s="54"/>
      <c r="J2680" s="70"/>
      <c r="K2680" s="54"/>
      <c r="L2680" s="54"/>
      <c r="M2680" s="70"/>
      <c r="N2680" s="86"/>
      <c r="O2680" s="86"/>
      <c r="P2680" s="54"/>
      <c r="Q2680" s="71"/>
      <c r="R2680" s="54"/>
      <c r="S2680" s="54"/>
      <c r="T2680" s="54"/>
      <c r="U2680" s="54"/>
      <c r="V2680" s="86"/>
      <c r="W2680" s="86"/>
      <c r="X2680" s="54"/>
    </row>
    <row r="2681" ht="15.75" customHeight="1">
      <c r="C2681" s="82"/>
      <c r="D2681" s="82"/>
      <c r="E2681" s="82"/>
      <c r="F2681" s="84"/>
      <c r="G2681" s="85"/>
      <c r="H2681" s="67"/>
      <c r="I2681" s="54"/>
      <c r="J2681" s="70"/>
      <c r="K2681" s="54"/>
      <c r="L2681" s="54"/>
      <c r="M2681" s="70"/>
      <c r="N2681" s="86"/>
      <c r="O2681" s="86"/>
      <c r="P2681" s="54"/>
      <c r="Q2681" s="71"/>
      <c r="R2681" s="54"/>
      <c r="S2681" s="54"/>
      <c r="T2681" s="54"/>
      <c r="U2681" s="54"/>
      <c r="V2681" s="86"/>
      <c r="W2681" s="86"/>
      <c r="X2681" s="54"/>
    </row>
    <row r="2682" ht="15.75" customHeight="1">
      <c r="C2682" s="82"/>
      <c r="D2682" s="82"/>
      <c r="E2682" s="82"/>
      <c r="F2682" s="84"/>
      <c r="G2682" s="85"/>
      <c r="H2682" s="67"/>
      <c r="I2682" s="54"/>
      <c r="J2682" s="70"/>
      <c r="K2682" s="54"/>
      <c r="L2682" s="54"/>
      <c r="M2682" s="70"/>
      <c r="N2682" s="86"/>
      <c r="O2682" s="86"/>
      <c r="P2682" s="54"/>
      <c r="Q2682" s="71"/>
      <c r="R2682" s="54"/>
      <c r="S2682" s="54"/>
      <c r="T2682" s="54"/>
      <c r="U2682" s="54"/>
      <c r="V2682" s="86"/>
      <c r="W2682" s="86"/>
      <c r="X2682" s="54"/>
    </row>
    <row r="2683" ht="15.75" customHeight="1">
      <c r="C2683" s="82"/>
      <c r="D2683" s="82"/>
      <c r="E2683" s="82"/>
      <c r="F2683" s="84"/>
      <c r="G2683" s="85"/>
      <c r="H2683" s="67"/>
      <c r="I2683" s="54"/>
      <c r="J2683" s="70"/>
      <c r="K2683" s="54"/>
      <c r="L2683" s="54"/>
      <c r="M2683" s="70"/>
      <c r="N2683" s="86"/>
      <c r="O2683" s="86"/>
      <c r="P2683" s="54"/>
      <c r="Q2683" s="71"/>
      <c r="R2683" s="54"/>
      <c r="S2683" s="54"/>
      <c r="T2683" s="54"/>
      <c r="U2683" s="54"/>
      <c r="V2683" s="86"/>
      <c r="W2683" s="86"/>
      <c r="X2683" s="54"/>
    </row>
    <row r="2684" ht="15.75" customHeight="1">
      <c r="C2684" s="82"/>
      <c r="D2684" s="82"/>
      <c r="E2684" s="82"/>
      <c r="F2684" s="84"/>
      <c r="G2684" s="85"/>
      <c r="H2684" s="67"/>
      <c r="I2684" s="54"/>
      <c r="J2684" s="70"/>
      <c r="K2684" s="54"/>
      <c r="L2684" s="54"/>
      <c r="M2684" s="70"/>
      <c r="N2684" s="86"/>
      <c r="O2684" s="86"/>
      <c r="P2684" s="54"/>
      <c r="Q2684" s="71"/>
      <c r="R2684" s="54"/>
      <c r="S2684" s="54"/>
      <c r="T2684" s="54"/>
      <c r="U2684" s="54"/>
      <c r="V2684" s="86"/>
      <c r="W2684" s="86"/>
      <c r="X2684" s="54"/>
    </row>
    <row r="2685" ht="15.75" customHeight="1">
      <c r="C2685" s="82"/>
      <c r="D2685" s="82"/>
      <c r="E2685" s="82"/>
      <c r="F2685" s="84"/>
      <c r="G2685" s="85"/>
      <c r="H2685" s="67"/>
      <c r="I2685" s="54"/>
      <c r="J2685" s="70"/>
      <c r="K2685" s="54"/>
      <c r="L2685" s="54"/>
      <c r="M2685" s="70"/>
      <c r="N2685" s="86"/>
      <c r="O2685" s="86"/>
      <c r="P2685" s="54"/>
      <c r="Q2685" s="71"/>
      <c r="R2685" s="54"/>
      <c r="S2685" s="54"/>
      <c r="T2685" s="54"/>
      <c r="U2685" s="54"/>
      <c r="V2685" s="86"/>
      <c r="W2685" s="86"/>
      <c r="X2685" s="54"/>
    </row>
    <row r="2686" ht="15.75" customHeight="1">
      <c r="C2686" s="82"/>
      <c r="D2686" s="82"/>
      <c r="E2686" s="82"/>
      <c r="F2686" s="84"/>
      <c r="G2686" s="85"/>
      <c r="H2686" s="67"/>
      <c r="I2686" s="54"/>
      <c r="J2686" s="70"/>
      <c r="K2686" s="54"/>
      <c r="L2686" s="54"/>
      <c r="M2686" s="70"/>
      <c r="N2686" s="86"/>
      <c r="O2686" s="86"/>
      <c r="P2686" s="54"/>
      <c r="Q2686" s="71"/>
      <c r="R2686" s="54"/>
      <c r="S2686" s="54"/>
      <c r="T2686" s="54"/>
      <c r="U2686" s="54"/>
      <c r="V2686" s="86"/>
      <c r="W2686" s="86"/>
      <c r="X2686" s="54"/>
    </row>
    <row r="2687" ht="15.75" customHeight="1">
      <c r="C2687" s="82"/>
      <c r="D2687" s="82"/>
      <c r="E2687" s="82"/>
      <c r="F2687" s="84"/>
      <c r="G2687" s="85"/>
      <c r="H2687" s="67"/>
      <c r="I2687" s="54"/>
      <c r="J2687" s="70"/>
      <c r="K2687" s="54"/>
      <c r="L2687" s="54"/>
      <c r="M2687" s="70"/>
      <c r="N2687" s="86"/>
      <c r="O2687" s="86"/>
      <c r="P2687" s="54"/>
      <c r="Q2687" s="71"/>
      <c r="R2687" s="54"/>
      <c r="S2687" s="54"/>
      <c r="T2687" s="54"/>
      <c r="U2687" s="54"/>
      <c r="V2687" s="86"/>
      <c r="W2687" s="86"/>
      <c r="X2687" s="54"/>
    </row>
    <row r="2688" ht="15.75" customHeight="1">
      <c r="C2688" s="82"/>
      <c r="D2688" s="82"/>
      <c r="E2688" s="82"/>
      <c r="F2688" s="84"/>
      <c r="G2688" s="85"/>
      <c r="H2688" s="67"/>
      <c r="I2688" s="54"/>
      <c r="J2688" s="70"/>
      <c r="K2688" s="54"/>
      <c r="L2688" s="54"/>
      <c r="M2688" s="70"/>
      <c r="N2688" s="86"/>
      <c r="O2688" s="86"/>
      <c r="P2688" s="54"/>
      <c r="Q2688" s="71"/>
      <c r="R2688" s="54"/>
      <c r="S2688" s="54"/>
      <c r="T2688" s="54"/>
      <c r="U2688" s="54"/>
      <c r="V2688" s="86"/>
      <c r="W2688" s="86"/>
      <c r="X2688" s="54"/>
    </row>
    <row r="2689" ht="15.75" customHeight="1">
      <c r="C2689" s="82"/>
      <c r="D2689" s="82"/>
      <c r="E2689" s="82"/>
      <c r="F2689" s="84"/>
      <c r="G2689" s="85"/>
      <c r="H2689" s="67"/>
      <c r="I2689" s="54"/>
      <c r="J2689" s="70"/>
      <c r="K2689" s="54"/>
      <c r="L2689" s="54"/>
      <c r="M2689" s="70"/>
      <c r="N2689" s="86"/>
      <c r="O2689" s="86"/>
      <c r="P2689" s="54"/>
      <c r="Q2689" s="71"/>
      <c r="R2689" s="54"/>
      <c r="S2689" s="54"/>
      <c r="T2689" s="54"/>
      <c r="U2689" s="54"/>
      <c r="V2689" s="86"/>
      <c r="W2689" s="86"/>
      <c r="X2689" s="54"/>
    </row>
    <row r="2690" ht="15.75" customHeight="1">
      <c r="C2690" s="82"/>
      <c r="D2690" s="82"/>
      <c r="E2690" s="82"/>
      <c r="F2690" s="84"/>
      <c r="G2690" s="85"/>
      <c r="H2690" s="67"/>
      <c r="I2690" s="54"/>
      <c r="J2690" s="70"/>
      <c r="K2690" s="54"/>
      <c r="L2690" s="54"/>
      <c r="M2690" s="70"/>
      <c r="N2690" s="86"/>
      <c r="O2690" s="86"/>
      <c r="P2690" s="54"/>
      <c r="Q2690" s="71"/>
      <c r="R2690" s="54"/>
      <c r="S2690" s="54"/>
      <c r="T2690" s="54"/>
      <c r="U2690" s="54"/>
      <c r="V2690" s="86"/>
      <c r="W2690" s="86"/>
      <c r="X2690" s="54"/>
    </row>
    <row r="2691" ht="15.75" customHeight="1">
      <c r="C2691" s="82"/>
      <c r="D2691" s="82"/>
      <c r="E2691" s="82"/>
      <c r="F2691" s="84"/>
      <c r="G2691" s="85"/>
      <c r="H2691" s="67"/>
      <c r="I2691" s="54"/>
      <c r="J2691" s="70"/>
      <c r="K2691" s="54"/>
      <c r="L2691" s="54"/>
      <c r="M2691" s="70"/>
      <c r="N2691" s="86"/>
      <c r="O2691" s="86"/>
      <c r="P2691" s="54"/>
      <c r="Q2691" s="71"/>
      <c r="R2691" s="54"/>
      <c r="S2691" s="54"/>
      <c r="T2691" s="54"/>
      <c r="U2691" s="54"/>
      <c r="V2691" s="86"/>
      <c r="W2691" s="86"/>
      <c r="X2691" s="54"/>
    </row>
    <row r="2692" ht="15.75" customHeight="1">
      <c r="C2692" s="82"/>
      <c r="D2692" s="82"/>
      <c r="E2692" s="82"/>
      <c r="F2692" s="84"/>
      <c r="G2692" s="85"/>
      <c r="H2692" s="67"/>
      <c r="I2692" s="54"/>
      <c r="J2692" s="70"/>
      <c r="K2692" s="54"/>
      <c r="L2692" s="54"/>
      <c r="M2692" s="70"/>
      <c r="N2692" s="86"/>
      <c r="O2692" s="86"/>
      <c r="P2692" s="54"/>
      <c r="Q2692" s="71"/>
      <c r="R2692" s="54"/>
      <c r="S2692" s="54"/>
      <c r="T2692" s="54"/>
      <c r="U2692" s="54"/>
      <c r="V2692" s="86"/>
      <c r="W2692" s="86"/>
      <c r="X2692" s="54"/>
    </row>
    <row r="2693" ht="15.75" customHeight="1">
      <c r="C2693" s="82"/>
      <c r="D2693" s="82"/>
      <c r="E2693" s="82"/>
      <c r="F2693" s="84"/>
      <c r="G2693" s="85"/>
      <c r="H2693" s="67"/>
      <c r="I2693" s="54"/>
      <c r="J2693" s="70"/>
      <c r="K2693" s="54"/>
      <c r="L2693" s="54"/>
      <c r="M2693" s="70"/>
      <c r="N2693" s="86"/>
      <c r="O2693" s="86"/>
      <c r="P2693" s="54"/>
      <c r="Q2693" s="71"/>
      <c r="R2693" s="54"/>
      <c r="S2693" s="54"/>
      <c r="T2693" s="54"/>
      <c r="U2693" s="54"/>
      <c r="V2693" s="86"/>
      <c r="W2693" s="86"/>
      <c r="X2693" s="54"/>
    </row>
    <row r="2694" ht="15.75" customHeight="1">
      <c r="C2694" s="82"/>
      <c r="D2694" s="82"/>
      <c r="E2694" s="82"/>
      <c r="F2694" s="84"/>
      <c r="G2694" s="85"/>
      <c r="H2694" s="67"/>
      <c r="I2694" s="54"/>
      <c r="J2694" s="70"/>
      <c r="K2694" s="54"/>
      <c r="L2694" s="54"/>
      <c r="M2694" s="70"/>
      <c r="N2694" s="86"/>
      <c r="O2694" s="86"/>
      <c r="P2694" s="54"/>
      <c r="Q2694" s="71"/>
      <c r="R2694" s="54"/>
      <c r="S2694" s="54"/>
      <c r="T2694" s="54"/>
      <c r="U2694" s="54"/>
      <c r="V2694" s="86"/>
      <c r="W2694" s="86"/>
      <c r="X2694" s="54"/>
    </row>
    <row r="2695" ht="15.75" customHeight="1">
      <c r="C2695" s="82"/>
      <c r="D2695" s="82"/>
      <c r="E2695" s="82"/>
      <c r="F2695" s="84"/>
      <c r="G2695" s="85"/>
      <c r="H2695" s="67"/>
      <c r="I2695" s="54"/>
      <c r="J2695" s="70"/>
      <c r="K2695" s="54"/>
      <c r="L2695" s="54"/>
      <c r="M2695" s="70"/>
      <c r="N2695" s="86"/>
      <c r="O2695" s="86"/>
      <c r="P2695" s="54"/>
      <c r="Q2695" s="71"/>
      <c r="R2695" s="54"/>
      <c r="S2695" s="54"/>
      <c r="T2695" s="54"/>
      <c r="U2695" s="54"/>
      <c r="V2695" s="86"/>
      <c r="W2695" s="86"/>
      <c r="X2695" s="54"/>
    </row>
    <row r="2696" ht="15.75" customHeight="1">
      <c r="C2696" s="82"/>
      <c r="D2696" s="82"/>
      <c r="E2696" s="82"/>
      <c r="F2696" s="84"/>
      <c r="G2696" s="85"/>
      <c r="H2696" s="67"/>
      <c r="I2696" s="54"/>
      <c r="J2696" s="70"/>
      <c r="K2696" s="54"/>
      <c r="L2696" s="54"/>
      <c r="M2696" s="70"/>
      <c r="N2696" s="86"/>
      <c r="O2696" s="86"/>
      <c r="P2696" s="54"/>
      <c r="Q2696" s="71"/>
      <c r="R2696" s="54"/>
      <c r="S2696" s="54"/>
      <c r="T2696" s="54"/>
      <c r="U2696" s="54"/>
      <c r="V2696" s="86"/>
      <c r="W2696" s="86"/>
      <c r="X2696" s="54"/>
    </row>
    <row r="2697" ht="15.75" customHeight="1">
      <c r="C2697" s="82"/>
      <c r="D2697" s="82"/>
      <c r="E2697" s="82"/>
      <c r="F2697" s="84"/>
      <c r="G2697" s="85"/>
      <c r="H2697" s="67"/>
      <c r="I2697" s="54"/>
      <c r="J2697" s="70"/>
      <c r="K2697" s="54"/>
      <c r="L2697" s="54"/>
      <c r="M2697" s="70"/>
      <c r="N2697" s="86"/>
      <c r="O2697" s="86"/>
      <c r="P2697" s="54"/>
      <c r="Q2697" s="71"/>
      <c r="R2697" s="54"/>
      <c r="S2697" s="54"/>
      <c r="T2697" s="54"/>
      <c r="U2697" s="54"/>
      <c r="V2697" s="86"/>
      <c r="W2697" s="86"/>
      <c r="X2697" s="54"/>
    </row>
    <row r="2698" ht="15.75" customHeight="1">
      <c r="C2698" s="82"/>
      <c r="D2698" s="82"/>
      <c r="E2698" s="82"/>
      <c r="F2698" s="84"/>
      <c r="G2698" s="85"/>
      <c r="H2698" s="67"/>
      <c r="I2698" s="54"/>
      <c r="J2698" s="70"/>
      <c r="K2698" s="54"/>
      <c r="L2698" s="54"/>
      <c r="M2698" s="70"/>
      <c r="N2698" s="86"/>
      <c r="O2698" s="86"/>
      <c r="P2698" s="54"/>
      <c r="Q2698" s="71"/>
      <c r="R2698" s="54"/>
      <c r="S2698" s="54"/>
      <c r="T2698" s="54"/>
      <c r="U2698" s="54"/>
      <c r="V2698" s="86"/>
      <c r="W2698" s="86"/>
      <c r="X2698" s="54"/>
    </row>
    <row r="2699" ht="15.75" customHeight="1">
      <c r="C2699" s="82"/>
      <c r="D2699" s="82"/>
      <c r="E2699" s="82"/>
      <c r="F2699" s="84"/>
      <c r="G2699" s="85"/>
      <c r="H2699" s="67"/>
      <c r="I2699" s="54"/>
      <c r="J2699" s="70"/>
      <c r="K2699" s="54"/>
      <c r="L2699" s="54"/>
      <c r="M2699" s="70"/>
      <c r="N2699" s="86"/>
      <c r="O2699" s="86"/>
      <c r="P2699" s="54"/>
      <c r="Q2699" s="71"/>
      <c r="R2699" s="54"/>
      <c r="S2699" s="54"/>
      <c r="T2699" s="54"/>
      <c r="U2699" s="54"/>
      <c r="V2699" s="86"/>
      <c r="W2699" s="86"/>
      <c r="X2699" s="54"/>
    </row>
    <row r="2700" ht="15.75" customHeight="1">
      <c r="C2700" s="82"/>
      <c r="D2700" s="82"/>
      <c r="E2700" s="82"/>
      <c r="F2700" s="84"/>
      <c r="G2700" s="85"/>
      <c r="H2700" s="67"/>
      <c r="I2700" s="54"/>
      <c r="J2700" s="70"/>
      <c r="K2700" s="54"/>
      <c r="L2700" s="54"/>
      <c r="M2700" s="70"/>
      <c r="N2700" s="86"/>
      <c r="O2700" s="86"/>
      <c r="P2700" s="54"/>
      <c r="Q2700" s="71"/>
      <c r="R2700" s="54"/>
      <c r="S2700" s="54"/>
      <c r="T2700" s="54"/>
      <c r="U2700" s="54"/>
      <c r="V2700" s="86"/>
      <c r="W2700" s="86"/>
      <c r="X2700" s="54"/>
    </row>
    <row r="2701" ht="15.75" customHeight="1">
      <c r="C2701" s="82"/>
      <c r="D2701" s="82"/>
      <c r="E2701" s="82"/>
      <c r="F2701" s="84"/>
      <c r="G2701" s="85"/>
      <c r="H2701" s="67"/>
      <c r="I2701" s="54"/>
      <c r="J2701" s="70"/>
      <c r="K2701" s="54"/>
      <c r="L2701" s="54"/>
      <c r="M2701" s="70"/>
      <c r="N2701" s="86"/>
      <c r="O2701" s="86"/>
      <c r="P2701" s="54"/>
      <c r="Q2701" s="71"/>
      <c r="R2701" s="54"/>
      <c r="S2701" s="54"/>
      <c r="T2701" s="54"/>
      <c r="U2701" s="54"/>
      <c r="V2701" s="86"/>
      <c r="W2701" s="86"/>
      <c r="X2701" s="54"/>
    </row>
    <row r="2702" ht="15.75" customHeight="1">
      <c r="C2702" s="82"/>
      <c r="D2702" s="82"/>
      <c r="E2702" s="82"/>
      <c r="F2702" s="84"/>
      <c r="G2702" s="85"/>
      <c r="H2702" s="67"/>
      <c r="I2702" s="54"/>
      <c r="J2702" s="70"/>
      <c r="K2702" s="54"/>
      <c r="L2702" s="54"/>
      <c r="M2702" s="70"/>
      <c r="N2702" s="86"/>
      <c r="O2702" s="86"/>
      <c r="P2702" s="54"/>
      <c r="Q2702" s="71"/>
      <c r="R2702" s="54"/>
      <c r="S2702" s="54"/>
      <c r="T2702" s="54"/>
      <c r="U2702" s="54"/>
      <c r="V2702" s="86"/>
      <c r="W2702" s="86"/>
      <c r="X2702" s="54"/>
    </row>
    <row r="2703" ht="15.75" customHeight="1">
      <c r="C2703" s="82"/>
      <c r="D2703" s="82"/>
      <c r="E2703" s="82"/>
      <c r="F2703" s="84"/>
      <c r="G2703" s="85"/>
      <c r="H2703" s="67"/>
      <c r="I2703" s="54"/>
      <c r="J2703" s="70"/>
      <c r="K2703" s="54"/>
      <c r="L2703" s="54"/>
      <c r="M2703" s="70"/>
      <c r="N2703" s="86"/>
      <c r="O2703" s="86"/>
      <c r="P2703" s="54"/>
      <c r="Q2703" s="71"/>
      <c r="R2703" s="54"/>
      <c r="S2703" s="54"/>
      <c r="T2703" s="54"/>
      <c r="U2703" s="54"/>
      <c r="V2703" s="86"/>
      <c r="W2703" s="86"/>
      <c r="X2703" s="54"/>
    </row>
    <row r="2704" ht="15.75" customHeight="1">
      <c r="C2704" s="82"/>
      <c r="D2704" s="82"/>
      <c r="E2704" s="82"/>
      <c r="F2704" s="84"/>
      <c r="G2704" s="85"/>
      <c r="H2704" s="67"/>
      <c r="I2704" s="54"/>
      <c r="J2704" s="70"/>
      <c r="K2704" s="54"/>
      <c r="L2704" s="54"/>
      <c r="M2704" s="70"/>
      <c r="N2704" s="86"/>
      <c r="O2704" s="86"/>
      <c r="P2704" s="54"/>
      <c r="Q2704" s="71"/>
      <c r="R2704" s="54"/>
      <c r="S2704" s="54"/>
      <c r="T2704" s="54"/>
      <c r="U2704" s="54"/>
      <c r="V2704" s="86"/>
      <c r="W2704" s="86"/>
      <c r="X2704" s="54"/>
    </row>
    <row r="2705" ht="15.75" customHeight="1">
      <c r="C2705" s="82"/>
      <c r="D2705" s="82"/>
      <c r="E2705" s="82"/>
      <c r="F2705" s="84"/>
      <c r="G2705" s="85"/>
      <c r="H2705" s="67"/>
      <c r="I2705" s="54"/>
      <c r="J2705" s="70"/>
      <c r="K2705" s="54"/>
      <c r="L2705" s="54"/>
      <c r="M2705" s="70"/>
      <c r="N2705" s="86"/>
      <c r="O2705" s="86"/>
      <c r="P2705" s="54"/>
      <c r="Q2705" s="71"/>
      <c r="R2705" s="54"/>
      <c r="S2705" s="54"/>
      <c r="T2705" s="54"/>
      <c r="U2705" s="54"/>
      <c r="V2705" s="86"/>
      <c r="W2705" s="86"/>
      <c r="X2705" s="54"/>
    </row>
    <row r="2706" ht="15.75" customHeight="1">
      <c r="C2706" s="82"/>
      <c r="D2706" s="82"/>
      <c r="E2706" s="82"/>
      <c r="F2706" s="84"/>
      <c r="G2706" s="85"/>
      <c r="H2706" s="67"/>
      <c r="I2706" s="54"/>
      <c r="J2706" s="70"/>
      <c r="K2706" s="54"/>
      <c r="L2706" s="54"/>
      <c r="M2706" s="70"/>
      <c r="N2706" s="86"/>
      <c r="O2706" s="86"/>
      <c r="P2706" s="54"/>
      <c r="Q2706" s="71"/>
      <c r="R2706" s="54"/>
      <c r="S2706" s="54"/>
      <c r="T2706" s="54"/>
      <c r="U2706" s="54"/>
      <c r="V2706" s="86"/>
      <c r="W2706" s="86"/>
      <c r="X2706" s="54"/>
    </row>
    <row r="2707" ht="15.75" customHeight="1">
      <c r="C2707" s="82"/>
      <c r="D2707" s="82"/>
      <c r="E2707" s="82"/>
      <c r="F2707" s="84"/>
      <c r="G2707" s="85"/>
      <c r="H2707" s="67"/>
      <c r="I2707" s="54"/>
      <c r="J2707" s="70"/>
      <c r="K2707" s="54"/>
      <c r="L2707" s="54"/>
      <c r="M2707" s="70"/>
      <c r="N2707" s="86"/>
      <c r="O2707" s="86"/>
      <c r="P2707" s="54"/>
      <c r="Q2707" s="71"/>
      <c r="R2707" s="54"/>
      <c r="S2707" s="54"/>
      <c r="T2707" s="54"/>
      <c r="U2707" s="54"/>
      <c r="V2707" s="86"/>
      <c r="W2707" s="86"/>
      <c r="X2707" s="54"/>
    </row>
    <row r="2708" ht="15.75" customHeight="1">
      <c r="C2708" s="82"/>
      <c r="D2708" s="82"/>
      <c r="E2708" s="82"/>
      <c r="F2708" s="84"/>
      <c r="G2708" s="85"/>
      <c r="H2708" s="67"/>
      <c r="I2708" s="54"/>
      <c r="J2708" s="70"/>
      <c r="K2708" s="54"/>
      <c r="L2708" s="54"/>
      <c r="M2708" s="70"/>
      <c r="N2708" s="86"/>
      <c r="O2708" s="86"/>
      <c r="P2708" s="54"/>
      <c r="Q2708" s="71"/>
      <c r="R2708" s="54"/>
      <c r="S2708" s="54"/>
      <c r="T2708" s="54"/>
      <c r="U2708" s="54"/>
      <c r="V2708" s="86"/>
      <c r="W2708" s="86"/>
      <c r="X2708" s="54"/>
    </row>
    <row r="2709" ht="15.75" customHeight="1">
      <c r="C2709" s="82"/>
      <c r="D2709" s="82"/>
      <c r="E2709" s="82"/>
      <c r="F2709" s="84"/>
      <c r="G2709" s="85"/>
      <c r="H2709" s="67"/>
      <c r="I2709" s="54"/>
      <c r="J2709" s="70"/>
      <c r="K2709" s="54"/>
      <c r="L2709" s="54"/>
      <c r="M2709" s="70"/>
      <c r="N2709" s="86"/>
      <c r="O2709" s="86"/>
      <c r="P2709" s="54"/>
      <c r="Q2709" s="71"/>
      <c r="R2709" s="54"/>
      <c r="S2709" s="54"/>
      <c r="T2709" s="54"/>
      <c r="U2709" s="54"/>
      <c r="V2709" s="86"/>
      <c r="W2709" s="86"/>
      <c r="X2709" s="54"/>
    </row>
    <row r="2710" ht="15.75" customHeight="1">
      <c r="C2710" s="82"/>
      <c r="D2710" s="82"/>
      <c r="E2710" s="82"/>
      <c r="F2710" s="84"/>
      <c r="G2710" s="85"/>
      <c r="H2710" s="67"/>
      <c r="I2710" s="54"/>
      <c r="J2710" s="70"/>
      <c r="K2710" s="54"/>
      <c r="L2710" s="54"/>
      <c r="M2710" s="70"/>
      <c r="N2710" s="86"/>
      <c r="O2710" s="86"/>
      <c r="P2710" s="54"/>
      <c r="Q2710" s="71"/>
      <c r="R2710" s="54"/>
      <c r="S2710" s="54"/>
      <c r="T2710" s="54"/>
      <c r="U2710" s="54"/>
      <c r="V2710" s="86"/>
      <c r="W2710" s="86"/>
      <c r="X2710" s="54"/>
    </row>
    <row r="2711" ht="15.75" customHeight="1">
      <c r="C2711" s="82"/>
      <c r="D2711" s="82"/>
      <c r="E2711" s="82"/>
      <c r="F2711" s="84"/>
      <c r="G2711" s="85"/>
      <c r="H2711" s="67"/>
      <c r="I2711" s="54"/>
      <c r="J2711" s="70"/>
      <c r="K2711" s="54"/>
      <c r="L2711" s="54"/>
      <c r="M2711" s="70"/>
      <c r="N2711" s="86"/>
      <c r="O2711" s="86"/>
      <c r="P2711" s="54"/>
      <c r="Q2711" s="71"/>
      <c r="R2711" s="54"/>
      <c r="S2711" s="54"/>
      <c r="T2711" s="54"/>
      <c r="U2711" s="54"/>
      <c r="V2711" s="86"/>
      <c r="W2711" s="86"/>
      <c r="X2711" s="54"/>
    </row>
    <row r="2712" ht="15.75" customHeight="1">
      <c r="C2712" s="82"/>
      <c r="D2712" s="82"/>
      <c r="E2712" s="82"/>
      <c r="F2712" s="84"/>
      <c r="G2712" s="85"/>
      <c r="H2712" s="67"/>
      <c r="I2712" s="54"/>
      <c r="J2712" s="70"/>
      <c r="K2712" s="54"/>
      <c r="L2712" s="54"/>
      <c r="M2712" s="70"/>
      <c r="N2712" s="86"/>
      <c r="O2712" s="86"/>
      <c r="P2712" s="54"/>
      <c r="Q2712" s="71"/>
      <c r="R2712" s="54"/>
      <c r="S2712" s="54"/>
      <c r="T2712" s="54"/>
      <c r="U2712" s="54"/>
      <c r="V2712" s="86"/>
      <c r="W2712" s="86"/>
      <c r="X2712" s="54"/>
    </row>
    <row r="2713" ht="15.75" customHeight="1">
      <c r="C2713" s="82"/>
      <c r="D2713" s="82"/>
      <c r="E2713" s="82"/>
      <c r="F2713" s="84"/>
      <c r="G2713" s="85"/>
      <c r="H2713" s="67"/>
      <c r="I2713" s="54"/>
      <c r="J2713" s="70"/>
      <c r="K2713" s="54"/>
      <c r="L2713" s="54"/>
      <c r="M2713" s="70"/>
      <c r="N2713" s="86"/>
      <c r="O2713" s="86"/>
      <c r="P2713" s="54"/>
      <c r="Q2713" s="71"/>
      <c r="R2713" s="54"/>
      <c r="S2713" s="54"/>
      <c r="T2713" s="54"/>
      <c r="U2713" s="54"/>
      <c r="V2713" s="86"/>
      <c r="W2713" s="86"/>
      <c r="X2713" s="54"/>
    </row>
    <row r="2714" ht="15.75" customHeight="1">
      <c r="C2714" s="82"/>
      <c r="D2714" s="82"/>
      <c r="E2714" s="82"/>
      <c r="F2714" s="84"/>
      <c r="G2714" s="85"/>
      <c r="H2714" s="67"/>
      <c r="I2714" s="54"/>
      <c r="J2714" s="70"/>
      <c r="K2714" s="54"/>
      <c r="L2714" s="54"/>
      <c r="M2714" s="70"/>
      <c r="N2714" s="86"/>
      <c r="O2714" s="86"/>
      <c r="P2714" s="54"/>
      <c r="Q2714" s="71"/>
      <c r="R2714" s="54"/>
      <c r="S2714" s="54"/>
      <c r="T2714" s="54"/>
      <c r="U2714" s="54"/>
      <c r="V2714" s="86"/>
      <c r="W2714" s="86"/>
      <c r="X2714" s="54"/>
    </row>
    <row r="2715" ht="15.75" customHeight="1">
      <c r="C2715" s="82"/>
      <c r="D2715" s="82"/>
      <c r="E2715" s="82"/>
      <c r="F2715" s="84"/>
      <c r="G2715" s="85"/>
      <c r="H2715" s="67"/>
      <c r="I2715" s="54"/>
      <c r="J2715" s="70"/>
      <c r="K2715" s="54"/>
      <c r="L2715" s="54"/>
      <c r="M2715" s="70"/>
      <c r="N2715" s="86"/>
      <c r="O2715" s="86"/>
      <c r="P2715" s="54"/>
      <c r="Q2715" s="71"/>
      <c r="R2715" s="54"/>
      <c r="S2715" s="54"/>
      <c r="T2715" s="54"/>
      <c r="U2715" s="54"/>
      <c r="V2715" s="86"/>
      <c r="W2715" s="86"/>
      <c r="X2715" s="54"/>
    </row>
    <row r="2716" ht="15.75" customHeight="1">
      <c r="C2716" s="82"/>
      <c r="D2716" s="82"/>
      <c r="E2716" s="82"/>
      <c r="F2716" s="84"/>
      <c r="G2716" s="85"/>
      <c r="H2716" s="67"/>
      <c r="I2716" s="54"/>
      <c r="J2716" s="70"/>
      <c r="K2716" s="54"/>
      <c r="L2716" s="54"/>
      <c r="M2716" s="70"/>
      <c r="N2716" s="86"/>
      <c r="O2716" s="86"/>
      <c r="P2716" s="54"/>
      <c r="Q2716" s="71"/>
      <c r="R2716" s="54"/>
      <c r="S2716" s="54"/>
      <c r="T2716" s="54"/>
      <c r="U2716" s="54"/>
      <c r="V2716" s="86"/>
      <c r="W2716" s="86"/>
      <c r="X2716" s="54"/>
    </row>
    <row r="2717" ht="15.75" customHeight="1">
      <c r="C2717" s="82"/>
      <c r="D2717" s="82"/>
      <c r="E2717" s="82"/>
      <c r="F2717" s="84"/>
      <c r="G2717" s="85"/>
      <c r="H2717" s="67"/>
      <c r="I2717" s="54"/>
      <c r="J2717" s="70"/>
      <c r="K2717" s="54"/>
      <c r="L2717" s="54"/>
      <c r="M2717" s="70"/>
      <c r="N2717" s="86"/>
      <c r="O2717" s="86"/>
      <c r="P2717" s="54"/>
      <c r="Q2717" s="71"/>
      <c r="R2717" s="54"/>
      <c r="S2717" s="54"/>
      <c r="T2717" s="54"/>
      <c r="U2717" s="54"/>
      <c r="V2717" s="86"/>
      <c r="W2717" s="86"/>
      <c r="X2717" s="54"/>
    </row>
    <row r="2718" ht="15.75" customHeight="1">
      <c r="C2718" s="82"/>
      <c r="D2718" s="82"/>
      <c r="E2718" s="82"/>
      <c r="F2718" s="84"/>
      <c r="G2718" s="85"/>
      <c r="H2718" s="67"/>
      <c r="I2718" s="54"/>
      <c r="J2718" s="70"/>
      <c r="K2718" s="54"/>
      <c r="L2718" s="54"/>
      <c r="M2718" s="70"/>
      <c r="N2718" s="86"/>
      <c r="O2718" s="86"/>
      <c r="P2718" s="54"/>
      <c r="Q2718" s="71"/>
      <c r="R2718" s="54"/>
      <c r="S2718" s="54"/>
      <c r="T2718" s="54"/>
      <c r="U2718" s="54"/>
      <c r="V2718" s="86"/>
      <c r="W2718" s="86"/>
      <c r="X2718" s="54"/>
    </row>
    <row r="2719" ht="15.75" customHeight="1">
      <c r="C2719" s="82"/>
      <c r="D2719" s="82"/>
      <c r="E2719" s="82"/>
      <c r="F2719" s="84"/>
      <c r="G2719" s="85"/>
      <c r="H2719" s="67"/>
      <c r="I2719" s="54"/>
      <c r="J2719" s="70"/>
      <c r="K2719" s="54"/>
      <c r="L2719" s="54"/>
      <c r="M2719" s="70"/>
      <c r="N2719" s="86"/>
      <c r="O2719" s="86"/>
      <c r="P2719" s="54"/>
      <c r="Q2719" s="71"/>
      <c r="R2719" s="54"/>
      <c r="S2719" s="54"/>
      <c r="T2719" s="54"/>
      <c r="U2719" s="54"/>
      <c r="V2719" s="86"/>
      <c r="W2719" s="86"/>
      <c r="X2719" s="54"/>
    </row>
    <row r="2720" ht="15.75" customHeight="1">
      <c r="C2720" s="82"/>
      <c r="D2720" s="82"/>
      <c r="E2720" s="82"/>
      <c r="F2720" s="84"/>
      <c r="G2720" s="85"/>
      <c r="H2720" s="67"/>
      <c r="I2720" s="54"/>
      <c r="J2720" s="70"/>
      <c r="K2720" s="54"/>
      <c r="L2720" s="54"/>
      <c r="M2720" s="70"/>
      <c r="N2720" s="86"/>
      <c r="O2720" s="86"/>
      <c r="P2720" s="54"/>
      <c r="Q2720" s="71"/>
      <c r="R2720" s="54"/>
      <c r="S2720" s="54"/>
      <c r="T2720" s="54"/>
      <c r="U2720" s="54"/>
      <c r="V2720" s="86"/>
      <c r="W2720" s="86"/>
      <c r="X2720" s="54"/>
    </row>
    <row r="2721" ht="15.75" customHeight="1">
      <c r="C2721" s="82"/>
      <c r="D2721" s="82"/>
      <c r="E2721" s="82"/>
      <c r="F2721" s="84"/>
      <c r="G2721" s="85"/>
      <c r="H2721" s="67"/>
      <c r="I2721" s="54"/>
      <c r="J2721" s="70"/>
      <c r="K2721" s="54"/>
      <c r="L2721" s="54"/>
      <c r="M2721" s="70"/>
      <c r="N2721" s="86"/>
      <c r="O2721" s="86"/>
      <c r="P2721" s="54"/>
      <c r="Q2721" s="71"/>
      <c r="R2721" s="54"/>
      <c r="S2721" s="54"/>
      <c r="T2721" s="54"/>
      <c r="U2721" s="54"/>
      <c r="V2721" s="86"/>
      <c r="W2721" s="86"/>
      <c r="X2721" s="54"/>
    </row>
    <row r="2722" ht="15.75" customHeight="1">
      <c r="C2722" s="82"/>
      <c r="D2722" s="82"/>
      <c r="E2722" s="82"/>
      <c r="F2722" s="84"/>
      <c r="G2722" s="85"/>
      <c r="H2722" s="67"/>
      <c r="I2722" s="54"/>
      <c r="J2722" s="70"/>
      <c r="K2722" s="54"/>
      <c r="L2722" s="54"/>
      <c r="M2722" s="70"/>
      <c r="N2722" s="86"/>
      <c r="O2722" s="86"/>
      <c r="P2722" s="54"/>
      <c r="Q2722" s="71"/>
      <c r="R2722" s="54"/>
      <c r="S2722" s="54"/>
      <c r="T2722" s="54"/>
      <c r="U2722" s="54"/>
      <c r="V2722" s="86"/>
      <c r="W2722" s="86"/>
      <c r="X2722" s="54"/>
    </row>
    <row r="2723" ht="15.75" customHeight="1">
      <c r="C2723" s="82"/>
      <c r="D2723" s="82"/>
      <c r="E2723" s="82"/>
      <c r="F2723" s="84"/>
      <c r="G2723" s="85"/>
      <c r="H2723" s="67"/>
      <c r="I2723" s="54"/>
      <c r="J2723" s="70"/>
      <c r="K2723" s="54"/>
      <c r="L2723" s="54"/>
      <c r="M2723" s="70"/>
      <c r="N2723" s="86"/>
      <c r="O2723" s="86"/>
      <c r="P2723" s="54"/>
      <c r="Q2723" s="71"/>
      <c r="R2723" s="54"/>
      <c r="S2723" s="54"/>
      <c r="T2723" s="54"/>
      <c r="U2723" s="54"/>
      <c r="V2723" s="86"/>
      <c r="W2723" s="86"/>
      <c r="X2723" s="54"/>
    </row>
    <row r="2724" ht="15.75" customHeight="1">
      <c r="C2724" s="82"/>
      <c r="D2724" s="82"/>
      <c r="E2724" s="82"/>
      <c r="F2724" s="84"/>
      <c r="G2724" s="85"/>
      <c r="H2724" s="67"/>
      <c r="I2724" s="54"/>
      <c r="J2724" s="70"/>
      <c r="K2724" s="54"/>
      <c r="L2724" s="54"/>
      <c r="M2724" s="70"/>
      <c r="N2724" s="86"/>
      <c r="O2724" s="86"/>
      <c r="P2724" s="54"/>
      <c r="Q2724" s="71"/>
      <c r="R2724" s="54"/>
      <c r="S2724" s="54"/>
      <c r="T2724" s="54"/>
      <c r="U2724" s="54"/>
      <c r="V2724" s="86"/>
      <c r="W2724" s="86"/>
      <c r="X2724" s="54"/>
    </row>
    <row r="2725" ht="15.75" customHeight="1">
      <c r="C2725" s="82"/>
      <c r="D2725" s="82"/>
      <c r="E2725" s="82"/>
      <c r="F2725" s="84"/>
      <c r="G2725" s="85"/>
      <c r="H2725" s="67"/>
      <c r="I2725" s="54"/>
      <c r="J2725" s="70"/>
      <c r="K2725" s="54"/>
      <c r="L2725" s="54"/>
      <c r="M2725" s="70"/>
      <c r="N2725" s="86"/>
      <c r="O2725" s="86"/>
      <c r="P2725" s="54"/>
      <c r="Q2725" s="71"/>
      <c r="R2725" s="54"/>
      <c r="S2725" s="54"/>
      <c r="T2725" s="54"/>
      <c r="U2725" s="54"/>
      <c r="V2725" s="86"/>
      <c r="W2725" s="86"/>
      <c r="X2725" s="54"/>
    </row>
    <row r="2726" ht="15.75" customHeight="1">
      <c r="C2726" s="82"/>
      <c r="D2726" s="82"/>
      <c r="E2726" s="82"/>
      <c r="F2726" s="84"/>
      <c r="G2726" s="85"/>
      <c r="H2726" s="67"/>
      <c r="I2726" s="54"/>
      <c r="J2726" s="70"/>
      <c r="K2726" s="54"/>
      <c r="L2726" s="54"/>
      <c r="M2726" s="70"/>
      <c r="N2726" s="86"/>
      <c r="O2726" s="86"/>
      <c r="P2726" s="54"/>
      <c r="Q2726" s="71"/>
      <c r="R2726" s="54"/>
      <c r="S2726" s="54"/>
      <c r="T2726" s="54"/>
      <c r="U2726" s="54"/>
      <c r="V2726" s="86"/>
      <c r="W2726" s="86"/>
      <c r="X2726" s="54"/>
    </row>
    <row r="2727" ht="15.75" customHeight="1">
      <c r="C2727" s="82"/>
      <c r="D2727" s="82"/>
      <c r="E2727" s="82"/>
      <c r="F2727" s="84"/>
      <c r="G2727" s="85"/>
      <c r="H2727" s="67"/>
      <c r="I2727" s="54"/>
      <c r="J2727" s="70"/>
      <c r="K2727" s="54"/>
      <c r="L2727" s="54"/>
      <c r="M2727" s="70"/>
      <c r="N2727" s="86"/>
      <c r="O2727" s="86"/>
      <c r="P2727" s="54"/>
      <c r="Q2727" s="71"/>
      <c r="R2727" s="54"/>
      <c r="S2727" s="54"/>
      <c r="T2727" s="54"/>
      <c r="U2727" s="54"/>
      <c r="V2727" s="86"/>
      <c r="W2727" s="86"/>
      <c r="X2727" s="54"/>
    </row>
    <row r="2728" ht="15.75" customHeight="1">
      <c r="C2728" s="82"/>
      <c r="D2728" s="82"/>
      <c r="E2728" s="82"/>
      <c r="F2728" s="84"/>
      <c r="G2728" s="85"/>
      <c r="H2728" s="67"/>
      <c r="I2728" s="54"/>
      <c r="J2728" s="70"/>
      <c r="K2728" s="54"/>
      <c r="L2728" s="54"/>
      <c r="M2728" s="70"/>
      <c r="N2728" s="86"/>
      <c r="O2728" s="86"/>
      <c r="P2728" s="54"/>
      <c r="Q2728" s="71"/>
      <c r="R2728" s="54"/>
      <c r="S2728" s="54"/>
      <c r="T2728" s="54"/>
      <c r="U2728" s="54"/>
      <c r="V2728" s="86"/>
      <c r="W2728" s="86"/>
      <c r="X2728" s="54"/>
    </row>
    <row r="2729" ht="15.75" customHeight="1">
      <c r="C2729" s="82"/>
      <c r="D2729" s="82"/>
      <c r="E2729" s="82"/>
      <c r="F2729" s="84"/>
      <c r="G2729" s="85"/>
      <c r="H2729" s="67"/>
      <c r="I2729" s="54"/>
      <c r="J2729" s="70"/>
      <c r="K2729" s="54"/>
      <c r="L2729" s="54"/>
      <c r="M2729" s="70"/>
      <c r="N2729" s="86"/>
      <c r="O2729" s="86"/>
      <c r="P2729" s="54"/>
      <c r="Q2729" s="71"/>
      <c r="R2729" s="54"/>
      <c r="S2729" s="54"/>
      <c r="T2729" s="54"/>
      <c r="U2729" s="54"/>
      <c r="V2729" s="86"/>
      <c r="W2729" s="86"/>
      <c r="X2729" s="54"/>
    </row>
    <row r="2730" ht="15.75" customHeight="1">
      <c r="C2730" s="82"/>
      <c r="D2730" s="82"/>
      <c r="E2730" s="82"/>
      <c r="F2730" s="84"/>
      <c r="G2730" s="85"/>
      <c r="H2730" s="67"/>
      <c r="I2730" s="54"/>
      <c r="J2730" s="70"/>
      <c r="K2730" s="54"/>
      <c r="L2730" s="54"/>
      <c r="M2730" s="70"/>
      <c r="N2730" s="86"/>
      <c r="O2730" s="86"/>
      <c r="P2730" s="54"/>
      <c r="Q2730" s="71"/>
      <c r="R2730" s="54"/>
      <c r="S2730" s="54"/>
      <c r="T2730" s="54"/>
      <c r="U2730" s="54"/>
      <c r="V2730" s="86"/>
      <c r="W2730" s="86"/>
      <c r="X2730" s="54"/>
    </row>
    <row r="2731" ht="15.75" customHeight="1">
      <c r="C2731" s="82"/>
      <c r="D2731" s="82"/>
      <c r="E2731" s="82"/>
      <c r="F2731" s="84"/>
      <c r="G2731" s="85"/>
      <c r="H2731" s="67"/>
      <c r="I2731" s="54"/>
      <c r="J2731" s="70"/>
      <c r="K2731" s="54"/>
      <c r="L2731" s="54"/>
      <c r="M2731" s="70"/>
      <c r="N2731" s="86"/>
      <c r="O2731" s="86"/>
      <c r="P2731" s="54"/>
      <c r="Q2731" s="71"/>
      <c r="R2731" s="54"/>
      <c r="S2731" s="54"/>
      <c r="T2731" s="54"/>
      <c r="U2731" s="54"/>
      <c r="V2731" s="86"/>
      <c r="W2731" s="86"/>
      <c r="X2731" s="54"/>
    </row>
    <row r="2732" ht="15.75" customHeight="1">
      <c r="C2732" s="82"/>
      <c r="D2732" s="82"/>
      <c r="E2732" s="82"/>
      <c r="F2732" s="84"/>
      <c r="G2732" s="85"/>
      <c r="H2732" s="67"/>
      <c r="I2732" s="54"/>
      <c r="J2732" s="70"/>
      <c r="K2732" s="54"/>
      <c r="L2732" s="54"/>
      <c r="M2732" s="70"/>
      <c r="N2732" s="86"/>
      <c r="O2732" s="86"/>
      <c r="P2732" s="54"/>
      <c r="Q2732" s="71"/>
      <c r="R2732" s="54"/>
      <c r="S2732" s="54"/>
      <c r="T2732" s="54"/>
      <c r="U2732" s="54"/>
      <c r="V2732" s="86"/>
      <c r="W2732" s="86"/>
      <c r="X2732" s="54"/>
    </row>
    <row r="2733" ht="15.75" customHeight="1">
      <c r="C2733" s="82"/>
      <c r="D2733" s="82"/>
      <c r="E2733" s="82"/>
      <c r="F2733" s="84"/>
      <c r="G2733" s="85"/>
      <c r="H2733" s="67"/>
      <c r="I2733" s="54"/>
      <c r="J2733" s="70"/>
      <c r="K2733" s="54"/>
      <c r="L2733" s="54"/>
      <c r="M2733" s="70"/>
      <c r="N2733" s="86"/>
      <c r="O2733" s="86"/>
      <c r="P2733" s="54"/>
      <c r="Q2733" s="71"/>
      <c r="R2733" s="54"/>
      <c r="S2733" s="54"/>
      <c r="T2733" s="54"/>
      <c r="U2733" s="54"/>
      <c r="V2733" s="86"/>
      <c r="W2733" s="86"/>
      <c r="X2733" s="54"/>
    </row>
    <row r="2734" ht="15.75" customHeight="1">
      <c r="C2734" s="82"/>
      <c r="D2734" s="82"/>
      <c r="E2734" s="82"/>
      <c r="F2734" s="84"/>
      <c r="G2734" s="85"/>
      <c r="H2734" s="67"/>
      <c r="I2734" s="54"/>
      <c r="J2734" s="70"/>
      <c r="K2734" s="54"/>
      <c r="L2734" s="54"/>
      <c r="M2734" s="70"/>
      <c r="N2734" s="86"/>
      <c r="O2734" s="86"/>
      <c r="P2734" s="54"/>
      <c r="Q2734" s="71"/>
      <c r="R2734" s="54"/>
      <c r="S2734" s="54"/>
      <c r="T2734" s="54"/>
      <c r="U2734" s="54"/>
      <c r="V2734" s="86"/>
      <c r="W2734" s="86"/>
      <c r="X2734" s="54"/>
    </row>
    <row r="2735" ht="15.75" customHeight="1">
      <c r="C2735" s="82"/>
      <c r="D2735" s="82"/>
      <c r="E2735" s="82"/>
      <c r="F2735" s="84"/>
      <c r="G2735" s="85"/>
      <c r="H2735" s="67"/>
      <c r="I2735" s="54"/>
      <c r="J2735" s="70"/>
      <c r="K2735" s="54"/>
      <c r="L2735" s="54"/>
      <c r="M2735" s="70"/>
      <c r="N2735" s="86"/>
      <c r="O2735" s="86"/>
      <c r="P2735" s="54"/>
      <c r="Q2735" s="71"/>
      <c r="R2735" s="54"/>
      <c r="S2735" s="54"/>
      <c r="T2735" s="54"/>
      <c r="U2735" s="54"/>
      <c r="V2735" s="86"/>
      <c r="W2735" s="86"/>
      <c r="X2735" s="54"/>
    </row>
    <row r="2736" ht="15.75" customHeight="1">
      <c r="C2736" s="82"/>
      <c r="D2736" s="82"/>
      <c r="E2736" s="82"/>
      <c r="F2736" s="84"/>
      <c r="G2736" s="85"/>
      <c r="H2736" s="67"/>
      <c r="I2736" s="54"/>
      <c r="J2736" s="70"/>
      <c r="K2736" s="54"/>
      <c r="L2736" s="54"/>
      <c r="M2736" s="70"/>
      <c r="N2736" s="86"/>
      <c r="O2736" s="86"/>
      <c r="P2736" s="54"/>
      <c r="Q2736" s="71"/>
      <c r="R2736" s="54"/>
      <c r="S2736" s="54"/>
      <c r="T2736" s="54"/>
      <c r="U2736" s="54"/>
      <c r="V2736" s="86"/>
      <c r="W2736" s="86"/>
      <c r="X2736" s="54"/>
    </row>
    <row r="2737" ht="15.75" customHeight="1">
      <c r="C2737" s="82"/>
      <c r="D2737" s="82"/>
      <c r="E2737" s="82"/>
      <c r="F2737" s="84"/>
      <c r="G2737" s="85"/>
      <c r="H2737" s="67"/>
      <c r="I2737" s="54"/>
      <c r="J2737" s="70"/>
      <c r="K2737" s="54"/>
      <c r="L2737" s="54"/>
      <c r="M2737" s="70"/>
      <c r="N2737" s="86"/>
      <c r="O2737" s="86"/>
      <c r="P2737" s="54"/>
      <c r="Q2737" s="71"/>
      <c r="R2737" s="54"/>
      <c r="S2737" s="54"/>
      <c r="T2737" s="54"/>
      <c r="U2737" s="54"/>
      <c r="V2737" s="86"/>
      <c r="W2737" s="86"/>
      <c r="X2737" s="54"/>
    </row>
    <row r="2738" ht="15.75" customHeight="1">
      <c r="C2738" s="82"/>
      <c r="D2738" s="82"/>
      <c r="E2738" s="82"/>
      <c r="F2738" s="84"/>
      <c r="G2738" s="85"/>
      <c r="H2738" s="67"/>
      <c r="I2738" s="54"/>
      <c r="J2738" s="70"/>
      <c r="K2738" s="54"/>
      <c r="L2738" s="54"/>
      <c r="M2738" s="70"/>
      <c r="N2738" s="86"/>
      <c r="O2738" s="86"/>
      <c r="P2738" s="54"/>
      <c r="Q2738" s="71"/>
      <c r="R2738" s="54"/>
      <c r="S2738" s="54"/>
      <c r="T2738" s="54"/>
      <c r="U2738" s="54"/>
      <c r="V2738" s="86"/>
      <c r="W2738" s="86"/>
      <c r="X2738" s="54"/>
    </row>
    <row r="2739" ht="15.75" customHeight="1">
      <c r="C2739" s="82"/>
      <c r="D2739" s="82"/>
      <c r="E2739" s="82"/>
      <c r="F2739" s="84"/>
      <c r="G2739" s="85"/>
      <c r="H2739" s="67"/>
      <c r="I2739" s="54"/>
      <c r="J2739" s="70"/>
      <c r="K2739" s="54"/>
      <c r="L2739" s="54"/>
      <c r="M2739" s="70"/>
      <c r="N2739" s="86"/>
      <c r="O2739" s="86"/>
      <c r="P2739" s="54"/>
      <c r="Q2739" s="71"/>
      <c r="R2739" s="54"/>
      <c r="S2739" s="54"/>
      <c r="T2739" s="54"/>
      <c r="U2739" s="54"/>
      <c r="V2739" s="86"/>
      <c r="W2739" s="86"/>
      <c r="X2739" s="54"/>
    </row>
    <row r="2740" ht="15.75" customHeight="1">
      <c r="C2740" s="82"/>
      <c r="D2740" s="82"/>
      <c r="E2740" s="82"/>
      <c r="F2740" s="84"/>
      <c r="G2740" s="85"/>
      <c r="H2740" s="67"/>
      <c r="I2740" s="54"/>
      <c r="J2740" s="70"/>
      <c r="K2740" s="54"/>
      <c r="L2740" s="54"/>
      <c r="M2740" s="70"/>
      <c r="N2740" s="86"/>
      <c r="O2740" s="86"/>
      <c r="P2740" s="54"/>
      <c r="Q2740" s="71"/>
      <c r="R2740" s="54"/>
      <c r="S2740" s="54"/>
      <c r="T2740" s="54"/>
      <c r="U2740" s="54"/>
      <c r="V2740" s="86"/>
      <c r="W2740" s="86"/>
      <c r="X2740" s="54"/>
    </row>
    <row r="2741" ht="15.75" customHeight="1">
      <c r="C2741" s="82"/>
      <c r="D2741" s="82"/>
      <c r="E2741" s="82"/>
      <c r="F2741" s="84"/>
      <c r="G2741" s="85"/>
      <c r="H2741" s="67"/>
      <c r="I2741" s="54"/>
      <c r="J2741" s="70"/>
      <c r="K2741" s="54"/>
      <c r="L2741" s="54"/>
      <c r="M2741" s="70"/>
      <c r="N2741" s="86"/>
      <c r="O2741" s="86"/>
      <c r="P2741" s="54"/>
      <c r="Q2741" s="71"/>
      <c r="R2741" s="54"/>
      <c r="S2741" s="54"/>
      <c r="T2741" s="54"/>
      <c r="U2741" s="54"/>
      <c r="V2741" s="86"/>
      <c r="W2741" s="86"/>
      <c r="X2741" s="54"/>
    </row>
    <row r="2742" ht="15.75" customHeight="1">
      <c r="C2742" s="82"/>
      <c r="D2742" s="82"/>
      <c r="E2742" s="82"/>
      <c r="F2742" s="84"/>
      <c r="G2742" s="85"/>
      <c r="H2742" s="67"/>
      <c r="I2742" s="54"/>
      <c r="J2742" s="70"/>
      <c r="K2742" s="54"/>
      <c r="L2742" s="54"/>
      <c r="M2742" s="70"/>
      <c r="N2742" s="86"/>
      <c r="O2742" s="86"/>
      <c r="P2742" s="54"/>
      <c r="Q2742" s="71"/>
      <c r="R2742" s="54"/>
      <c r="S2742" s="54"/>
      <c r="T2742" s="54"/>
      <c r="U2742" s="54"/>
      <c r="V2742" s="86"/>
      <c r="W2742" s="86"/>
      <c r="X2742" s="54"/>
    </row>
    <row r="2743" ht="15.75" customHeight="1">
      <c r="C2743" s="82"/>
      <c r="D2743" s="82"/>
      <c r="E2743" s="82"/>
      <c r="F2743" s="84"/>
      <c r="G2743" s="85"/>
      <c r="H2743" s="67"/>
      <c r="I2743" s="54"/>
      <c r="J2743" s="70"/>
      <c r="K2743" s="54"/>
      <c r="L2743" s="54"/>
      <c r="M2743" s="70"/>
      <c r="N2743" s="86"/>
      <c r="O2743" s="86"/>
      <c r="P2743" s="54"/>
      <c r="Q2743" s="71"/>
      <c r="R2743" s="54"/>
      <c r="S2743" s="54"/>
      <c r="T2743" s="54"/>
      <c r="U2743" s="54"/>
      <c r="V2743" s="86"/>
      <c r="W2743" s="86"/>
      <c r="X2743" s="54"/>
    </row>
    <row r="2744" ht="15.75" customHeight="1">
      <c r="C2744" s="82"/>
      <c r="D2744" s="82"/>
      <c r="E2744" s="82"/>
      <c r="F2744" s="84"/>
      <c r="G2744" s="85"/>
      <c r="H2744" s="67"/>
      <c r="I2744" s="54"/>
      <c r="J2744" s="70"/>
      <c r="K2744" s="54"/>
      <c r="L2744" s="54"/>
      <c r="M2744" s="70"/>
      <c r="N2744" s="86"/>
      <c r="O2744" s="86"/>
      <c r="P2744" s="54"/>
      <c r="Q2744" s="71"/>
      <c r="R2744" s="54"/>
      <c r="S2744" s="54"/>
      <c r="T2744" s="54"/>
      <c r="U2744" s="54"/>
      <c r="V2744" s="86"/>
      <c r="W2744" s="86"/>
      <c r="X2744" s="54"/>
    </row>
    <row r="2745" ht="15.75" customHeight="1">
      <c r="C2745" s="82"/>
      <c r="D2745" s="82"/>
      <c r="E2745" s="82"/>
      <c r="F2745" s="84"/>
      <c r="G2745" s="85"/>
      <c r="H2745" s="67"/>
      <c r="I2745" s="54"/>
      <c r="J2745" s="70"/>
      <c r="K2745" s="54"/>
      <c r="L2745" s="54"/>
      <c r="M2745" s="70"/>
      <c r="N2745" s="86"/>
      <c r="O2745" s="86"/>
      <c r="P2745" s="54"/>
      <c r="Q2745" s="71"/>
      <c r="R2745" s="54"/>
      <c r="S2745" s="54"/>
      <c r="T2745" s="54"/>
      <c r="U2745" s="54"/>
      <c r="V2745" s="86"/>
      <c r="W2745" s="86"/>
      <c r="X2745" s="54"/>
    </row>
    <row r="2746" ht="15.75" customHeight="1">
      <c r="C2746" s="82"/>
      <c r="D2746" s="82"/>
      <c r="E2746" s="82"/>
      <c r="F2746" s="84"/>
      <c r="G2746" s="85"/>
      <c r="H2746" s="67"/>
      <c r="I2746" s="54"/>
      <c r="J2746" s="70"/>
      <c r="K2746" s="54"/>
      <c r="L2746" s="54"/>
      <c r="M2746" s="70"/>
      <c r="N2746" s="86"/>
      <c r="O2746" s="86"/>
      <c r="P2746" s="54"/>
      <c r="Q2746" s="71"/>
      <c r="R2746" s="54"/>
      <c r="S2746" s="54"/>
      <c r="T2746" s="54"/>
      <c r="U2746" s="54"/>
      <c r="V2746" s="86"/>
      <c r="W2746" s="86"/>
      <c r="X2746" s="54"/>
    </row>
    <row r="2747" ht="15.75" customHeight="1">
      <c r="C2747" s="82"/>
      <c r="D2747" s="82"/>
      <c r="E2747" s="82"/>
      <c r="F2747" s="84"/>
      <c r="G2747" s="85"/>
      <c r="H2747" s="67"/>
      <c r="I2747" s="54"/>
      <c r="J2747" s="70"/>
      <c r="K2747" s="54"/>
      <c r="L2747" s="54"/>
      <c r="M2747" s="70"/>
      <c r="N2747" s="86"/>
      <c r="O2747" s="86"/>
      <c r="P2747" s="54"/>
      <c r="Q2747" s="71"/>
      <c r="R2747" s="54"/>
      <c r="S2747" s="54"/>
      <c r="T2747" s="54"/>
      <c r="U2747" s="54"/>
      <c r="V2747" s="86"/>
      <c r="W2747" s="86"/>
      <c r="X2747" s="54"/>
    </row>
    <row r="2748" ht="15.75" customHeight="1">
      <c r="C2748" s="82"/>
      <c r="D2748" s="82"/>
      <c r="E2748" s="82"/>
      <c r="F2748" s="84"/>
      <c r="G2748" s="85"/>
      <c r="H2748" s="67"/>
      <c r="I2748" s="54"/>
      <c r="J2748" s="70"/>
      <c r="K2748" s="54"/>
      <c r="L2748" s="54"/>
      <c r="M2748" s="70"/>
      <c r="N2748" s="86"/>
      <c r="O2748" s="86"/>
      <c r="P2748" s="54"/>
      <c r="Q2748" s="71"/>
      <c r="R2748" s="54"/>
      <c r="S2748" s="54"/>
      <c r="T2748" s="54"/>
      <c r="U2748" s="54"/>
      <c r="V2748" s="86"/>
      <c r="W2748" s="86"/>
      <c r="X2748" s="54"/>
    </row>
    <row r="2749" ht="15.75" customHeight="1">
      <c r="C2749" s="82"/>
      <c r="D2749" s="82"/>
      <c r="E2749" s="82"/>
      <c r="F2749" s="84"/>
      <c r="G2749" s="85"/>
      <c r="H2749" s="67"/>
      <c r="I2749" s="54"/>
      <c r="J2749" s="70"/>
      <c r="K2749" s="54"/>
      <c r="L2749" s="54"/>
      <c r="M2749" s="70"/>
      <c r="N2749" s="86"/>
      <c r="O2749" s="86"/>
      <c r="P2749" s="54"/>
      <c r="Q2749" s="71"/>
      <c r="R2749" s="54"/>
      <c r="S2749" s="54"/>
      <c r="T2749" s="54"/>
      <c r="U2749" s="54"/>
      <c r="V2749" s="86"/>
      <c r="W2749" s="86"/>
      <c r="X2749" s="54"/>
    </row>
    <row r="2750" ht="15.75" customHeight="1">
      <c r="C2750" s="82"/>
      <c r="D2750" s="82"/>
      <c r="E2750" s="82"/>
      <c r="F2750" s="84"/>
      <c r="G2750" s="85"/>
      <c r="H2750" s="67"/>
      <c r="I2750" s="54"/>
      <c r="J2750" s="70"/>
      <c r="K2750" s="54"/>
      <c r="L2750" s="54"/>
      <c r="M2750" s="70"/>
      <c r="N2750" s="86"/>
      <c r="O2750" s="86"/>
      <c r="P2750" s="54"/>
      <c r="Q2750" s="71"/>
      <c r="R2750" s="54"/>
      <c r="S2750" s="54"/>
      <c r="T2750" s="54"/>
      <c r="U2750" s="54"/>
      <c r="V2750" s="86"/>
      <c r="W2750" s="86"/>
      <c r="X2750" s="54"/>
    </row>
    <row r="2751" ht="15.75" customHeight="1">
      <c r="C2751" s="82"/>
      <c r="D2751" s="82"/>
      <c r="E2751" s="82"/>
      <c r="F2751" s="84"/>
      <c r="G2751" s="85"/>
      <c r="H2751" s="67"/>
      <c r="I2751" s="54"/>
      <c r="J2751" s="70"/>
      <c r="K2751" s="54"/>
      <c r="L2751" s="54"/>
      <c r="M2751" s="70"/>
      <c r="N2751" s="86"/>
      <c r="O2751" s="86"/>
      <c r="P2751" s="54"/>
      <c r="Q2751" s="71"/>
      <c r="R2751" s="54"/>
      <c r="S2751" s="54"/>
      <c r="T2751" s="54"/>
      <c r="U2751" s="54"/>
      <c r="V2751" s="86"/>
      <c r="W2751" s="86"/>
      <c r="X2751" s="54"/>
    </row>
    <row r="2752" ht="15.75" customHeight="1">
      <c r="C2752" s="82"/>
      <c r="D2752" s="82"/>
      <c r="E2752" s="82"/>
      <c r="F2752" s="84"/>
      <c r="G2752" s="85"/>
      <c r="H2752" s="67"/>
      <c r="I2752" s="54"/>
      <c r="J2752" s="70"/>
      <c r="K2752" s="54"/>
      <c r="L2752" s="54"/>
      <c r="M2752" s="70"/>
      <c r="N2752" s="86"/>
      <c r="O2752" s="86"/>
      <c r="P2752" s="54"/>
      <c r="Q2752" s="71"/>
      <c r="R2752" s="54"/>
      <c r="S2752" s="54"/>
      <c r="T2752" s="54"/>
      <c r="U2752" s="54"/>
      <c r="V2752" s="86"/>
      <c r="W2752" s="86"/>
      <c r="X2752" s="54"/>
    </row>
    <row r="2753" ht="15.75" customHeight="1">
      <c r="C2753" s="82"/>
      <c r="D2753" s="82"/>
      <c r="E2753" s="82"/>
      <c r="F2753" s="84"/>
      <c r="G2753" s="85"/>
      <c r="H2753" s="67"/>
      <c r="I2753" s="54"/>
      <c r="J2753" s="70"/>
      <c r="K2753" s="54"/>
      <c r="L2753" s="54"/>
      <c r="M2753" s="70"/>
      <c r="N2753" s="86"/>
      <c r="O2753" s="86"/>
      <c r="P2753" s="54"/>
      <c r="Q2753" s="71"/>
      <c r="R2753" s="54"/>
      <c r="S2753" s="54"/>
      <c r="T2753" s="54"/>
      <c r="U2753" s="54"/>
      <c r="V2753" s="86"/>
      <c r="W2753" s="86"/>
      <c r="X2753" s="54"/>
    </row>
    <row r="2754" ht="15.75" customHeight="1">
      <c r="C2754" s="82"/>
      <c r="D2754" s="82"/>
      <c r="E2754" s="82"/>
      <c r="F2754" s="84"/>
      <c r="G2754" s="85"/>
      <c r="H2754" s="67"/>
      <c r="I2754" s="54"/>
      <c r="J2754" s="70"/>
      <c r="K2754" s="54"/>
      <c r="L2754" s="54"/>
      <c r="M2754" s="70"/>
      <c r="N2754" s="86"/>
      <c r="O2754" s="86"/>
      <c r="P2754" s="54"/>
      <c r="Q2754" s="71"/>
      <c r="R2754" s="54"/>
      <c r="S2754" s="54"/>
      <c r="T2754" s="54"/>
      <c r="U2754" s="54"/>
      <c r="V2754" s="86"/>
      <c r="W2754" s="86"/>
      <c r="X2754" s="54"/>
    </row>
    <row r="2755" ht="15.75" customHeight="1">
      <c r="C2755" s="82"/>
      <c r="D2755" s="82"/>
      <c r="E2755" s="82"/>
      <c r="F2755" s="84"/>
      <c r="G2755" s="85"/>
      <c r="H2755" s="67"/>
      <c r="I2755" s="54"/>
      <c r="J2755" s="70"/>
      <c r="K2755" s="54"/>
      <c r="L2755" s="54"/>
      <c r="M2755" s="70"/>
      <c r="N2755" s="86"/>
      <c r="O2755" s="86"/>
      <c r="P2755" s="54"/>
      <c r="Q2755" s="71"/>
      <c r="R2755" s="54"/>
      <c r="S2755" s="54"/>
      <c r="T2755" s="54"/>
      <c r="U2755" s="54"/>
      <c r="V2755" s="86"/>
      <c r="W2755" s="86"/>
      <c r="X2755" s="54"/>
    </row>
    <row r="2756" ht="15.75" customHeight="1">
      <c r="C2756" s="82"/>
      <c r="D2756" s="82"/>
      <c r="E2756" s="82"/>
      <c r="F2756" s="84"/>
      <c r="G2756" s="85"/>
      <c r="H2756" s="67"/>
      <c r="I2756" s="54"/>
      <c r="J2756" s="70"/>
      <c r="K2756" s="54"/>
      <c r="L2756" s="54"/>
      <c r="M2756" s="70"/>
      <c r="N2756" s="86"/>
      <c r="O2756" s="86"/>
      <c r="P2756" s="54"/>
      <c r="Q2756" s="71"/>
      <c r="R2756" s="54"/>
      <c r="S2756" s="54"/>
      <c r="T2756" s="54"/>
      <c r="U2756" s="54"/>
      <c r="V2756" s="86"/>
      <c r="W2756" s="86"/>
      <c r="X2756" s="54"/>
    </row>
    <row r="2757" ht="15.75" customHeight="1">
      <c r="C2757" s="82"/>
      <c r="D2757" s="82"/>
      <c r="E2757" s="82"/>
      <c r="F2757" s="84"/>
      <c r="G2757" s="85"/>
      <c r="H2757" s="67"/>
      <c r="I2757" s="54"/>
      <c r="J2757" s="70"/>
      <c r="K2757" s="54"/>
      <c r="L2757" s="54"/>
      <c r="M2757" s="70"/>
      <c r="N2757" s="86"/>
      <c r="O2757" s="86"/>
      <c r="P2757" s="54"/>
      <c r="Q2757" s="71"/>
      <c r="R2757" s="54"/>
      <c r="S2757" s="54"/>
      <c r="T2757" s="54"/>
      <c r="U2757" s="54"/>
      <c r="V2757" s="86"/>
      <c r="W2757" s="86"/>
      <c r="X2757" s="54"/>
    </row>
    <row r="2758" ht="15.75" customHeight="1">
      <c r="C2758" s="82"/>
      <c r="D2758" s="82"/>
      <c r="E2758" s="82"/>
      <c r="F2758" s="84"/>
      <c r="G2758" s="85"/>
      <c r="H2758" s="67"/>
      <c r="I2758" s="54"/>
      <c r="J2758" s="70"/>
      <c r="K2758" s="54"/>
      <c r="L2758" s="54"/>
      <c r="M2758" s="70"/>
      <c r="N2758" s="86"/>
      <c r="O2758" s="86"/>
      <c r="P2758" s="54"/>
      <c r="Q2758" s="71"/>
      <c r="R2758" s="54"/>
      <c r="S2758" s="54"/>
      <c r="T2758" s="54"/>
      <c r="U2758" s="54"/>
      <c r="V2758" s="86"/>
      <c r="W2758" s="86"/>
      <c r="X2758" s="54"/>
    </row>
    <row r="2759" ht="15.75" customHeight="1">
      <c r="C2759" s="82"/>
      <c r="D2759" s="82"/>
      <c r="E2759" s="82"/>
      <c r="F2759" s="84"/>
      <c r="G2759" s="85"/>
      <c r="H2759" s="67"/>
      <c r="I2759" s="54"/>
      <c r="J2759" s="70"/>
      <c r="K2759" s="54"/>
      <c r="L2759" s="54"/>
      <c r="M2759" s="70"/>
      <c r="N2759" s="86"/>
      <c r="O2759" s="86"/>
      <c r="P2759" s="54"/>
      <c r="Q2759" s="71"/>
      <c r="R2759" s="54"/>
      <c r="S2759" s="54"/>
      <c r="T2759" s="54"/>
      <c r="U2759" s="54"/>
      <c r="V2759" s="86"/>
      <c r="W2759" s="86"/>
      <c r="X2759" s="54"/>
    </row>
    <row r="2760" ht="15.75" customHeight="1">
      <c r="C2760" s="82"/>
      <c r="D2760" s="82"/>
      <c r="E2760" s="82"/>
      <c r="F2760" s="84"/>
      <c r="G2760" s="85"/>
      <c r="H2760" s="67"/>
      <c r="I2760" s="54"/>
      <c r="J2760" s="70"/>
      <c r="K2760" s="54"/>
      <c r="L2760" s="54"/>
      <c r="M2760" s="70"/>
      <c r="N2760" s="86"/>
      <c r="O2760" s="86"/>
      <c r="P2760" s="54"/>
      <c r="Q2760" s="71"/>
      <c r="R2760" s="54"/>
      <c r="S2760" s="54"/>
      <c r="T2760" s="54"/>
      <c r="U2760" s="54"/>
      <c r="V2760" s="86"/>
      <c r="W2760" s="86"/>
      <c r="X2760" s="54"/>
    </row>
    <row r="2761" ht="15.75" customHeight="1">
      <c r="C2761" s="82"/>
      <c r="D2761" s="82"/>
      <c r="E2761" s="82"/>
      <c r="F2761" s="84"/>
      <c r="G2761" s="85"/>
      <c r="H2761" s="67"/>
      <c r="I2761" s="54"/>
      <c r="J2761" s="70"/>
      <c r="K2761" s="54"/>
      <c r="L2761" s="54"/>
      <c r="M2761" s="70"/>
      <c r="N2761" s="86"/>
      <c r="O2761" s="86"/>
      <c r="P2761" s="54"/>
      <c r="Q2761" s="71"/>
      <c r="R2761" s="54"/>
      <c r="S2761" s="54"/>
      <c r="T2761" s="54"/>
      <c r="U2761" s="54"/>
      <c r="V2761" s="86"/>
      <c r="W2761" s="86"/>
      <c r="X2761" s="54"/>
    </row>
    <row r="2762" ht="15.75" customHeight="1">
      <c r="C2762" s="82"/>
      <c r="D2762" s="82"/>
      <c r="E2762" s="82"/>
      <c r="F2762" s="84"/>
      <c r="G2762" s="85"/>
      <c r="H2762" s="67"/>
      <c r="I2762" s="54"/>
      <c r="J2762" s="70"/>
      <c r="K2762" s="54"/>
      <c r="L2762" s="54"/>
      <c r="M2762" s="70"/>
      <c r="N2762" s="86"/>
      <c r="O2762" s="86"/>
      <c r="P2762" s="54"/>
      <c r="Q2762" s="71"/>
      <c r="R2762" s="54"/>
      <c r="S2762" s="54"/>
      <c r="T2762" s="54"/>
      <c r="U2762" s="54"/>
      <c r="V2762" s="86"/>
      <c r="W2762" s="86"/>
      <c r="X2762" s="54"/>
    </row>
    <row r="2763" ht="15.75" customHeight="1">
      <c r="C2763" s="82"/>
      <c r="D2763" s="82"/>
      <c r="E2763" s="82"/>
      <c r="F2763" s="84"/>
      <c r="G2763" s="85"/>
      <c r="H2763" s="67"/>
      <c r="I2763" s="54"/>
      <c r="J2763" s="70"/>
      <c r="K2763" s="54"/>
      <c r="L2763" s="54"/>
      <c r="M2763" s="70"/>
      <c r="N2763" s="86"/>
      <c r="O2763" s="86"/>
      <c r="P2763" s="54"/>
      <c r="Q2763" s="71"/>
      <c r="R2763" s="54"/>
      <c r="S2763" s="54"/>
      <c r="T2763" s="54"/>
      <c r="U2763" s="54"/>
      <c r="V2763" s="86"/>
      <c r="W2763" s="86"/>
      <c r="X2763" s="54"/>
    </row>
    <row r="2764" ht="15.75" customHeight="1">
      <c r="C2764" s="82"/>
      <c r="D2764" s="82"/>
      <c r="E2764" s="82"/>
      <c r="F2764" s="84"/>
      <c r="G2764" s="85"/>
      <c r="H2764" s="67"/>
      <c r="I2764" s="54"/>
      <c r="J2764" s="70"/>
      <c r="K2764" s="54"/>
      <c r="L2764" s="54"/>
      <c r="M2764" s="70"/>
      <c r="N2764" s="86"/>
      <c r="O2764" s="86"/>
      <c r="P2764" s="54"/>
      <c r="Q2764" s="71"/>
      <c r="R2764" s="54"/>
      <c r="S2764" s="54"/>
      <c r="T2764" s="54"/>
      <c r="U2764" s="54"/>
      <c r="V2764" s="86"/>
      <c r="W2764" s="86"/>
      <c r="X2764" s="54"/>
    </row>
    <row r="2765" ht="15.75" customHeight="1">
      <c r="C2765" s="82"/>
      <c r="D2765" s="82"/>
      <c r="E2765" s="82"/>
      <c r="F2765" s="84"/>
      <c r="G2765" s="85"/>
      <c r="H2765" s="67"/>
      <c r="I2765" s="54"/>
      <c r="J2765" s="70"/>
      <c r="K2765" s="54"/>
      <c r="L2765" s="54"/>
      <c r="M2765" s="70"/>
      <c r="N2765" s="86"/>
      <c r="O2765" s="86"/>
      <c r="P2765" s="54"/>
      <c r="Q2765" s="71"/>
      <c r="R2765" s="54"/>
      <c r="S2765" s="54"/>
      <c r="T2765" s="54"/>
      <c r="U2765" s="54"/>
      <c r="V2765" s="86"/>
      <c r="W2765" s="86"/>
      <c r="X2765" s="54"/>
    </row>
    <row r="2766" ht="15.75" customHeight="1">
      <c r="C2766" s="82"/>
      <c r="D2766" s="82"/>
      <c r="E2766" s="82"/>
      <c r="F2766" s="84"/>
      <c r="G2766" s="85"/>
      <c r="H2766" s="67"/>
      <c r="I2766" s="54"/>
      <c r="J2766" s="70"/>
      <c r="K2766" s="54"/>
      <c r="L2766" s="54"/>
      <c r="M2766" s="70"/>
      <c r="N2766" s="86"/>
      <c r="O2766" s="86"/>
      <c r="P2766" s="54"/>
      <c r="Q2766" s="71"/>
      <c r="R2766" s="54"/>
      <c r="S2766" s="54"/>
      <c r="T2766" s="54"/>
      <c r="U2766" s="54"/>
      <c r="V2766" s="86"/>
      <c r="W2766" s="86"/>
      <c r="X2766" s="54"/>
    </row>
    <row r="2767" ht="15.75" customHeight="1">
      <c r="C2767" s="82"/>
      <c r="D2767" s="82"/>
      <c r="E2767" s="82"/>
      <c r="F2767" s="84"/>
      <c r="G2767" s="85"/>
      <c r="H2767" s="67"/>
      <c r="I2767" s="54"/>
      <c r="J2767" s="70"/>
      <c r="K2767" s="54"/>
      <c r="L2767" s="54"/>
      <c r="M2767" s="70"/>
      <c r="N2767" s="86"/>
      <c r="O2767" s="86"/>
      <c r="P2767" s="54"/>
      <c r="Q2767" s="71"/>
      <c r="R2767" s="54"/>
      <c r="S2767" s="54"/>
      <c r="T2767" s="54"/>
      <c r="U2767" s="54"/>
      <c r="V2767" s="86"/>
      <c r="W2767" s="86"/>
      <c r="X2767" s="54"/>
    </row>
    <row r="2768" ht="15.75" customHeight="1">
      <c r="C2768" s="82"/>
      <c r="D2768" s="82"/>
      <c r="E2768" s="82"/>
      <c r="F2768" s="84"/>
      <c r="G2768" s="85"/>
      <c r="H2768" s="67"/>
      <c r="I2768" s="54"/>
      <c r="J2768" s="70"/>
      <c r="K2768" s="54"/>
      <c r="L2768" s="54"/>
      <c r="M2768" s="70"/>
      <c r="N2768" s="86"/>
      <c r="O2768" s="86"/>
      <c r="P2768" s="54"/>
      <c r="Q2768" s="71"/>
      <c r="R2768" s="54"/>
      <c r="S2768" s="54"/>
      <c r="T2768" s="54"/>
      <c r="U2768" s="54"/>
      <c r="V2768" s="86"/>
      <c r="W2768" s="86"/>
      <c r="X2768" s="54"/>
    </row>
    <row r="2769" ht="15.75" customHeight="1">
      <c r="C2769" s="82"/>
      <c r="D2769" s="82"/>
      <c r="E2769" s="82"/>
      <c r="F2769" s="84"/>
      <c r="G2769" s="85"/>
      <c r="H2769" s="67"/>
      <c r="I2769" s="54"/>
      <c r="J2769" s="70"/>
      <c r="K2769" s="54"/>
      <c r="L2769" s="54"/>
      <c r="M2769" s="70"/>
      <c r="N2769" s="86"/>
      <c r="O2769" s="86"/>
      <c r="P2769" s="54"/>
      <c r="Q2769" s="71"/>
      <c r="R2769" s="54"/>
      <c r="S2769" s="54"/>
      <c r="T2769" s="54"/>
      <c r="U2769" s="54"/>
      <c r="V2769" s="86"/>
      <c r="W2769" s="86"/>
      <c r="X2769" s="54"/>
    </row>
    <row r="2770" ht="15.75" customHeight="1">
      <c r="C2770" s="82"/>
      <c r="D2770" s="82"/>
      <c r="E2770" s="82"/>
      <c r="F2770" s="84"/>
      <c r="G2770" s="85"/>
      <c r="H2770" s="67"/>
      <c r="I2770" s="54"/>
      <c r="J2770" s="70"/>
      <c r="K2770" s="54"/>
      <c r="L2770" s="54"/>
      <c r="M2770" s="70"/>
      <c r="N2770" s="86"/>
      <c r="O2770" s="86"/>
      <c r="P2770" s="54"/>
      <c r="Q2770" s="71"/>
      <c r="R2770" s="54"/>
      <c r="S2770" s="54"/>
      <c r="T2770" s="54"/>
      <c r="U2770" s="54"/>
      <c r="V2770" s="86"/>
      <c r="W2770" s="86"/>
      <c r="X2770" s="54"/>
    </row>
    <row r="2771" ht="15.75" customHeight="1">
      <c r="C2771" s="82"/>
      <c r="D2771" s="82"/>
      <c r="E2771" s="82"/>
      <c r="F2771" s="84"/>
      <c r="G2771" s="85"/>
      <c r="H2771" s="67"/>
      <c r="I2771" s="54"/>
      <c r="J2771" s="70"/>
      <c r="K2771" s="54"/>
      <c r="L2771" s="54"/>
      <c r="M2771" s="70"/>
      <c r="N2771" s="86"/>
      <c r="O2771" s="86"/>
      <c r="P2771" s="54"/>
      <c r="Q2771" s="71"/>
      <c r="R2771" s="54"/>
      <c r="S2771" s="54"/>
      <c r="T2771" s="54"/>
      <c r="U2771" s="54"/>
      <c r="V2771" s="86"/>
      <c r="W2771" s="86"/>
      <c r="X2771" s="54"/>
    </row>
    <row r="2772" ht="15.75" customHeight="1">
      <c r="C2772" s="82"/>
      <c r="D2772" s="82"/>
      <c r="E2772" s="82"/>
      <c r="F2772" s="84"/>
      <c r="G2772" s="85"/>
      <c r="H2772" s="67"/>
      <c r="I2772" s="54"/>
      <c r="J2772" s="70"/>
      <c r="K2772" s="54"/>
      <c r="L2772" s="54"/>
      <c r="M2772" s="70"/>
      <c r="N2772" s="86"/>
      <c r="O2772" s="86"/>
      <c r="P2772" s="54"/>
      <c r="Q2772" s="71"/>
      <c r="R2772" s="54"/>
      <c r="S2772" s="54"/>
      <c r="T2772" s="54"/>
      <c r="U2772" s="54"/>
      <c r="V2772" s="86"/>
      <c r="W2772" s="86"/>
      <c r="X2772" s="54"/>
    </row>
    <row r="2773" ht="15.75" customHeight="1">
      <c r="C2773" s="82"/>
      <c r="D2773" s="82"/>
      <c r="E2773" s="82"/>
      <c r="F2773" s="84"/>
      <c r="G2773" s="85"/>
      <c r="H2773" s="67"/>
      <c r="I2773" s="54"/>
      <c r="J2773" s="70"/>
      <c r="K2773" s="54"/>
      <c r="L2773" s="54"/>
      <c r="M2773" s="70"/>
      <c r="N2773" s="86"/>
      <c r="O2773" s="86"/>
      <c r="P2773" s="54"/>
      <c r="Q2773" s="71"/>
      <c r="R2773" s="54"/>
      <c r="S2773" s="54"/>
      <c r="T2773" s="54"/>
      <c r="U2773" s="54"/>
      <c r="V2773" s="86"/>
      <c r="W2773" s="86"/>
      <c r="X2773" s="54"/>
    </row>
    <row r="2774" ht="15.75" customHeight="1">
      <c r="C2774" s="82"/>
      <c r="D2774" s="82"/>
      <c r="E2774" s="82"/>
      <c r="F2774" s="84"/>
      <c r="G2774" s="85"/>
      <c r="H2774" s="67"/>
      <c r="I2774" s="54"/>
      <c r="J2774" s="70"/>
      <c r="K2774" s="54"/>
      <c r="L2774" s="54"/>
      <c r="M2774" s="70"/>
      <c r="N2774" s="86"/>
      <c r="O2774" s="86"/>
      <c r="P2774" s="54"/>
      <c r="Q2774" s="71"/>
      <c r="R2774" s="54"/>
      <c r="S2774" s="54"/>
      <c r="T2774" s="54"/>
      <c r="U2774" s="54"/>
      <c r="V2774" s="86"/>
      <c r="W2774" s="86"/>
      <c r="X2774" s="54"/>
    </row>
    <row r="2775" ht="15.75" customHeight="1">
      <c r="C2775" s="82"/>
      <c r="D2775" s="82"/>
      <c r="E2775" s="82"/>
      <c r="F2775" s="84"/>
      <c r="G2775" s="85"/>
      <c r="H2775" s="67"/>
      <c r="I2775" s="54"/>
      <c r="J2775" s="70"/>
      <c r="K2775" s="54"/>
      <c r="L2775" s="54"/>
      <c r="M2775" s="70"/>
      <c r="N2775" s="86"/>
      <c r="O2775" s="86"/>
      <c r="P2775" s="54"/>
      <c r="Q2775" s="71"/>
      <c r="R2775" s="54"/>
      <c r="S2775" s="54"/>
      <c r="T2775" s="54"/>
      <c r="U2775" s="54"/>
      <c r="V2775" s="86"/>
      <c r="W2775" s="86"/>
      <c r="X2775" s="54"/>
    </row>
    <row r="2776" ht="15.75" customHeight="1">
      <c r="C2776" s="82"/>
      <c r="D2776" s="82"/>
      <c r="E2776" s="82"/>
      <c r="F2776" s="84"/>
      <c r="G2776" s="85"/>
      <c r="H2776" s="67"/>
      <c r="I2776" s="54"/>
      <c r="J2776" s="70"/>
      <c r="K2776" s="54"/>
      <c r="L2776" s="54"/>
      <c r="M2776" s="70"/>
      <c r="N2776" s="86"/>
      <c r="O2776" s="86"/>
      <c r="P2776" s="54"/>
      <c r="Q2776" s="71"/>
      <c r="R2776" s="54"/>
      <c r="S2776" s="54"/>
      <c r="T2776" s="54"/>
      <c r="U2776" s="54"/>
      <c r="V2776" s="86"/>
      <c r="W2776" s="86"/>
      <c r="X2776" s="54"/>
    </row>
    <row r="2777" ht="15.75" customHeight="1">
      <c r="C2777" s="82"/>
      <c r="D2777" s="82"/>
      <c r="E2777" s="82"/>
      <c r="F2777" s="84"/>
      <c r="G2777" s="85"/>
      <c r="H2777" s="67"/>
      <c r="I2777" s="54"/>
      <c r="J2777" s="70"/>
      <c r="K2777" s="54"/>
      <c r="L2777" s="54"/>
      <c r="M2777" s="70"/>
      <c r="N2777" s="86"/>
      <c r="O2777" s="86"/>
      <c r="P2777" s="54"/>
      <c r="Q2777" s="71"/>
      <c r="R2777" s="54"/>
      <c r="S2777" s="54"/>
      <c r="T2777" s="54"/>
      <c r="U2777" s="54"/>
      <c r="V2777" s="86"/>
      <c r="W2777" s="86"/>
      <c r="X2777" s="54"/>
    </row>
    <row r="2778" ht="15.75" customHeight="1">
      <c r="C2778" s="82"/>
      <c r="D2778" s="82"/>
      <c r="E2778" s="82"/>
      <c r="F2778" s="84"/>
      <c r="G2778" s="85"/>
      <c r="H2778" s="67"/>
      <c r="I2778" s="54"/>
      <c r="J2778" s="70"/>
      <c r="K2778" s="54"/>
      <c r="L2778" s="54"/>
      <c r="M2778" s="70"/>
      <c r="N2778" s="86"/>
      <c r="O2778" s="86"/>
      <c r="P2778" s="54"/>
      <c r="Q2778" s="71"/>
      <c r="R2778" s="54"/>
      <c r="S2778" s="54"/>
      <c r="T2778" s="54"/>
      <c r="U2778" s="54"/>
      <c r="V2778" s="86"/>
      <c r="W2778" s="86"/>
      <c r="X2778" s="54"/>
    </row>
    <row r="2779" ht="15.75" customHeight="1">
      <c r="C2779" s="82"/>
      <c r="D2779" s="82"/>
      <c r="E2779" s="82"/>
      <c r="F2779" s="84"/>
      <c r="G2779" s="85"/>
      <c r="H2779" s="67"/>
      <c r="I2779" s="54"/>
      <c r="J2779" s="70"/>
      <c r="K2779" s="54"/>
      <c r="L2779" s="54"/>
      <c r="M2779" s="70"/>
      <c r="N2779" s="86"/>
      <c r="O2779" s="86"/>
      <c r="P2779" s="54"/>
      <c r="Q2779" s="71"/>
      <c r="R2779" s="54"/>
      <c r="S2779" s="54"/>
      <c r="T2779" s="54"/>
      <c r="U2779" s="54"/>
      <c r="V2779" s="86"/>
      <c r="W2779" s="86"/>
      <c r="X2779" s="54"/>
    </row>
    <row r="2780" ht="15.75" customHeight="1">
      <c r="C2780" s="82"/>
      <c r="D2780" s="82"/>
      <c r="E2780" s="82"/>
      <c r="F2780" s="84"/>
      <c r="G2780" s="85"/>
      <c r="H2780" s="67"/>
      <c r="I2780" s="54"/>
      <c r="J2780" s="70"/>
      <c r="K2780" s="54"/>
      <c r="L2780" s="54"/>
      <c r="M2780" s="70"/>
      <c r="N2780" s="86"/>
      <c r="O2780" s="86"/>
      <c r="P2780" s="54"/>
      <c r="Q2780" s="71"/>
      <c r="R2780" s="54"/>
      <c r="S2780" s="54"/>
      <c r="T2780" s="54"/>
      <c r="U2780" s="54"/>
      <c r="V2780" s="86"/>
      <c r="W2780" s="86"/>
      <c r="X2780" s="54"/>
    </row>
    <row r="2781" ht="15.75" customHeight="1">
      <c r="C2781" s="82"/>
      <c r="D2781" s="82"/>
      <c r="E2781" s="82"/>
      <c r="F2781" s="84"/>
      <c r="G2781" s="85"/>
      <c r="H2781" s="67"/>
      <c r="I2781" s="54"/>
      <c r="J2781" s="70"/>
      <c r="K2781" s="54"/>
      <c r="L2781" s="54"/>
      <c r="M2781" s="70"/>
      <c r="N2781" s="86"/>
      <c r="O2781" s="86"/>
      <c r="P2781" s="54"/>
      <c r="Q2781" s="71"/>
      <c r="R2781" s="54"/>
      <c r="S2781" s="54"/>
      <c r="T2781" s="54"/>
      <c r="U2781" s="54"/>
      <c r="V2781" s="86"/>
      <c r="W2781" s="86"/>
      <c r="X2781" s="54"/>
    </row>
    <row r="2782" ht="15.75" customHeight="1">
      <c r="C2782" s="82"/>
      <c r="D2782" s="82"/>
      <c r="E2782" s="82"/>
      <c r="F2782" s="84"/>
      <c r="G2782" s="85"/>
      <c r="H2782" s="67"/>
      <c r="I2782" s="54"/>
      <c r="J2782" s="70"/>
      <c r="K2782" s="54"/>
      <c r="L2782" s="54"/>
      <c r="M2782" s="70"/>
      <c r="N2782" s="86"/>
      <c r="O2782" s="86"/>
      <c r="P2782" s="54"/>
      <c r="Q2782" s="71"/>
      <c r="R2782" s="54"/>
      <c r="S2782" s="54"/>
      <c r="T2782" s="54"/>
      <c r="U2782" s="54"/>
      <c r="V2782" s="86"/>
      <c r="W2782" s="86"/>
      <c r="X2782" s="54"/>
    </row>
    <row r="2783" ht="15.75" customHeight="1">
      <c r="C2783" s="82"/>
      <c r="D2783" s="82"/>
      <c r="E2783" s="82"/>
      <c r="F2783" s="84"/>
      <c r="G2783" s="85"/>
      <c r="H2783" s="67"/>
      <c r="I2783" s="54"/>
      <c r="J2783" s="70"/>
      <c r="K2783" s="54"/>
      <c r="L2783" s="54"/>
      <c r="M2783" s="70"/>
      <c r="N2783" s="86"/>
      <c r="O2783" s="86"/>
      <c r="P2783" s="54"/>
      <c r="Q2783" s="71"/>
      <c r="R2783" s="54"/>
      <c r="S2783" s="54"/>
      <c r="T2783" s="54"/>
      <c r="U2783" s="54"/>
      <c r="V2783" s="86"/>
      <c r="W2783" s="86"/>
      <c r="X2783" s="54"/>
    </row>
    <row r="2784" ht="15.75" customHeight="1">
      <c r="C2784" s="82"/>
      <c r="D2784" s="82"/>
      <c r="E2784" s="82"/>
      <c r="F2784" s="84"/>
      <c r="G2784" s="85"/>
      <c r="H2784" s="67"/>
      <c r="I2784" s="54"/>
      <c r="J2784" s="70"/>
      <c r="K2784" s="54"/>
      <c r="L2784" s="54"/>
      <c r="M2784" s="70"/>
      <c r="N2784" s="86"/>
      <c r="O2784" s="86"/>
      <c r="P2784" s="54"/>
      <c r="Q2784" s="71"/>
      <c r="R2784" s="54"/>
      <c r="S2784" s="54"/>
      <c r="T2784" s="54"/>
      <c r="U2784" s="54"/>
      <c r="V2784" s="86"/>
      <c r="W2784" s="86"/>
      <c r="X2784" s="54"/>
    </row>
    <row r="2785" ht="15.75" customHeight="1">
      <c r="C2785" s="82"/>
      <c r="D2785" s="82"/>
      <c r="E2785" s="82"/>
      <c r="F2785" s="84"/>
      <c r="G2785" s="85"/>
      <c r="H2785" s="67"/>
      <c r="I2785" s="54"/>
      <c r="J2785" s="70"/>
      <c r="K2785" s="54"/>
      <c r="L2785" s="54"/>
      <c r="M2785" s="70"/>
      <c r="N2785" s="86"/>
      <c r="O2785" s="86"/>
      <c r="P2785" s="54"/>
      <c r="Q2785" s="71"/>
      <c r="R2785" s="54"/>
      <c r="S2785" s="54"/>
      <c r="T2785" s="54"/>
      <c r="U2785" s="54"/>
      <c r="V2785" s="86"/>
      <c r="W2785" s="86"/>
      <c r="X2785" s="54"/>
    </row>
    <row r="2786" ht="15.75" customHeight="1">
      <c r="C2786" s="82"/>
      <c r="D2786" s="82"/>
      <c r="E2786" s="82"/>
      <c r="F2786" s="84"/>
      <c r="G2786" s="85"/>
      <c r="H2786" s="67"/>
      <c r="I2786" s="54"/>
      <c r="J2786" s="70"/>
      <c r="K2786" s="54"/>
      <c r="L2786" s="54"/>
      <c r="M2786" s="70"/>
      <c r="N2786" s="86"/>
      <c r="O2786" s="86"/>
      <c r="P2786" s="54"/>
      <c r="Q2786" s="71"/>
      <c r="R2786" s="54"/>
      <c r="S2786" s="54"/>
      <c r="T2786" s="54"/>
      <c r="U2786" s="54"/>
      <c r="V2786" s="86"/>
      <c r="W2786" s="86"/>
      <c r="X2786" s="54"/>
    </row>
    <row r="2787" ht="15.75" customHeight="1">
      <c r="C2787" s="82"/>
      <c r="D2787" s="82"/>
      <c r="E2787" s="82"/>
      <c r="F2787" s="84"/>
      <c r="G2787" s="85"/>
      <c r="H2787" s="67"/>
      <c r="I2787" s="54"/>
      <c r="J2787" s="70"/>
      <c r="K2787" s="54"/>
      <c r="L2787" s="54"/>
      <c r="M2787" s="70"/>
      <c r="N2787" s="86"/>
      <c r="O2787" s="86"/>
      <c r="P2787" s="54"/>
      <c r="Q2787" s="71"/>
      <c r="R2787" s="54"/>
      <c r="S2787" s="54"/>
      <c r="T2787" s="54"/>
      <c r="U2787" s="54"/>
      <c r="V2787" s="86"/>
      <c r="W2787" s="86"/>
      <c r="X2787" s="54"/>
    </row>
    <row r="2788" ht="15.75" customHeight="1">
      <c r="C2788" s="82"/>
      <c r="D2788" s="82"/>
      <c r="E2788" s="82"/>
      <c r="F2788" s="84"/>
      <c r="G2788" s="85"/>
      <c r="H2788" s="67"/>
      <c r="I2788" s="54"/>
      <c r="J2788" s="70"/>
      <c r="K2788" s="54"/>
      <c r="L2788" s="54"/>
      <c r="M2788" s="70"/>
      <c r="N2788" s="86"/>
      <c r="O2788" s="86"/>
      <c r="P2788" s="54"/>
      <c r="Q2788" s="71"/>
      <c r="R2788" s="54"/>
      <c r="S2788" s="54"/>
      <c r="T2788" s="54"/>
      <c r="U2788" s="54"/>
      <c r="V2788" s="86"/>
      <c r="W2788" s="86"/>
      <c r="X2788" s="54"/>
    </row>
    <row r="2789" ht="15.75" customHeight="1">
      <c r="C2789" s="82"/>
      <c r="D2789" s="82"/>
      <c r="E2789" s="82"/>
      <c r="F2789" s="84"/>
      <c r="G2789" s="85"/>
      <c r="H2789" s="67"/>
      <c r="I2789" s="54"/>
      <c r="J2789" s="70"/>
      <c r="K2789" s="54"/>
      <c r="L2789" s="54"/>
      <c r="M2789" s="70"/>
      <c r="N2789" s="86"/>
      <c r="O2789" s="86"/>
      <c r="P2789" s="54"/>
      <c r="Q2789" s="71"/>
      <c r="R2789" s="54"/>
      <c r="S2789" s="54"/>
      <c r="T2789" s="54"/>
      <c r="U2789" s="54"/>
      <c r="V2789" s="86"/>
      <c r="W2789" s="86"/>
      <c r="X2789" s="54"/>
    </row>
    <row r="2790" ht="15.75" customHeight="1">
      <c r="C2790" s="82"/>
      <c r="D2790" s="82"/>
      <c r="E2790" s="82"/>
      <c r="F2790" s="84"/>
      <c r="G2790" s="85"/>
      <c r="H2790" s="67"/>
      <c r="I2790" s="54"/>
      <c r="J2790" s="70"/>
      <c r="K2790" s="54"/>
      <c r="L2790" s="54"/>
      <c r="M2790" s="70"/>
      <c r="N2790" s="86"/>
      <c r="O2790" s="86"/>
      <c r="P2790" s="54"/>
      <c r="Q2790" s="71"/>
      <c r="R2790" s="54"/>
      <c r="S2790" s="54"/>
      <c r="T2790" s="54"/>
      <c r="U2790" s="54"/>
      <c r="V2790" s="86"/>
      <c r="W2790" s="86"/>
      <c r="X2790" s="54"/>
    </row>
    <row r="2791" ht="15.75" customHeight="1">
      <c r="C2791" s="82"/>
      <c r="D2791" s="82"/>
      <c r="E2791" s="82"/>
      <c r="F2791" s="84"/>
      <c r="G2791" s="85"/>
      <c r="H2791" s="67"/>
      <c r="I2791" s="54"/>
      <c r="J2791" s="70"/>
      <c r="K2791" s="54"/>
      <c r="L2791" s="54"/>
      <c r="M2791" s="70"/>
      <c r="N2791" s="86"/>
      <c r="O2791" s="86"/>
      <c r="P2791" s="54"/>
      <c r="Q2791" s="71"/>
      <c r="R2791" s="54"/>
      <c r="S2791" s="54"/>
      <c r="T2791" s="54"/>
      <c r="U2791" s="54"/>
      <c r="V2791" s="86"/>
      <c r="W2791" s="86"/>
      <c r="X2791" s="54"/>
    </row>
    <row r="2792" ht="15.75" customHeight="1">
      <c r="C2792" s="82"/>
      <c r="D2792" s="82"/>
      <c r="E2792" s="82"/>
      <c r="F2792" s="84"/>
      <c r="G2792" s="85"/>
      <c r="H2792" s="67"/>
      <c r="I2792" s="54"/>
      <c r="J2792" s="70"/>
      <c r="K2792" s="54"/>
      <c r="L2792" s="54"/>
      <c r="M2792" s="70"/>
      <c r="N2792" s="86"/>
      <c r="O2792" s="86"/>
      <c r="P2792" s="54"/>
      <c r="Q2792" s="71"/>
      <c r="R2792" s="54"/>
      <c r="S2792" s="54"/>
      <c r="T2792" s="54"/>
      <c r="U2792" s="54"/>
      <c r="V2792" s="86"/>
      <c r="W2792" s="86"/>
      <c r="X2792" s="54"/>
    </row>
    <row r="2793" ht="15.75" customHeight="1">
      <c r="C2793" s="82"/>
      <c r="D2793" s="82"/>
      <c r="E2793" s="82"/>
      <c r="F2793" s="84"/>
      <c r="G2793" s="85"/>
      <c r="H2793" s="67"/>
      <c r="I2793" s="54"/>
      <c r="J2793" s="70"/>
      <c r="K2793" s="54"/>
      <c r="L2793" s="54"/>
      <c r="M2793" s="70"/>
      <c r="N2793" s="86"/>
      <c r="O2793" s="86"/>
      <c r="P2793" s="54"/>
      <c r="Q2793" s="71"/>
      <c r="R2793" s="54"/>
      <c r="S2793" s="54"/>
      <c r="T2793" s="54"/>
      <c r="U2793" s="54"/>
      <c r="V2793" s="86"/>
      <c r="W2793" s="86"/>
      <c r="X2793" s="54"/>
    </row>
    <row r="2794" ht="15.75" customHeight="1">
      <c r="C2794" s="82"/>
      <c r="D2794" s="82"/>
      <c r="E2794" s="82"/>
      <c r="F2794" s="84"/>
      <c r="G2794" s="85"/>
      <c r="H2794" s="67"/>
      <c r="I2794" s="54"/>
      <c r="J2794" s="70"/>
      <c r="K2794" s="54"/>
      <c r="L2794" s="54"/>
      <c r="M2794" s="70"/>
      <c r="N2794" s="86"/>
      <c r="O2794" s="86"/>
      <c r="P2794" s="54"/>
      <c r="Q2794" s="71"/>
      <c r="R2794" s="54"/>
      <c r="S2794" s="54"/>
      <c r="T2794" s="54"/>
      <c r="U2794" s="54"/>
      <c r="V2794" s="86"/>
      <c r="W2794" s="86"/>
      <c r="X2794" s="54"/>
    </row>
    <row r="2795" ht="15.75" customHeight="1">
      <c r="C2795" s="82"/>
      <c r="D2795" s="82"/>
      <c r="E2795" s="82"/>
      <c r="F2795" s="84"/>
      <c r="G2795" s="85"/>
      <c r="H2795" s="67"/>
      <c r="I2795" s="54"/>
      <c r="J2795" s="70"/>
      <c r="K2795" s="54"/>
      <c r="L2795" s="54"/>
      <c r="M2795" s="70"/>
      <c r="N2795" s="86"/>
      <c r="O2795" s="86"/>
      <c r="P2795" s="54"/>
      <c r="Q2795" s="71"/>
      <c r="R2795" s="54"/>
      <c r="S2795" s="54"/>
      <c r="T2795" s="54"/>
      <c r="U2795" s="54"/>
      <c r="V2795" s="86"/>
      <c r="W2795" s="86"/>
      <c r="X2795" s="54"/>
    </row>
    <row r="2796" ht="15.75" customHeight="1">
      <c r="C2796" s="82"/>
      <c r="D2796" s="82"/>
      <c r="E2796" s="82"/>
      <c r="F2796" s="84"/>
      <c r="G2796" s="85"/>
      <c r="H2796" s="67"/>
      <c r="I2796" s="54"/>
      <c r="J2796" s="70"/>
      <c r="K2796" s="54"/>
      <c r="L2796" s="54"/>
      <c r="M2796" s="70"/>
      <c r="N2796" s="86"/>
      <c r="O2796" s="86"/>
      <c r="P2796" s="54"/>
      <c r="Q2796" s="71"/>
      <c r="R2796" s="54"/>
      <c r="S2796" s="54"/>
      <c r="T2796" s="54"/>
      <c r="U2796" s="54"/>
      <c r="V2796" s="86"/>
      <c r="W2796" s="86"/>
      <c r="X2796" s="54"/>
    </row>
    <row r="2797" ht="15.75" customHeight="1">
      <c r="C2797" s="82"/>
      <c r="D2797" s="82"/>
      <c r="E2797" s="82"/>
      <c r="F2797" s="84"/>
      <c r="G2797" s="85"/>
      <c r="H2797" s="67"/>
      <c r="I2797" s="54"/>
      <c r="J2797" s="70"/>
      <c r="K2797" s="54"/>
      <c r="L2797" s="54"/>
      <c r="M2797" s="70"/>
      <c r="N2797" s="86"/>
      <c r="O2797" s="86"/>
      <c r="P2797" s="54"/>
      <c r="Q2797" s="71"/>
      <c r="R2797" s="54"/>
      <c r="S2797" s="54"/>
      <c r="T2797" s="54"/>
      <c r="U2797" s="54"/>
      <c r="V2797" s="86"/>
      <c r="W2797" s="86"/>
      <c r="X2797" s="54"/>
    </row>
    <row r="2798" ht="15.75" customHeight="1">
      <c r="C2798" s="82"/>
      <c r="D2798" s="82"/>
      <c r="E2798" s="82"/>
      <c r="F2798" s="84"/>
      <c r="G2798" s="85"/>
      <c r="H2798" s="67"/>
      <c r="I2798" s="54"/>
      <c r="J2798" s="70"/>
      <c r="K2798" s="54"/>
      <c r="L2798" s="54"/>
      <c r="M2798" s="70"/>
      <c r="N2798" s="86"/>
      <c r="O2798" s="86"/>
      <c r="P2798" s="54"/>
      <c r="Q2798" s="71"/>
      <c r="R2798" s="54"/>
      <c r="S2798" s="54"/>
      <c r="T2798" s="54"/>
      <c r="U2798" s="54"/>
      <c r="V2798" s="86"/>
      <c r="W2798" s="86"/>
      <c r="X2798" s="54"/>
    </row>
    <row r="2799" ht="15.75" customHeight="1">
      <c r="C2799" s="82"/>
      <c r="D2799" s="82"/>
      <c r="E2799" s="82"/>
      <c r="F2799" s="84"/>
      <c r="G2799" s="85"/>
      <c r="H2799" s="67"/>
      <c r="I2799" s="54"/>
      <c r="J2799" s="70"/>
      <c r="K2799" s="54"/>
      <c r="L2799" s="54"/>
      <c r="M2799" s="70"/>
      <c r="N2799" s="86"/>
      <c r="O2799" s="86"/>
      <c r="P2799" s="54"/>
      <c r="Q2799" s="71"/>
      <c r="R2799" s="54"/>
      <c r="S2799" s="54"/>
      <c r="T2799" s="54"/>
      <c r="U2799" s="54"/>
      <c r="V2799" s="86"/>
      <c r="W2799" s="86"/>
      <c r="X2799" s="54"/>
    </row>
    <row r="2800" ht="15.75" customHeight="1">
      <c r="C2800" s="82"/>
      <c r="D2800" s="82"/>
      <c r="E2800" s="82"/>
      <c r="F2800" s="84"/>
      <c r="G2800" s="85"/>
      <c r="H2800" s="67"/>
      <c r="I2800" s="54"/>
      <c r="J2800" s="70"/>
      <c r="K2800" s="54"/>
      <c r="L2800" s="54"/>
      <c r="M2800" s="70"/>
      <c r="N2800" s="86"/>
      <c r="O2800" s="86"/>
      <c r="P2800" s="54"/>
      <c r="Q2800" s="71"/>
      <c r="R2800" s="54"/>
      <c r="S2800" s="54"/>
      <c r="T2800" s="54"/>
      <c r="U2800" s="54"/>
      <c r="V2800" s="86"/>
      <c r="W2800" s="86"/>
      <c r="X2800" s="54"/>
    </row>
    <row r="2801" ht="15.75" customHeight="1">
      <c r="C2801" s="82"/>
      <c r="D2801" s="82"/>
      <c r="E2801" s="82"/>
      <c r="F2801" s="84"/>
      <c r="G2801" s="85"/>
      <c r="H2801" s="67"/>
      <c r="I2801" s="54"/>
      <c r="J2801" s="70"/>
      <c r="K2801" s="54"/>
      <c r="L2801" s="54"/>
      <c r="M2801" s="70"/>
      <c r="N2801" s="86"/>
      <c r="O2801" s="86"/>
      <c r="P2801" s="54"/>
      <c r="Q2801" s="71"/>
      <c r="R2801" s="54"/>
      <c r="S2801" s="54"/>
      <c r="T2801" s="54"/>
      <c r="U2801" s="54"/>
      <c r="V2801" s="86"/>
      <c r="W2801" s="86"/>
      <c r="X2801" s="54"/>
    </row>
    <row r="2802" ht="15.75" customHeight="1">
      <c r="C2802" s="82"/>
      <c r="D2802" s="82"/>
      <c r="E2802" s="82"/>
      <c r="F2802" s="84"/>
      <c r="G2802" s="85"/>
      <c r="H2802" s="67"/>
      <c r="I2802" s="54"/>
      <c r="J2802" s="70"/>
      <c r="K2802" s="54"/>
      <c r="L2802" s="54"/>
      <c r="M2802" s="70"/>
      <c r="N2802" s="86"/>
      <c r="O2802" s="86"/>
      <c r="P2802" s="54"/>
      <c r="Q2802" s="71"/>
      <c r="R2802" s="54"/>
      <c r="S2802" s="54"/>
      <c r="T2802" s="54"/>
      <c r="U2802" s="54"/>
      <c r="V2802" s="86"/>
      <c r="W2802" s="86"/>
      <c r="X2802" s="54"/>
    </row>
    <row r="2803" ht="15.75" customHeight="1">
      <c r="C2803" s="82"/>
      <c r="D2803" s="82"/>
      <c r="E2803" s="82"/>
      <c r="F2803" s="84"/>
      <c r="G2803" s="85"/>
      <c r="H2803" s="67"/>
      <c r="I2803" s="54"/>
      <c r="J2803" s="70"/>
      <c r="K2803" s="54"/>
      <c r="L2803" s="54"/>
      <c r="M2803" s="70"/>
      <c r="N2803" s="86"/>
      <c r="O2803" s="86"/>
      <c r="P2803" s="54"/>
      <c r="Q2803" s="71"/>
      <c r="R2803" s="54"/>
      <c r="S2803" s="54"/>
      <c r="T2803" s="54"/>
      <c r="U2803" s="54"/>
      <c r="V2803" s="86"/>
      <c r="W2803" s="86"/>
      <c r="X2803" s="54"/>
    </row>
    <row r="2804" ht="15.75" customHeight="1">
      <c r="C2804" s="82"/>
      <c r="D2804" s="82"/>
      <c r="E2804" s="82"/>
      <c r="F2804" s="84"/>
      <c r="G2804" s="85"/>
      <c r="H2804" s="67"/>
      <c r="I2804" s="54"/>
      <c r="J2804" s="70"/>
      <c r="K2804" s="54"/>
      <c r="L2804" s="54"/>
      <c r="M2804" s="70"/>
      <c r="N2804" s="86"/>
      <c r="O2804" s="86"/>
      <c r="P2804" s="54"/>
      <c r="Q2804" s="71"/>
      <c r="R2804" s="54"/>
      <c r="S2804" s="54"/>
      <c r="T2804" s="54"/>
      <c r="U2804" s="54"/>
      <c r="V2804" s="86"/>
      <c r="W2804" s="86"/>
      <c r="X2804" s="54"/>
    </row>
    <row r="2805" ht="15.75" customHeight="1">
      <c r="C2805" s="82"/>
      <c r="D2805" s="82"/>
      <c r="E2805" s="82"/>
      <c r="F2805" s="84"/>
      <c r="G2805" s="85"/>
      <c r="H2805" s="67"/>
      <c r="I2805" s="54"/>
      <c r="J2805" s="70"/>
      <c r="K2805" s="54"/>
      <c r="L2805" s="54"/>
      <c r="M2805" s="70"/>
      <c r="N2805" s="86"/>
      <c r="O2805" s="86"/>
      <c r="P2805" s="54"/>
      <c r="Q2805" s="71"/>
      <c r="R2805" s="54"/>
      <c r="S2805" s="54"/>
      <c r="T2805" s="54"/>
      <c r="U2805" s="54"/>
      <c r="V2805" s="86"/>
      <c r="W2805" s="86"/>
      <c r="X2805" s="54"/>
    </row>
    <row r="2806" ht="15.75" customHeight="1">
      <c r="C2806" s="82"/>
      <c r="D2806" s="82"/>
      <c r="E2806" s="82"/>
      <c r="F2806" s="84"/>
      <c r="G2806" s="85"/>
      <c r="H2806" s="67"/>
      <c r="I2806" s="54"/>
      <c r="J2806" s="70"/>
      <c r="K2806" s="54"/>
      <c r="L2806" s="54"/>
      <c r="M2806" s="70"/>
      <c r="N2806" s="86"/>
      <c r="O2806" s="86"/>
      <c r="P2806" s="54"/>
      <c r="Q2806" s="71"/>
      <c r="R2806" s="54"/>
      <c r="S2806" s="54"/>
      <c r="T2806" s="54"/>
      <c r="U2806" s="54"/>
      <c r="V2806" s="86"/>
      <c r="W2806" s="86"/>
      <c r="X2806" s="54"/>
    </row>
    <row r="2807" ht="15.75" customHeight="1">
      <c r="C2807" s="82"/>
      <c r="D2807" s="82"/>
      <c r="E2807" s="82"/>
      <c r="F2807" s="84"/>
      <c r="G2807" s="85"/>
      <c r="H2807" s="67"/>
      <c r="I2807" s="54"/>
      <c r="J2807" s="70"/>
      <c r="K2807" s="54"/>
      <c r="L2807" s="54"/>
      <c r="M2807" s="70"/>
      <c r="N2807" s="86"/>
      <c r="O2807" s="86"/>
      <c r="P2807" s="54"/>
      <c r="Q2807" s="71"/>
      <c r="R2807" s="54"/>
      <c r="S2807" s="54"/>
      <c r="T2807" s="54"/>
      <c r="U2807" s="54"/>
      <c r="V2807" s="86"/>
      <c r="W2807" s="86"/>
      <c r="X2807" s="54"/>
    </row>
    <row r="2808" ht="15.75" customHeight="1">
      <c r="C2808" s="82"/>
      <c r="D2808" s="82"/>
      <c r="E2808" s="82"/>
      <c r="F2808" s="84"/>
      <c r="G2808" s="85"/>
      <c r="H2808" s="67"/>
      <c r="I2808" s="54"/>
      <c r="J2808" s="70"/>
      <c r="K2808" s="54"/>
      <c r="L2808" s="54"/>
      <c r="M2808" s="70"/>
      <c r="N2808" s="86"/>
      <c r="O2808" s="86"/>
      <c r="P2808" s="54"/>
      <c r="Q2808" s="71"/>
      <c r="R2808" s="54"/>
      <c r="S2808" s="54"/>
      <c r="T2808" s="54"/>
      <c r="U2808" s="54"/>
      <c r="V2808" s="86"/>
      <c r="W2808" s="86"/>
      <c r="X2808" s="54"/>
    </row>
    <row r="2809" ht="15.75" customHeight="1">
      <c r="C2809" s="82"/>
      <c r="D2809" s="82"/>
      <c r="E2809" s="82"/>
      <c r="F2809" s="84"/>
      <c r="G2809" s="85"/>
      <c r="H2809" s="67"/>
      <c r="I2809" s="54"/>
      <c r="J2809" s="70"/>
      <c r="K2809" s="54"/>
      <c r="L2809" s="54"/>
      <c r="M2809" s="70"/>
      <c r="N2809" s="86"/>
      <c r="O2809" s="86"/>
      <c r="P2809" s="54"/>
      <c r="Q2809" s="71"/>
      <c r="R2809" s="54"/>
      <c r="S2809" s="54"/>
      <c r="T2809" s="54"/>
      <c r="U2809" s="54"/>
      <c r="V2809" s="86"/>
      <c r="W2809" s="86"/>
      <c r="X2809" s="54"/>
    </row>
    <row r="2810" ht="15.75" customHeight="1">
      <c r="C2810" s="82"/>
      <c r="D2810" s="82"/>
      <c r="E2810" s="82"/>
      <c r="F2810" s="84"/>
      <c r="G2810" s="85"/>
      <c r="H2810" s="67"/>
      <c r="I2810" s="54"/>
      <c r="J2810" s="70"/>
      <c r="K2810" s="54"/>
      <c r="L2810" s="54"/>
      <c r="M2810" s="70"/>
      <c r="N2810" s="86"/>
      <c r="O2810" s="86"/>
      <c r="P2810" s="54"/>
      <c r="Q2810" s="71"/>
      <c r="R2810" s="54"/>
      <c r="S2810" s="54"/>
      <c r="T2810" s="54"/>
      <c r="U2810" s="54"/>
      <c r="V2810" s="86"/>
      <c r="W2810" s="86"/>
      <c r="X2810" s="54"/>
    </row>
    <row r="2811" ht="15.75" customHeight="1">
      <c r="C2811" s="82"/>
      <c r="D2811" s="82"/>
      <c r="E2811" s="82"/>
      <c r="F2811" s="84"/>
      <c r="G2811" s="85"/>
      <c r="H2811" s="67"/>
      <c r="I2811" s="54"/>
      <c r="J2811" s="70"/>
      <c r="K2811" s="54"/>
      <c r="L2811" s="54"/>
      <c r="M2811" s="70"/>
      <c r="N2811" s="86"/>
      <c r="O2811" s="86"/>
      <c r="P2811" s="54"/>
      <c r="Q2811" s="71"/>
      <c r="R2811" s="54"/>
      <c r="S2811" s="54"/>
      <c r="T2811" s="54"/>
      <c r="U2811" s="54"/>
      <c r="V2811" s="86"/>
      <c r="W2811" s="86"/>
      <c r="X2811" s="54"/>
    </row>
    <row r="2812" ht="15.75" customHeight="1">
      <c r="C2812" s="82"/>
      <c r="D2812" s="82"/>
      <c r="E2812" s="82"/>
      <c r="F2812" s="84"/>
      <c r="G2812" s="85"/>
      <c r="H2812" s="67"/>
      <c r="I2812" s="54"/>
      <c r="J2812" s="70"/>
      <c r="K2812" s="54"/>
      <c r="L2812" s="54"/>
      <c r="M2812" s="70"/>
      <c r="N2812" s="86"/>
      <c r="O2812" s="86"/>
      <c r="P2812" s="54"/>
      <c r="Q2812" s="71"/>
      <c r="R2812" s="54"/>
      <c r="S2812" s="54"/>
      <c r="T2812" s="54"/>
      <c r="U2812" s="54"/>
      <c r="V2812" s="86"/>
      <c r="W2812" s="86"/>
      <c r="X2812" s="54"/>
    </row>
    <row r="2813" ht="15.75" customHeight="1">
      <c r="C2813" s="82"/>
      <c r="D2813" s="82"/>
      <c r="E2813" s="82"/>
      <c r="F2813" s="84"/>
      <c r="G2813" s="85"/>
      <c r="H2813" s="67"/>
      <c r="I2813" s="54"/>
      <c r="J2813" s="70"/>
      <c r="K2813" s="54"/>
      <c r="L2813" s="54"/>
      <c r="M2813" s="70"/>
      <c r="N2813" s="86"/>
      <c r="O2813" s="86"/>
      <c r="P2813" s="54"/>
      <c r="Q2813" s="71"/>
      <c r="R2813" s="54"/>
      <c r="S2813" s="54"/>
      <c r="T2813" s="54"/>
      <c r="U2813" s="54"/>
      <c r="V2813" s="86"/>
      <c r="W2813" s="86"/>
      <c r="X2813" s="54"/>
    </row>
    <row r="2814" ht="15.75" customHeight="1">
      <c r="C2814" s="82"/>
      <c r="D2814" s="82"/>
      <c r="E2814" s="82"/>
      <c r="F2814" s="84"/>
      <c r="G2814" s="85"/>
      <c r="H2814" s="67"/>
      <c r="I2814" s="54"/>
      <c r="J2814" s="70"/>
      <c r="K2814" s="54"/>
      <c r="L2814" s="54"/>
      <c r="M2814" s="70"/>
      <c r="N2814" s="86"/>
      <c r="O2814" s="86"/>
      <c r="P2814" s="54"/>
      <c r="Q2814" s="71"/>
      <c r="R2814" s="54"/>
      <c r="S2814" s="54"/>
      <c r="T2814" s="54"/>
      <c r="U2814" s="54"/>
      <c r="V2814" s="86"/>
      <c r="W2814" s="86"/>
      <c r="X2814" s="54"/>
    </row>
    <row r="2815" ht="15.75" customHeight="1">
      <c r="C2815" s="82"/>
      <c r="D2815" s="82"/>
      <c r="E2815" s="82"/>
      <c r="F2815" s="84"/>
      <c r="G2815" s="85"/>
      <c r="H2815" s="67"/>
      <c r="I2815" s="54"/>
      <c r="J2815" s="70"/>
      <c r="K2815" s="54"/>
      <c r="L2815" s="54"/>
      <c r="M2815" s="70"/>
      <c r="N2815" s="86"/>
      <c r="O2815" s="86"/>
      <c r="P2815" s="54"/>
      <c r="Q2815" s="71"/>
      <c r="R2815" s="54"/>
      <c r="S2815" s="54"/>
      <c r="T2815" s="54"/>
      <c r="U2815" s="54"/>
      <c r="V2815" s="86"/>
      <c r="W2815" s="86"/>
      <c r="X2815" s="54"/>
    </row>
    <row r="2816" ht="15.75" customHeight="1">
      <c r="C2816" s="82"/>
      <c r="D2816" s="82"/>
      <c r="E2816" s="82"/>
      <c r="F2816" s="84"/>
      <c r="G2816" s="85"/>
      <c r="H2816" s="67"/>
      <c r="I2816" s="54"/>
      <c r="J2816" s="70"/>
      <c r="K2816" s="54"/>
      <c r="L2816" s="54"/>
      <c r="M2816" s="70"/>
      <c r="N2816" s="86"/>
      <c r="O2816" s="86"/>
      <c r="P2816" s="54"/>
      <c r="Q2816" s="71"/>
      <c r="R2816" s="54"/>
      <c r="S2816" s="54"/>
      <c r="T2816" s="54"/>
      <c r="U2816" s="54"/>
      <c r="V2816" s="86"/>
      <c r="W2816" s="86"/>
      <c r="X2816" s="54"/>
    </row>
    <row r="2817" ht="15.75" customHeight="1">
      <c r="C2817" s="82"/>
      <c r="D2817" s="82"/>
      <c r="E2817" s="82"/>
      <c r="F2817" s="84"/>
      <c r="G2817" s="85"/>
      <c r="H2817" s="67"/>
      <c r="I2817" s="54"/>
      <c r="J2817" s="70"/>
      <c r="K2817" s="54"/>
      <c r="L2817" s="54"/>
      <c r="M2817" s="70"/>
      <c r="N2817" s="86"/>
      <c r="O2817" s="86"/>
      <c r="P2817" s="54"/>
      <c r="Q2817" s="71"/>
      <c r="R2817" s="54"/>
      <c r="S2817" s="54"/>
      <c r="T2817" s="54"/>
      <c r="U2817" s="54"/>
      <c r="V2817" s="86"/>
      <c r="W2817" s="86"/>
      <c r="X2817" s="54"/>
    </row>
    <row r="2818" ht="15.75" customHeight="1">
      <c r="C2818" s="82"/>
      <c r="D2818" s="82"/>
      <c r="E2818" s="82"/>
      <c r="F2818" s="84"/>
      <c r="G2818" s="85"/>
      <c r="H2818" s="67"/>
      <c r="I2818" s="54"/>
      <c r="J2818" s="70"/>
      <c r="K2818" s="54"/>
      <c r="L2818" s="54"/>
      <c r="M2818" s="70"/>
      <c r="N2818" s="86"/>
      <c r="O2818" s="86"/>
      <c r="P2818" s="54"/>
      <c r="Q2818" s="71"/>
      <c r="R2818" s="54"/>
      <c r="S2818" s="54"/>
      <c r="T2818" s="54"/>
      <c r="U2818" s="54"/>
      <c r="V2818" s="86"/>
      <c r="W2818" s="86"/>
      <c r="X2818" s="54"/>
    </row>
    <row r="2819" ht="15.75" customHeight="1">
      <c r="C2819" s="82"/>
      <c r="D2819" s="82"/>
      <c r="E2819" s="82"/>
      <c r="F2819" s="84"/>
      <c r="G2819" s="85"/>
      <c r="H2819" s="67"/>
      <c r="I2819" s="54"/>
      <c r="J2819" s="70"/>
      <c r="K2819" s="54"/>
      <c r="L2819" s="54"/>
      <c r="M2819" s="70"/>
      <c r="N2819" s="86"/>
      <c r="O2819" s="86"/>
      <c r="P2819" s="54"/>
      <c r="Q2819" s="71"/>
      <c r="R2819" s="54"/>
      <c r="S2819" s="54"/>
      <c r="T2819" s="54"/>
      <c r="U2819" s="54"/>
      <c r="V2819" s="86"/>
      <c r="W2819" s="86"/>
      <c r="X2819" s="54"/>
    </row>
    <row r="2820" ht="15.75" customHeight="1">
      <c r="C2820" s="82"/>
      <c r="D2820" s="82"/>
      <c r="E2820" s="82"/>
      <c r="F2820" s="84"/>
      <c r="G2820" s="85"/>
      <c r="H2820" s="67"/>
      <c r="I2820" s="54"/>
      <c r="J2820" s="70"/>
      <c r="K2820" s="54"/>
      <c r="L2820" s="54"/>
      <c r="M2820" s="70"/>
      <c r="N2820" s="86"/>
      <c r="O2820" s="86"/>
      <c r="P2820" s="54"/>
      <c r="Q2820" s="71"/>
      <c r="R2820" s="54"/>
      <c r="S2820" s="54"/>
      <c r="T2820" s="54"/>
      <c r="U2820" s="54"/>
      <c r="V2820" s="86"/>
      <c r="W2820" s="86"/>
      <c r="X2820" s="54"/>
    </row>
    <row r="2821" ht="15.75" customHeight="1">
      <c r="C2821" s="82"/>
      <c r="D2821" s="82"/>
      <c r="E2821" s="82"/>
      <c r="F2821" s="84"/>
      <c r="G2821" s="85"/>
      <c r="H2821" s="67"/>
      <c r="I2821" s="54"/>
      <c r="J2821" s="70"/>
      <c r="K2821" s="54"/>
      <c r="L2821" s="54"/>
      <c r="M2821" s="70"/>
      <c r="N2821" s="86"/>
      <c r="O2821" s="86"/>
      <c r="P2821" s="54"/>
      <c r="Q2821" s="71"/>
      <c r="R2821" s="54"/>
      <c r="S2821" s="54"/>
      <c r="T2821" s="54"/>
      <c r="U2821" s="54"/>
      <c r="V2821" s="86"/>
      <c r="W2821" s="86"/>
      <c r="X2821" s="54"/>
    </row>
    <row r="2822" ht="15.75" customHeight="1">
      <c r="C2822" s="82"/>
      <c r="D2822" s="82"/>
      <c r="E2822" s="82"/>
      <c r="F2822" s="84"/>
      <c r="G2822" s="85"/>
      <c r="H2822" s="67"/>
      <c r="I2822" s="54"/>
      <c r="J2822" s="70"/>
      <c r="K2822" s="54"/>
      <c r="L2822" s="54"/>
      <c r="M2822" s="70"/>
      <c r="N2822" s="86"/>
      <c r="O2822" s="86"/>
      <c r="P2822" s="54"/>
      <c r="Q2822" s="71"/>
      <c r="R2822" s="54"/>
      <c r="S2822" s="54"/>
      <c r="T2822" s="54"/>
      <c r="U2822" s="54"/>
      <c r="V2822" s="86"/>
      <c r="W2822" s="86"/>
      <c r="X2822" s="54"/>
    </row>
    <row r="2823" ht="15.75" customHeight="1">
      <c r="C2823" s="82"/>
      <c r="D2823" s="82"/>
      <c r="E2823" s="82"/>
      <c r="F2823" s="84"/>
      <c r="G2823" s="85"/>
      <c r="H2823" s="67"/>
      <c r="I2823" s="54"/>
      <c r="J2823" s="70"/>
      <c r="K2823" s="54"/>
      <c r="L2823" s="54"/>
      <c r="M2823" s="70"/>
      <c r="N2823" s="86"/>
      <c r="O2823" s="86"/>
      <c r="P2823" s="54"/>
      <c r="Q2823" s="71"/>
      <c r="R2823" s="54"/>
      <c r="S2823" s="54"/>
      <c r="T2823" s="54"/>
      <c r="U2823" s="54"/>
      <c r="V2823" s="86"/>
      <c r="W2823" s="86"/>
      <c r="X2823" s="54"/>
    </row>
    <row r="2824" ht="15.75" customHeight="1">
      <c r="C2824" s="82"/>
      <c r="D2824" s="82"/>
      <c r="E2824" s="82"/>
      <c r="F2824" s="84"/>
      <c r="G2824" s="85"/>
      <c r="H2824" s="67"/>
      <c r="I2824" s="54"/>
      <c r="J2824" s="70"/>
      <c r="K2824" s="54"/>
      <c r="L2824" s="54"/>
      <c r="M2824" s="70"/>
      <c r="N2824" s="86"/>
      <c r="O2824" s="86"/>
      <c r="P2824" s="54"/>
      <c r="Q2824" s="71"/>
      <c r="R2824" s="54"/>
      <c r="S2824" s="54"/>
      <c r="T2824" s="54"/>
      <c r="U2824" s="54"/>
      <c r="V2824" s="86"/>
      <c r="W2824" s="86"/>
      <c r="X2824" s="54"/>
    </row>
    <row r="2825" ht="15.75" customHeight="1">
      <c r="C2825" s="82"/>
      <c r="D2825" s="82"/>
      <c r="E2825" s="82"/>
      <c r="F2825" s="84"/>
      <c r="G2825" s="85"/>
      <c r="H2825" s="67"/>
      <c r="I2825" s="54"/>
      <c r="J2825" s="70"/>
      <c r="K2825" s="54"/>
      <c r="L2825" s="54"/>
      <c r="M2825" s="70"/>
      <c r="N2825" s="86"/>
      <c r="O2825" s="86"/>
      <c r="P2825" s="54"/>
      <c r="Q2825" s="71"/>
      <c r="R2825" s="54"/>
      <c r="S2825" s="54"/>
      <c r="T2825" s="54"/>
      <c r="U2825" s="54"/>
      <c r="V2825" s="86"/>
      <c r="W2825" s="86"/>
      <c r="X2825" s="54"/>
    </row>
    <row r="2826" ht="15.75" customHeight="1">
      <c r="C2826" s="82"/>
      <c r="D2826" s="82"/>
      <c r="E2826" s="82"/>
      <c r="F2826" s="84"/>
      <c r="G2826" s="85"/>
      <c r="H2826" s="67"/>
      <c r="I2826" s="54"/>
      <c r="J2826" s="70"/>
      <c r="K2826" s="54"/>
      <c r="L2826" s="54"/>
      <c r="M2826" s="70"/>
      <c r="N2826" s="86"/>
      <c r="O2826" s="86"/>
      <c r="P2826" s="54"/>
      <c r="Q2826" s="71"/>
      <c r="R2826" s="54"/>
      <c r="S2826" s="54"/>
      <c r="T2826" s="54"/>
      <c r="U2826" s="54"/>
      <c r="V2826" s="86"/>
      <c r="W2826" s="86"/>
      <c r="X2826" s="54"/>
    </row>
    <row r="2827" ht="15.75" customHeight="1">
      <c r="C2827" s="82"/>
      <c r="D2827" s="82"/>
      <c r="E2827" s="82"/>
      <c r="F2827" s="84"/>
      <c r="G2827" s="85"/>
      <c r="H2827" s="67"/>
      <c r="I2827" s="54"/>
      <c r="J2827" s="70"/>
      <c r="K2827" s="54"/>
      <c r="L2827" s="54"/>
      <c r="M2827" s="70"/>
      <c r="N2827" s="86"/>
      <c r="O2827" s="86"/>
      <c r="P2827" s="54"/>
      <c r="Q2827" s="71"/>
      <c r="R2827" s="54"/>
      <c r="S2827" s="54"/>
      <c r="T2827" s="54"/>
      <c r="U2827" s="54"/>
      <c r="V2827" s="86"/>
      <c r="W2827" s="86"/>
      <c r="X2827" s="54"/>
    </row>
    <row r="2828" ht="15.75" customHeight="1">
      <c r="C2828" s="82"/>
      <c r="D2828" s="82"/>
      <c r="E2828" s="82"/>
      <c r="F2828" s="84"/>
      <c r="G2828" s="85"/>
      <c r="H2828" s="67"/>
      <c r="I2828" s="54"/>
      <c r="J2828" s="70"/>
      <c r="K2828" s="54"/>
      <c r="L2828" s="54"/>
      <c r="M2828" s="70"/>
      <c r="N2828" s="86"/>
      <c r="O2828" s="86"/>
      <c r="P2828" s="54"/>
      <c r="Q2828" s="71"/>
      <c r="R2828" s="54"/>
      <c r="S2828" s="54"/>
      <c r="T2828" s="54"/>
      <c r="U2828" s="54"/>
      <c r="V2828" s="86"/>
      <c r="W2828" s="86"/>
      <c r="X2828" s="54"/>
    </row>
    <row r="2829" ht="15.75" customHeight="1">
      <c r="C2829" s="82"/>
      <c r="D2829" s="82"/>
      <c r="E2829" s="82"/>
      <c r="F2829" s="84"/>
      <c r="G2829" s="85"/>
      <c r="H2829" s="67"/>
      <c r="I2829" s="54"/>
      <c r="J2829" s="70"/>
      <c r="K2829" s="54"/>
      <c r="L2829" s="54"/>
      <c r="M2829" s="70"/>
      <c r="N2829" s="86"/>
      <c r="O2829" s="86"/>
      <c r="P2829" s="54"/>
      <c r="Q2829" s="71"/>
      <c r="R2829" s="54"/>
      <c r="S2829" s="54"/>
      <c r="T2829" s="54"/>
      <c r="U2829" s="54"/>
      <c r="V2829" s="86"/>
      <c r="W2829" s="86"/>
      <c r="X2829" s="54"/>
    </row>
    <row r="2830" ht="15.75" customHeight="1">
      <c r="C2830" s="82"/>
      <c r="D2830" s="82"/>
      <c r="E2830" s="82"/>
      <c r="F2830" s="84"/>
      <c r="G2830" s="85"/>
      <c r="H2830" s="67"/>
      <c r="I2830" s="54"/>
      <c r="J2830" s="70"/>
      <c r="K2830" s="54"/>
      <c r="L2830" s="54"/>
      <c r="M2830" s="70"/>
      <c r="N2830" s="86"/>
      <c r="O2830" s="86"/>
      <c r="P2830" s="54"/>
      <c r="Q2830" s="71"/>
      <c r="R2830" s="54"/>
      <c r="S2830" s="54"/>
      <c r="T2830" s="54"/>
      <c r="U2830" s="54"/>
      <c r="V2830" s="86"/>
      <c r="W2830" s="86"/>
      <c r="X2830" s="54"/>
    </row>
    <row r="2831" ht="15.75" customHeight="1">
      <c r="C2831" s="82"/>
      <c r="D2831" s="82"/>
      <c r="E2831" s="82"/>
      <c r="F2831" s="84"/>
      <c r="G2831" s="85"/>
      <c r="H2831" s="67"/>
      <c r="I2831" s="54"/>
      <c r="J2831" s="70"/>
      <c r="K2831" s="54"/>
      <c r="L2831" s="54"/>
      <c r="M2831" s="70"/>
      <c r="N2831" s="86"/>
      <c r="O2831" s="86"/>
      <c r="P2831" s="54"/>
      <c r="Q2831" s="71"/>
      <c r="R2831" s="54"/>
      <c r="S2831" s="54"/>
      <c r="T2831" s="54"/>
      <c r="U2831" s="54"/>
      <c r="V2831" s="86"/>
      <c r="W2831" s="86"/>
      <c r="X2831" s="54"/>
    </row>
    <row r="2832" ht="15.75" customHeight="1">
      <c r="C2832" s="82"/>
      <c r="D2832" s="82"/>
      <c r="E2832" s="82"/>
      <c r="F2832" s="84"/>
      <c r="G2832" s="85"/>
      <c r="H2832" s="67"/>
      <c r="I2832" s="54"/>
      <c r="J2832" s="70"/>
      <c r="K2832" s="54"/>
      <c r="L2832" s="54"/>
      <c r="M2832" s="70"/>
      <c r="N2832" s="86"/>
      <c r="O2832" s="86"/>
      <c r="P2832" s="54"/>
      <c r="Q2832" s="71"/>
      <c r="R2832" s="54"/>
      <c r="S2832" s="54"/>
      <c r="T2832" s="54"/>
      <c r="U2832" s="54"/>
      <c r="V2832" s="86"/>
      <c r="W2832" s="86"/>
      <c r="X2832" s="54"/>
    </row>
    <row r="2833" ht="15.75" customHeight="1">
      <c r="C2833" s="82"/>
      <c r="D2833" s="82"/>
      <c r="E2833" s="82"/>
      <c r="F2833" s="84"/>
      <c r="G2833" s="85"/>
      <c r="H2833" s="67"/>
      <c r="I2833" s="54"/>
      <c r="J2833" s="70"/>
      <c r="K2833" s="54"/>
      <c r="L2833" s="54"/>
      <c r="M2833" s="70"/>
      <c r="N2833" s="86"/>
      <c r="O2833" s="86"/>
      <c r="P2833" s="54"/>
      <c r="Q2833" s="71"/>
      <c r="R2833" s="54"/>
      <c r="S2833" s="54"/>
      <c r="T2833" s="54"/>
      <c r="U2833" s="54"/>
      <c r="V2833" s="86"/>
      <c r="W2833" s="86"/>
      <c r="X2833" s="54"/>
    </row>
    <row r="2834" ht="15.75" customHeight="1">
      <c r="C2834" s="82"/>
      <c r="D2834" s="82"/>
      <c r="E2834" s="82"/>
      <c r="F2834" s="84"/>
      <c r="G2834" s="85"/>
      <c r="H2834" s="67"/>
      <c r="I2834" s="54"/>
      <c r="J2834" s="70"/>
      <c r="K2834" s="54"/>
      <c r="L2834" s="54"/>
      <c r="M2834" s="70"/>
      <c r="N2834" s="86"/>
      <c r="O2834" s="86"/>
      <c r="P2834" s="54"/>
      <c r="Q2834" s="71"/>
      <c r="R2834" s="54"/>
      <c r="S2834" s="54"/>
      <c r="T2834" s="54"/>
      <c r="U2834" s="54"/>
      <c r="V2834" s="86"/>
      <c r="W2834" s="86"/>
      <c r="X2834" s="54"/>
    </row>
    <row r="2835" ht="15.75" customHeight="1">
      <c r="C2835" s="82"/>
      <c r="D2835" s="82"/>
      <c r="E2835" s="82"/>
      <c r="F2835" s="84"/>
      <c r="G2835" s="85"/>
      <c r="H2835" s="67"/>
      <c r="I2835" s="54"/>
      <c r="J2835" s="70"/>
      <c r="K2835" s="54"/>
      <c r="L2835" s="54"/>
      <c r="M2835" s="70"/>
      <c r="N2835" s="86"/>
      <c r="O2835" s="86"/>
      <c r="P2835" s="54"/>
      <c r="Q2835" s="71"/>
      <c r="R2835" s="54"/>
      <c r="S2835" s="54"/>
      <c r="T2835" s="54"/>
      <c r="U2835" s="54"/>
      <c r="V2835" s="86"/>
      <c r="W2835" s="86"/>
      <c r="X2835" s="54"/>
    </row>
    <row r="2836" ht="15.75" customHeight="1">
      <c r="C2836" s="82"/>
      <c r="D2836" s="82"/>
      <c r="E2836" s="82"/>
      <c r="F2836" s="84"/>
      <c r="G2836" s="85"/>
      <c r="H2836" s="67"/>
      <c r="I2836" s="54"/>
      <c r="J2836" s="70"/>
      <c r="K2836" s="54"/>
      <c r="L2836" s="54"/>
      <c r="M2836" s="70"/>
      <c r="N2836" s="86"/>
      <c r="O2836" s="86"/>
      <c r="P2836" s="54"/>
      <c r="Q2836" s="71"/>
      <c r="R2836" s="54"/>
      <c r="S2836" s="54"/>
      <c r="T2836" s="54"/>
      <c r="U2836" s="54"/>
      <c r="V2836" s="86"/>
      <c r="W2836" s="86"/>
      <c r="X2836" s="54"/>
    </row>
    <row r="2837" ht="15.75" customHeight="1">
      <c r="C2837" s="82"/>
      <c r="D2837" s="82"/>
      <c r="E2837" s="82"/>
      <c r="F2837" s="84"/>
      <c r="G2837" s="85"/>
      <c r="H2837" s="67"/>
      <c r="I2837" s="54"/>
      <c r="J2837" s="70"/>
      <c r="K2837" s="54"/>
      <c r="L2837" s="54"/>
      <c r="M2837" s="70"/>
      <c r="N2837" s="86"/>
      <c r="O2837" s="86"/>
      <c r="P2837" s="54"/>
      <c r="Q2837" s="71"/>
      <c r="R2837" s="54"/>
      <c r="S2837" s="54"/>
      <c r="T2837" s="54"/>
      <c r="U2837" s="54"/>
      <c r="V2837" s="86"/>
      <c r="W2837" s="86"/>
      <c r="X2837" s="54"/>
    </row>
    <row r="2838" ht="15.75" customHeight="1">
      <c r="C2838" s="82"/>
      <c r="D2838" s="82"/>
      <c r="E2838" s="82"/>
      <c r="F2838" s="84"/>
      <c r="G2838" s="85"/>
      <c r="H2838" s="67"/>
      <c r="I2838" s="54"/>
      <c r="J2838" s="70"/>
      <c r="K2838" s="54"/>
      <c r="L2838" s="54"/>
      <c r="M2838" s="70"/>
      <c r="N2838" s="86"/>
      <c r="O2838" s="86"/>
      <c r="P2838" s="54"/>
      <c r="Q2838" s="71"/>
      <c r="R2838" s="54"/>
      <c r="S2838" s="54"/>
      <c r="T2838" s="54"/>
      <c r="U2838" s="54"/>
      <c r="V2838" s="86"/>
      <c r="W2838" s="86"/>
      <c r="X2838" s="54"/>
    </row>
    <row r="2839" ht="15.75" customHeight="1">
      <c r="C2839" s="82"/>
      <c r="D2839" s="82"/>
      <c r="E2839" s="82"/>
      <c r="F2839" s="84"/>
      <c r="G2839" s="85"/>
      <c r="H2839" s="67"/>
      <c r="I2839" s="54"/>
      <c r="J2839" s="70"/>
      <c r="K2839" s="54"/>
      <c r="L2839" s="54"/>
      <c r="M2839" s="70"/>
      <c r="N2839" s="86"/>
      <c r="O2839" s="86"/>
      <c r="P2839" s="54"/>
      <c r="Q2839" s="71"/>
      <c r="R2839" s="54"/>
      <c r="S2839" s="54"/>
      <c r="T2839" s="54"/>
      <c r="U2839" s="54"/>
      <c r="V2839" s="86"/>
      <c r="W2839" s="86"/>
      <c r="X2839" s="54"/>
    </row>
    <row r="2840" ht="15.75" customHeight="1">
      <c r="C2840" s="82"/>
      <c r="D2840" s="82"/>
      <c r="E2840" s="82"/>
      <c r="F2840" s="84"/>
      <c r="G2840" s="85"/>
      <c r="H2840" s="67"/>
      <c r="I2840" s="54"/>
      <c r="J2840" s="70"/>
      <c r="K2840" s="54"/>
      <c r="L2840" s="54"/>
      <c r="M2840" s="70"/>
      <c r="N2840" s="86"/>
      <c r="O2840" s="86"/>
      <c r="P2840" s="54"/>
      <c r="Q2840" s="71"/>
      <c r="R2840" s="54"/>
      <c r="S2840" s="54"/>
      <c r="T2840" s="54"/>
      <c r="U2840" s="54"/>
      <c r="V2840" s="86"/>
      <c r="W2840" s="86"/>
      <c r="X2840" s="54"/>
    </row>
    <row r="2841" ht="15.75" customHeight="1">
      <c r="C2841" s="82"/>
      <c r="D2841" s="82"/>
      <c r="E2841" s="82"/>
      <c r="F2841" s="84"/>
      <c r="G2841" s="85"/>
      <c r="H2841" s="67"/>
      <c r="I2841" s="54"/>
      <c r="J2841" s="70"/>
      <c r="K2841" s="54"/>
      <c r="L2841" s="54"/>
      <c r="M2841" s="70"/>
      <c r="N2841" s="86"/>
      <c r="O2841" s="86"/>
      <c r="P2841" s="54"/>
      <c r="Q2841" s="71"/>
      <c r="R2841" s="54"/>
      <c r="S2841" s="54"/>
      <c r="T2841" s="54"/>
      <c r="U2841" s="54"/>
      <c r="V2841" s="86"/>
      <c r="W2841" s="86"/>
      <c r="X2841" s="54"/>
    </row>
    <row r="2842" ht="15.75" customHeight="1">
      <c r="C2842" s="82"/>
      <c r="D2842" s="82"/>
      <c r="E2842" s="82"/>
      <c r="F2842" s="84"/>
      <c r="G2842" s="85"/>
      <c r="H2842" s="67"/>
      <c r="I2842" s="54"/>
      <c r="J2842" s="70"/>
      <c r="K2842" s="54"/>
      <c r="L2842" s="54"/>
      <c r="M2842" s="70"/>
      <c r="N2842" s="86"/>
      <c r="O2842" s="86"/>
      <c r="P2842" s="54"/>
      <c r="Q2842" s="71"/>
      <c r="R2842" s="54"/>
      <c r="S2842" s="54"/>
      <c r="T2842" s="54"/>
      <c r="U2842" s="54"/>
      <c r="V2842" s="86"/>
      <c r="W2842" s="86"/>
      <c r="X2842" s="54"/>
    </row>
    <row r="2843" ht="15.75" customHeight="1">
      <c r="C2843" s="82"/>
      <c r="D2843" s="82"/>
      <c r="E2843" s="82"/>
      <c r="F2843" s="84"/>
      <c r="G2843" s="85"/>
      <c r="H2843" s="67"/>
      <c r="I2843" s="54"/>
      <c r="J2843" s="70"/>
      <c r="K2843" s="54"/>
      <c r="L2843" s="54"/>
      <c r="M2843" s="70"/>
      <c r="N2843" s="86"/>
      <c r="O2843" s="86"/>
      <c r="P2843" s="54"/>
      <c r="Q2843" s="71"/>
      <c r="R2843" s="54"/>
      <c r="S2843" s="54"/>
      <c r="T2843" s="54"/>
      <c r="U2843" s="54"/>
      <c r="V2843" s="86"/>
      <c r="W2843" s="86"/>
      <c r="X2843" s="54"/>
    </row>
    <row r="2844" ht="15.75" customHeight="1">
      <c r="C2844" s="82"/>
      <c r="D2844" s="82"/>
      <c r="E2844" s="82"/>
      <c r="F2844" s="84"/>
      <c r="G2844" s="85"/>
      <c r="H2844" s="67"/>
      <c r="I2844" s="54"/>
      <c r="J2844" s="70"/>
      <c r="K2844" s="54"/>
      <c r="L2844" s="54"/>
      <c r="M2844" s="70"/>
      <c r="N2844" s="86"/>
      <c r="O2844" s="86"/>
      <c r="P2844" s="54"/>
      <c r="Q2844" s="71"/>
      <c r="R2844" s="54"/>
      <c r="S2844" s="54"/>
      <c r="T2844" s="54"/>
      <c r="U2844" s="54"/>
      <c r="V2844" s="86"/>
      <c r="W2844" s="86"/>
      <c r="X2844" s="54"/>
    </row>
    <row r="2845" ht="15.75" customHeight="1">
      <c r="C2845" s="82"/>
      <c r="D2845" s="82"/>
      <c r="E2845" s="82"/>
      <c r="F2845" s="84"/>
      <c r="G2845" s="85"/>
      <c r="H2845" s="67"/>
      <c r="I2845" s="54"/>
      <c r="J2845" s="70"/>
      <c r="K2845" s="54"/>
      <c r="L2845" s="54"/>
      <c r="M2845" s="70"/>
      <c r="N2845" s="86"/>
      <c r="O2845" s="86"/>
      <c r="P2845" s="54"/>
      <c r="Q2845" s="71"/>
      <c r="R2845" s="54"/>
      <c r="S2845" s="54"/>
      <c r="T2845" s="54"/>
      <c r="U2845" s="54"/>
      <c r="V2845" s="86"/>
      <c r="W2845" s="86"/>
      <c r="X2845" s="54"/>
    </row>
    <row r="2846" ht="15.75" customHeight="1">
      <c r="C2846" s="82"/>
      <c r="D2846" s="82"/>
      <c r="E2846" s="82"/>
      <c r="F2846" s="84"/>
      <c r="G2846" s="85"/>
      <c r="H2846" s="67"/>
      <c r="I2846" s="54"/>
      <c r="J2846" s="70"/>
      <c r="K2846" s="54"/>
      <c r="L2846" s="54"/>
      <c r="M2846" s="70"/>
      <c r="N2846" s="86"/>
      <c r="O2846" s="86"/>
      <c r="P2846" s="54"/>
      <c r="Q2846" s="71"/>
      <c r="R2846" s="54"/>
      <c r="S2846" s="54"/>
      <c r="T2846" s="54"/>
      <c r="U2846" s="54"/>
      <c r="V2846" s="86"/>
      <c r="W2846" s="86"/>
      <c r="X2846" s="54"/>
    </row>
    <row r="2847" ht="15.75" customHeight="1">
      <c r="C2847" s="82"/>
      <c r="D2847" s="82"/>
      <c r="E2847" s="82"/>
      <c r="F2847" s="84"/>
      <c r="G2847" s="85"/>
      <c r="H2847" s="67"/>
      <c r="I2847" s="54"/>
      <c r="J2847" s="70"/>
      <c r="K2847" s="54"/>
      <c r="L2847" s="54"/>
      <c r="M2847" s="70"/>
      <c r="N2847" s="86"/>
      <c r="O2847" s="86"/>
      <c r="P2847" s="54"/>
      <c r="Q2847" s="71"/>
      <c r="R2847" s="54"/>
      <c r="S2847" s="54"/>
      <c r="T2847" s="54"/>
      <c r="U2847" s="54"/>
      <c r="V2847" s="86"/>
      <c r="W2847" s="86"/>
      <c r="X2847" s="54"/>
    </row>
    <row r="2848" ht="15.75" customHeight="1">
      <c r="C2848" s="82"/>
      <c r="D2848" s="82"/>
      <c r="E2848" s="82"/>
      <c r="F2848" s="84"/>
      <c r="G2848" s="85"/>
      <c r="H2848" s="67"/>
      <c r="I2848" s="54"/>
      <c r="J2848" s="70"/>
      <c r="K2848" s="54"/>
      <c r="L2848" s="54"/>
      <c r="M2848" s="70"/>
      <c r="N2848" s="86"/>
      <c r="O2848" s="86"/>
      <c r="P2848" s="54"/>
      <c r="Q2848" s="71"/>
      <c r="R2848" s="54"/>
      <c r="S2848" s="54"/>
      <c r="T2848" s="54"/>
      <c r="U2848" s="54"/>
      <c r="V2848" s="86"/>
      <c r="W2848" s="86"/>
      <c r="X2848" s="54"/>
    </row>
    <row r="2849" ht="15.75" customHeight="1">
      <c r="C2849" s="82"/>
      <c r="D2849" s="82"/>
      <c r="E2849" s="82"/>
      <c r="F2849" s="84"/>
      <c r="G2849" s="85"/>
      <c r="H2849" s="67"/>
      <c r="I2849" s="54"/>
      <c r="J2849" s="70"/>
      <c r="K2849" s="54"/>
      <c r="L2849" s="54"/>
      <c r="M2849" s="70"/>
      <c r="N2849" s="86"/>
      <c r="O2849" s="86"/>
      <c r="P2849" s="54"/>
      <c r="Q2849" s="71"/>
      <c r="R2849" s="54"/>
      <c r="S2849" s="54"/>
      <c r="T2849" s="54"/>
      <c r="U2849" s="54"/>
      <c r="V2849" s="86"/>
      <c r="W2849" s="86"/>
      <c r="X2849" s="54"/>
    </row>
    <row r="2850" ht="15.75" customHeight="1">
      <c r="C2850" s="82"/>
      <c r="D2850" s="82"/>
      <c r="E2850" s="82"/>
      <c r="F2850" s="84"/>
      <c r="G2850" s="85"/>
      <c r="H2850" s="67"/>
      <c r="I2850" s="54"/>
      <c r="J2850" s="70"/>
      <c r="K2850" s="54"/>
      <c r="L2850" s="54"/>
      <c r="M2850" s="70"/>
      <c r="N2850" s="86"/>
      <c r="O2850" s="86"/>
      <c r="P2850" s="54"/>
      <c r="Q2850" s="71"/>
      <c r="R2850" s="54"/>
      <c r="S2850" s="54"/>
      <c r="T2850" s="54"/>
      <c r="U2850" s="54"/>
      <c r="V2850" s="86"/>
      <c r="W2850" s="86"/>
      <c r="X2850" s="54"/>
    </row>
    <row r="2851" ht="15.75" customHeight="1">
      <c r="C2851" s="82"/>
      <c r="D2851" s="82"/>
      <c r="E2851" s="82"/>
      <c r="F2851" s="84"/>
      <c r="G2851" s="85"/>
      <c r="H2851" s="67"/>
      <c r="I2851" s="54"/>
      <c r="J2851" s="70"/>
      <c r="K2851" s="54"/>
      <c r="L2851" s="54"/>
      <c r="M2851" s="70"/>
      <c r="N2851" s="86"/>
      <c r="O2851" s="86"/>
      <c r="P2851" s="54"/>
      <c r="Q2851" s="71"/>
      <c r="R2851" s="54"/>
      <c r="S2851" s="54"/>
      <c r="T2851" s="54"/>
      <c r="U2851" s="54"/>
      <c r="V2851" s="86"/>
      <c r="W2851" s="86"/>
      <c r="X2851" s="54"/>
    </row>
    <row r="2852" ht="15.75" customHeight="1">
      <c r="C2852" s="82"/>
      <c r="D2852" s="82"/>
      <c r="E2852" s="82"/>
      <c r="F2852" s="84"/>
      <c r="G2852" s="85"/>
      <c r="H2852" s="67"/>
      <c r="I2852" s="54"/>
      <c r="J2852" s="70"/>
      <c r="K2852" s="54"/>
      <c r="L2852" s="54"/>
      <c r="M2852" s="70"/>
      <c r="N2852" s="86"/>
      <c r="O2852" s="86"/>
      <c r="P2852" s="54"/>
      <c r="Q2852" s="71"/>
      <c r="R2852" s="54"/>
      <c r="S2852" s="54"/>
      <c r="T2852" s="54"/>
      <c r="U2852" s="54"/>
      <c r="V2852" s="86"/>
      <c r="W2852" s="86"/>
      <c r="X2852" s="54"/>
    </row>
    <row r="2853" ht="15.75" customHeight="1">
      <c r="C2853" s="82"/>
      <c r="D2853" s="82"/>
      <c r="E2853" s="82"/>
      <c r="F2853" s="84"/>
      <c r="G2853" s="85"/>
      <c r="H2853" s="67"/>
      <c r="I2853" s="54"/>
      <c r="J2853" s="70"/>
      <c r="K2853" s="54"/>
      <c r="L2853" s="54"/>
      <c r="M2853" s="70"/>
      <c r="N2853" s="86"/>
      <c r="O2853" s="86"/>
      <c r="P2853" s="54"/>
      <c r="Q2853" s="71"/>
      <c r="R2853" s="54"/>
      <c r="S2853" s="54"/>
      <c r="T2853" s="54"/>
      <c r="U2853" s="54"/>
      <c r="V2853" s="86"/>
      <c r="W2853" s="86"/>
      <c r="X2853" s="54"/>
    </row>
    <row r="2854" ht="15.75" customHeight="1">
      <c r="C2854" s="82"/>
      <c r="D2854" s="82"/>
      <c r="E2854" s="82"/>
      <c r="F2854" s="84"/>
      <c r="G2854" s="85"/>
      <c r="H2854" s="67"/>
      <c r="I2854" s="54"/>
      <c r="J2854" s="70"/>
      <c r="K2854" s="54"/>
      <c r="L2854" s="54"/>
      <c r="M2854" s="70"/>
      <c r="N2854" s="86"/>
      <c r="O2854" s="86"/>
      <c r="P2854" s="54"/>
      <c r="Q2854" s="71"/>
      <c r="R2854" s="54"/>
      <c r="S2854" s="54"/>
      <c r="T2854" s="54"/>
      <c r="U2854" s="54"/>
      <c r="V2854" s="86"/>
      <c r="W2854" s="86"/>
      <c r="X2854" s="54"/>
    </row>
    <row r="2855" ht="15.75" customHeight="1">
      <c r="C2855" s="82"/>
      <c r="D2855" s="82"/>
      <c r="E2855" s="82"/>
      <c r="F2855" s="84"/>
      <c r="G2855" s="85"/>
      <c r="H2855" s="67"/>
      <c r="I2855" s="54"/>
      <c r="J2855" s="70"/>
      <c r="K2855" s="54"/>
      <c r="L2855" s="54"/>
      <c r="M2855" s="70"/>
      <c r="N2855" s="86"/>
      <c r="O2855" s="86"/>
      <c r="P2855" s="54"/>
      <c r="Q2855" s="71"/>
      <c r="R2855" s="54"/>
      <c r="S2855" s="54"/>
      <c r="T2855" s="54"/>
      <c r="U2855" s="54"/>
      <c r="V2855" s="86"/>
      <c r="W2855" s="86"/>
      <c r="X2855" s="54"/>
    </row>
    <row r="2856" ht="15.75" customHeight="1">
      <c r="C2856" s="82"/>
      <c r="D2856" s="82"/>
      <c r="E2856" s="82"/>
      <c r="F2856" s="84"/>
      <c r="G2856" s="85"/>
      <c r="H2856" s="67"/>
      <c r="I2856" s="54"/>
      <c r="J2856" s="70"/>
      <c r="K2856" s="54"/>
      <c r="L2856" s="54"/>
      <c r="M2856" s="70"/>
      <c r="N2856" s="86"/>
      <c r="O2856" s="86"/>
      <c r="P2856" s="54"/>
      <c r="Q2856" s="71"/>
      <c r="R2856" s="54"/>
      <c r="S2856" s="54"/>
      <c r="T2856" s="54"/>
      <c r="U2856" s="54"/>
      <c r="V2856" s="86"/>
      <c r="W2856" s="86"/>
      <c r="X2856" s="54"/>
    </row>
    <row r="2857" ht="15.75" customHeight="1">
      <c r="C2857" s="82"/>
      <c r="D2857" s="82"/>
      <c r="E2857" s="82"/>
      <c r="F2857" s="84"/>
      <c r="G2857" s="85"/>
      <c r="H2857" s="67"/>
      <c r="I2857" s="54"/>
      <c r="J2857" s="70"/>
      <c r="K2857" s="54"/>
      <c r="L2857" s="54"/>
      <c r="M2857" s="70"/>
      <c r="N2857" s="86"/>
      <c r="O2857" s="86"/>
      <c r="P2857" s="54"/>
      <c r="Q2857" s="71"/>
      <c r="R2857" s="54"/>
      <c r="S2857" s="54"/>
      <c r="T2857" s="54"/>
      <c r="U2857" s="54"/>
      <c r="V2857" s="86"/>
      <c r="W2857" s="86"/>
      <c r="X2857" s="54"/>
    </row>
    <row r="2858" ht="15.75" customHeight="1">
      <c r="C2858" s="82"/>
      <c r="D2858" s="82"/>
      <c r="E2858" s="82"/>
      <c r="F2858" s="84"/>
      <c r="G2858" s="85"/>
      <c r="H2858" s="67"/>
      <c r="I2858" s="54"/>
      <c r="J2858" s="70"/>
      <c r="K2858" s="54"/>
      <c r="L2858" s="54"/>
      <c r="M2858" s="70"/>
      <c r="N2858" s="86"/>
      <c r="O2858" s="86"/>
      <c r="P2858" s="54"/>
      <c r="Q2858" s="71"/>
      <c r="R2858" s="54"/>
      <c r="S2858" s="54"/>
      <c r="T2858" s="54"/>
      <c r="U2858" s="54"/>
      <c r="V2858" s="86"/>
      <c r="W2858" s="86"/>
      <c r="X2858" s="54"/>
    </row>
    <row r="2859" ht="15.75" customHeight="1">
      <c r="C2859" s="82"/>
      <c r="D2859" s="82"/>
      <c r="E2859" s="82"/>
      <c r="F2859" s="84"/>
      <c r="G2859" s="85"/>
      <c r="H2859" s="67"/>
      <c r="I2859" s="54"/>
      <c r="J2859" s="70"/>
      <c r="K2859" s="54"/>
      <c r="L2859" s="54"/>
      <c r="M2859" s="70"/>
      <c r="N2859" s="86"/>
      <c r="O2859" s="86"/>
      <c r="P2859" s="54"/>
      <c r="Q2859" s="71"/>
      <c r="R2859" s="54"/>
      <c r="S2859" s="54"/>
      <c r="T2859" s="54"/>
      <c r="U2859" s="54"/>
      <c r="V2859" s="86"/>
      <c r="W2859" s="86"/>
      <c r="X2859" s="54"/>
    </row>
    <row r="2860" ht="15.75" customHeight="1">
      <c r="C2860" s="82"/>
      <c r="D2860" s="82"/>
      <c r="E2860" s="82"/>
      <c r="F2860" s="84"/>
      <c r="G2860" s="85"/>
      <c r="H2860" s="67"/>
      <c r="I2860" s="54"/>
      <c r="J2860" s="70"/>
      <c r="K2860" s="54"/>
      <c r="L2860" s="54"/>
      <c r="M2860" s="70"/>
      <c r="N2860" s="86"/>
      <c r="O2860" s="86"/>
      <c r="P2860" s="54"/>
      <c r="Q2860" s="71"/>
      <c r="R2860" s="54"/>
      <c r="S2860" s="54"/>
      <c r="T2860" s="54"/>
      <c r="U2860" s="54"/>
      <c r="V2860" s="86"/>
      <c r="W2860" s="86"/>
      <c r="X2860" s="54"/>
    </row>
    <row r="2861" ht="15.75" customHeight="1">
      <c r="C2861" s="82"/>
      <c r="D2861" s="82"/>
      <c r="E2861" s="82"/>
      <c r="F2861" s="84"/>
      <c r="G2861" s="85"/>
      <c r="H2861" s="67"/>
      <c r="I2861" s="54"/>
      <c r="J2861" s="70"/>
      <c r="K2861" s="54"/>
      <c r="L2861" s="54"/>
      <c r="M2861" s="70"/>
      <c r="N2861" s="86"/>
      <c r="O2861" s="86"/>
      <c r="P2861" s="54"/>
      <c r="Q2861" s="71"/>
      <c r="R2861" s="54"/>
      <c r="S2861" s="54"/>
      <c r="T2861" s="54"/>
      <c r="U2861" s="54"/>
      <c r="V2861" s="86"/>
      <c r="W2861" s="86"/>
      <c r="X2861" s="54"/>
    </row>
    <row r="2862" ht="15.75" customHeight="1">
      <c r="C2862" s="82"/>
      <c r="D2862" s="82"/>
      <c r="E2862" s="82"/>
      <c r="F2862" s="84"/>
      <c r="G2862" s="85"/>
      <c r="H2862" s="67"/>
      <c r="I2862" s="54"/>
      <c r="J2862" s="70"/>
      <c r="K2862" s="54"/>
      <c r="L2862" s="54"/>
      <c r="M2862" s="70"/>
      <c r="N2862" s="86"/>
      <c r="O2862" s="86"/>
      <c r="P2862" s="54"/>
      <c r="Q2862" s="71"/>
      <c r="R2862" s="54"/>
      <c r="S2862" s="54"/>
      <c r="T2862" s="54"/>
      <c r="U2862" s="54"/>
      <c r="V2862" s="86"/>
      <c r="W2862" s="86"/>
      <c r="X2862" s="54"/>
    </row>
    <row r="2863" ht="15.75" customHeight="1">
      <c r="C2863" s="82"/>
      <c r="D2863" s="82"/>
      <c r="E2863" s="82"/>
      <c r="F2863" s="84"/>
      <c r="G2863" s="85"/>
      <c r="H2863" s="67"/>
      <c r="I2863" s="54"/>
      <c r="J2863" s="70"/>
      <c r="K2863" s="54"/>
      <c r="L2863" s="54"/>
      <c r="M2863" s="70"/>
      <c r="N2863" s="86"/>
      <c r="O2863" s="86"/>
      <c r="P2863" s="54"/>
      <c r="Q2863" s="71"/>
      <c r="R2863" s="54"/>
      <c r="S2863" s="54"/>
      <c r="T2863" s="54"/>
      <c r="U2863" s="54"/>
      <c r="V2863" s="86"/>
      <c r="W2863" s="86"/>
      <c r="X2863" s="54"/>
    </row>
    <row r="2864" ht="15.75" customHeight="1">
      <c r="C2864" s="82"/>
      <c r="D2864" s="82"/>
      <c r="E2864" s="82"/>
      <c r="F2864" s="84"/>
      <c r="G2864" s="85"/>
      <c r="H2864" s="67"/>
      <c r="I2864" s="54"/>
      <c r="J2864" s="70"/>
      <c r="K2864" s="54"/>
      <c r="L2864" s="54"/>
      <c r="M2864" s="70"/>
      <c r="N2864" s="86"/>
      <c r="O2864" s="86"/>
      <c r="P2864" s="54"/>
      <c r="Q2864" s="71"/>
      <c r="R2864" s="54"/>
      <c r="S2864" s="54"/>
      <c r="T2864" s="54"/>
      <c r="U2864" s="54"/>
      <c r="V2864" s="86"/>
      <c r="W2864" s="86"/>
      <c r="X2864" s="54"/>
    </row>
    <row r="2865" ht="15.75" customHeight="1">
      <c r="C2865" s="82"/>
      <c r="D2865" s="82"/>
      <c r="E2865" s="82"/>
      <c r="F2865" s="84"/>
      <c r="G2865" s="85"/>
      <c r="H2865" s="67"/>
      <c r="I2865" s="54"/>
      <c r="J2865" s="70"/>
      <c r="K2865" s="54"/>
      <c r="L2865" s="54"/>
      <c r="M2865" s="70"/>
      <c r="N2865" s="86"/>
      <c r="O2865" s="86"/>
      <c r="P2865" s="54"/>
      <c r="Q2865" s="71"/>
      <c r="R2865" s="54"/>
      <c r="S2865" s="54"/>
      <c r="T2865" s="54"/>
      <c r="U2865" s="54"/>
      <c r="V2865" s="86"/>
      <c r="W2865" s="86"/>
      <c r="X2865" s="54"/>
    </row>
    <row r="2866" ht="15.75" customHeight="1">
      <c r="C2866" s="82"/>
      <c r="D2866" s="82"/>
      <c r="E2866" s="82"/>
      <c r="F2866" s="84"/>
      <c r="G2866" s="85"/>
      <c r="H2866" s="67"/>
      <c r="I2866" s="54"/>
      <c r="J2866" s="70"/>
      <c r="K2866" s="54"/>
      <c r="L2866" s="54"/>
      <c r="M2866" s="70"/>
      <c r="N2866" s="86"/>
      <c r="O2866" s="86"/>
      <c r="P2866" s="54"/>
      <c r="Q2866" s="71"/>
      <c r="R2866" s="54"/>
      <c r="S2866" s="54"/>
      <c r="T2866" s="54"/>
      <c r="U2866" s="54"/>
      <c r="V2866" s="86"/>
      <c r="W2866" s="86"/>
      <c r="X2866" s="54"/>
    </row>
    <row r="2867" ht="15.75" customHeight="1">
      <c r="C2867" s="82"/>
      <c r="D2867" s="82"/>
      <c r="E2867" s="82"/>
      <c r="F2867" s="84"/>
      <c r="G2867" s="85"/>
      <c r="H2867" s="67"/>
      <c r="I2867" s="54"/>
      <c r="J2867" s="70"/>
      <c r="K2867" s="54"/>
      <c r="L2867" s="54"/>
      <c r="M2867" s="70"/>
      <c r="N2867" s="86"/>
      <c r="O2867" s="86"/>
      <c r="P2867" s="54"/>
      <c r="Q2867" s="71"/>
      <c r="R2867" s="54"/>
      <c r="S2867" s="54"/>
      <c r="T2867" s="54"/>
      <c r="U2867" s="54"/>
      <c r="V2867" s="86"/>
      <c r="W2867" s="86"/>
      <c r="X2867" s="54"/>
    </row>
    <row r="2868" ht="15.75" customHeight="1">
      <c r="C2868" s="82"/>
      <c r="D2868" s="82"/>
      <c r="E2868" s="82"/>
      <c r="F2868" s="84"/>
      <c r="G2868" s="85"/>
      <c r="H2868" s="67"/>
      <c r="I2868" s="54"/>
      <c r="J2868" s="70"/>
      <c r="K2868" s="54"/>
      <c r="L2868" s="54"/>
      <c r="M2868" s="70"/>
      <c r="N2868" s="86"/>
      <c r="O2868" s="86"/>
      <c r="P2868" s="54"/>
      <c r="Q2868" s="71"/>
      <c r="R2868" s="54"/>
      <c r="S2868" s="54"/>
      <c r="T2868" s="54"/>
      <c r="U2868" s="54"/>
      <c r="V2868" s="86"/>
      <c r="W2868" s="86"/>
      <c r="X2868" s="54"/>
    </row>
    <row r="2869" ht="15.75" customHeight="1">
      <c r="C2869" s="82"/>
      <c r="D2869" s="82"/>
      <c r="E2869" s="82"/>
      <c r="F2869" s="84"/>
      <c r="G2869" s="85"/>
      <c r="H2869" s="67"/>
      <c r="I2869" s="54"/>
      <c r="J2869" s="70"/>
      <c r="K2869" s="54"/>
      <c r="L2869" s="54"/>
      <c r="M2869" s="70"/>
      <c r="N2869" s="86"/>
      <c r="O2869" s="86"/>
      <c r="P2869" s="54"/>
      <c r="Q2869" s="71"/>
      <c r="R2869" s="54"/>
      <c r="S2869" s="54"/>
      <c r="T2869" s="54"/>
      <c r="U2869" s="54"/>
      <c r="V2869" s="86"/>
      <c r="W2869" s="86"/>
      <c r="X2869" s="54"/>
    </row>
    <row r="2870" ht="15.75" customHeight="1">
      <c r="C2870" s="82"/>
      <c r="D2870" s="82"/>
      <c r="E2870" s="82"/>
      <c r="F2870" s="84"/>
      <c r="G2870" s="85"/>
      <c r="H2870" s="67"/>
      <c r="I2870" s="54"/>
      <c r="J2870" s="70"/>
      <c r="K2870" s="54"/>
      <c r="L2870" s="54"/>
      <c r="M2870" s="70"/>
      <c r="N2870" s="86"/>
      <c r="O2870" s="86"/>
      <c r="P2870" s="54"/>
      <c r="Q2870" s="71"/>
      <c r="R2870" s="54"/>
      <c r="S2870" s="54"/>
      <c r="T2870" s="54"/>
      <c r="U2870" s="54"/>
      <c r="V2870" s="86"/>
      <c r="W2870" s="86"/>
      <c r="X2870" s="54"/>
    </row>
    <row r="2871" ht="15.75" customHeight="1">
      <c r="C2871" s="82"/>
      <c r="D2871" s="82"/>
      <c r="E2871" s="82"/>
      <c r="F2871" s="84"/>
      <c r="G2871" s="85"/>
      <c r="H2871" s="67"/>
      <c r="I2871" s="54"/>
      <c r="J2871" s="70"/>
      <c r="K2871" s="54"/>
      <c r="L2871" s="54"/>
      <c r="M2871" s="70"/>
      <c r="N2871" s="86"/>
      <c r="O2871" s="86"/>
      <c r="P2871" s="54"/>
      <c r="Q2871" s="71"/>
      <c r="R2871" s="54"/>
      <c r="S2871" s="54"/>
      <c r="T2871" s="54"/>
      <c r="U2871" s="54"/>
      <c r="V2871" s="86"/>
      <c r="W2871" s="86"/>
      <c r="X2871" s="54"/>
    </row>
    <row r="2872" ht="15.75" customHeight="1">
      <c r="C2872" s="82"/>
      <c r="D2872" s="82"/>
      <c r="E2872" s="82"/>
      <c r="F2872" s="84"/>
      <c r="G2872" s="85"/>
      <c r="H2872" s="67"/>
      <c r="I2872" s="54"/>
      <c r="J2872" s="70"/>
      <c r="K2872" s="54"/>
      <c r="L2872" s="54"/>
      <c r="M2872" s="70"/>
      <c r="N2872" s="86"/>
      <c r="O2872" s="86"/>
      <c r="P2872" s="54"/>
      <c r="Q2872" s="71"/>
      <c r="R2872" s="54"/>
      <c r="S2872" s="54"/>
      <c r="T2872" s="54"/>
      <c r="U2872" s="54"/>
      <c r="V2872" s="86"/>
      <c r="W2872" s="86"/>
      <c r="X2872" s="54"/>
    </row>
    <row r="2873" ht="15.75" customHeight="1">
      <c r="C2873" s="82"/>
      <c r="D2873" s="82"/>
      <c r="E2873" s="82"/>
      <c r="F2873" s="84"/>
      <c r="G2873" s="85"/>
      <c r="H2873" s="67"/>
      <c r="I2873" s="54"/>
      <c r="J2873" s="70"/>
      <c r="K2873" s="54"/>
      <c r="L2873" s="54"/>
      <c r="M2873" s="70"/>
      <c r="N2873" s="86"/>
      <c r="O2873" s="86"/>
      <c r="P2873" s="54"/>
      <c r="Q2873" s="71"/>
      <c r="R2873" s="54"/>
      <c r="S2873" s="54"/>
      <c r="T2873" s="54"/>
      <c r="U2873" s="54"/>
      <c r="V2873" s="86"/>
      <c r="W2873" s="86"/>
      <c r="X2873" s="54"/>
    </row>
    <row r="2874" ht="15.75" customHeight="1">
      <c r="C2874" s="82"/>
      <c r="D2874" s="82"/>
      <c r="E2874" s="82"/>
      <c r="F2874" s="84"/>
      <c r="G2874" s="85"/>
      <c r="H2874" s="67"/>
      <c r="I2874" s="54"/>
      <c r="J2874" s="70"/>
      <c r="K2874" s="54"/>
      <c r="L2874" s="54"/>
      <c r="M2874" s="70"/>
      <c r="N2874" s="86"/>
      <c r="O2874" s="86"/>
      <c r="P2874" s="54"/>
      <c r="Q2874" s="71"/>
      <c r="R2874" s="54"/>
      <c r="S2874" s="54"/>
      <c r="T2874" s="54"/>
      <c r="U2874" s="54"/>
      <c r="V2874" s="86"/>
      <c r="W2874" s="86"/>
      <c r="X2874" s="54"/>
    </row>
    <row r="2875" ht="15.75" customHeight="1">
      <c r="C2875" s="82"/>
      <c r="D2875" s="82"/>
      <c r="E2875" s="82"/>
      <c r="F2875" s="84"/>
      <c r="G2875" s="85"/>
      <c r="H2875" s="67"/>
      <c r="I2875" s="54"/>
      <c r="J2875" s="70"/>
      <c r="K2875" s="54"/>
      <c r="L2875" s="54"/>
      <c r="M2875" s="70"/>
      <c r="N2875" s="86"/>
      <c r="O2875" s="86"/>
      <c r="P2875" s="54"/>
      <c r="Q2875" s="71"/>
      <c r="R2875" s="54"/>
      <c r="S2875" s="54"/>
      <c r="T2875" s="54"/>
      <c r="U2875" s="54"/>
      <c r="V2875" s="86"/>
      <c r="W2875" s="86"/>
      <c r="X2875" s="54"/>
    </row>
    <row r="2876" ht="15.75" customHeight="1">
      <c r="C2876" s="82"/>
      <c r="D2876" s="82"/>
      <c r="E2876" s="82"/>
      <c r="F2876" s="84"/>
      <c r="G2876" s="85"/>
      <c r="H2876" s="67"/>
      <c r="I2876" s="54"/>
      <c r="J2876" s="70"/>
      <c r="K2876" s="54"/>
      <c r="L2876" s="54"/>
      <c r="M2876" s="70"/>
      <c r="N2876" s="86"/>
      <c r="O2876" s="86"/>
      <c r="P2876" s="54"/>
      <c r="Q2876" s="71"/>
      <c r="R2876" s="54"/>
      <c r="S2876" s="54"/>
      <c r="T2876" s="54"/>
      <c r="U2876" s="54"/>
      <c r="V2876" s="86"/>
      <c r="W2876" s="86"/>
      <c r="X2876" s="54"/>
    </row>
    <row r="2877" ht="15.75" customHeight="1">
      <c r="C2877" s="82"/>
      <c r="D2877" s="82"/>
      <c r="E2877" s="82"/>
      <c r="F2877" s="84"/>
      <c r="G2877" s="85"/>
      <c r="H2877" s="67"/>
      <c r="I2877" s="54"/>
      <c r="J2877" s="70"/>
      <c r="K2877" s="54"/>
      <c r="L2877" s="54"/>
      <c r="M2877" s="70"/>
      <c r="N2877" s="86"/>
      <c r="O2877" s="86"/>
      <c r="P2877" s="54"/>
      <c r="Q2877" s="71"/>
      <c r="R2877" s="54"/>
      <c r="S2877" s="54"/>
      <c r="T2877" s="54"/>
      <c r="U2877" s="54"/>
      <c r="V2877" s="86"/>
      <c r="W2877" s="86"/>
      <c r="X2877" s="54"/>
    </row>
    <row r="2878" ht="15.75" customHeight="1">
      <c r="C2878" s="82"/>
      <c r="D2878" s="82"/>
      <c r="E2878" s="82"/>
      <c r="F2878" s="84"/>
      <c r="G2878" s="85"/>
      <c r="H2878" s="67"/>
      <c r="I2878" s="54"/>
      <c r="J2878" s="70"/>
      <c r="K2878" s="54"/>
      <c r="L2878" s="54"/>
      <c r="M2878" s="70"/>
      <c r="N2878" s="86"/>
      <c r="O2878" s="86"/>
      <c r="P2878" s="54"/>
      <c r="Q2878" s="71"/>
      <c r="R2878" s="54"/>
      <c r="S2878" s="54"/>
      <c r="T2878" s="54"/>
      <c r="U2878" s="54"/>
      <c r="V2878" s="86"/>
      <c r="W2878" s="86"/>
      <c r="X2878" s="54"/>
    </row>
    <row r="2879" ht="15.75" customHeight="1">
      <c r="C2879" s="82"/>
      <c r="D2879" s="82"/>
      <c r="E2879" s="82"/>
      <c r="F2879" s="84"/>
      <c r="G2879" s="85"/>
      <c r="H2879" s="67"/>
      <c r="I2879" s="54"/>
      <c r="J2879" s="70"/>
      <c r="K2879" s="54"/>
      <c r="L2879" s="54"/>
      <c r="M2879" s="70"/>
      <c r="N2879" s="86"/>
      <c r="O2879" s="86"/>
      <c r="P2879" s="54"/>
      <c r="Q2879" s="71"/>
      <c r="R2879" s="54"/>
      <c r="S2879" s="54"/>
      <c r="T2879" s="54"/>
      <c r="U2879" s="54"/>
      <c r="V2879" s="86"/>
      <c r="W2879" s="86"/>
      <c r="X2879" s="54"/>
    </row>
    <row r="2880" ht="15.75" customHeight="1">
      <c r="C2880" s="82"/>
      <c r="D2880" s="82"/>
      <c r="E2880" s="82"/>
      <c r="F2880" s="84"/>
      <c r="G2880" s="85"/>
      <c r="H2880" s="67"/>
      <c r="I2880" s="54"/>
      <c r="J2880" s="70"/>
      <c r="K2880" s="54"/>
      <c r="L2880" s="54"/>
      <c r="M2880" s="70"/>
      <c r="N2880" s="86"/>
      <c r="O2880" s="86"/>
      <c r="P2880" s="54"/>
      <c r="Q2880" s="71"/>
      <c r="R2880" s="54"/>
      <c r="S2880" s="54"/>
      <c r="T2880" s="54"/>
      <c r="U2880" s="54"/>
      <c r="V2880" s="86"/>
      <c r="W2880" s="86"/>
      <c r="X2880" s="54"/>
    </row>
    <row r="2881" ht="15.75" customHeight="1">
      <c r="C2881" s="82"/>
      <c r="D2881" s="82"/>
      <c r="E2881" s="82"/>
      <c r="F2881" s="84"/>
      <c r="G2881" s="85"/>
      <c r="H2881" s="67"/>
      <c r="I2881" s="54"/>
      <c r="J2881" s="70"/>
      <c r="K2881" s="54"/>
      <c r="L2881" s="54"/>
      <c r="M2881" s="70"/>
      <c r="N2881" s="86"/>
      <c r="O2881" s="86"/>
      <c r="P2881" s="54"/>
      <c r="Q2881" s="71"/>
      <c r="R2881" s="54"/>
      <c r="S2881" s="54"/>
      <c r="T2881" s="54"/>
      <c r="U2881" s="54"/>
      <c r="V2881" s="86"/>
      <c r="W2881" s="86"/>
      <c r="X2881" s="54"/>
    </row>
    <row r="2882" ht="15.75" customHeight="1">
      <c r="C2882" s="82"/>
      <c r="D2882" s="82"/>
      <c r="E2882" s="82"/>
      <c r="F2882" s="84"/>
      <c r="G2882" s="85"/>
      <c r="H2882" s="67"/>
      <c r="I2882" s="54"/>
      <c r="J2882" s="70"/>
      <c r="K2882" s="54"/>
      <c r="L2882" s="54"/>
      <c r="M2882" s="70"/>
      <c r="N2882" s="86"/>
      <c r="O2882" s="86"/>
      <c r="P2882" s="54"/>
      <c r="Q2882" s="71"/>
      <c r="R2882" s="54"/>
      <c r="S2882" s="54"/>
      <c r="T2882" s="54"/>
      <c r="U2882" s="54"/>
      <c r="V2882" s="86"/>
      <c r="W2882" s="86"/>
      <c r="X2882" s="54"/>
    </row>
    <row r="2883" ht="15.75" customHeight="1">
      <c r="C2883" s="82"/>
      <c r="D2883" s="82"/>
      <c r="E2883" s="82"/>
      <c r="F2883" s="84"/>
      <c r="G2883" s="85"/>
      <c r="H2883" s="67"/>
      <c r="I2883" s="54"/>
      <c r="J2883" s="70"/>
      <c r="K2883" s="54"/>
      <c r="L2883" s="54"/>
      <c r="M2883" s="70"/>
      <c r="N2883" s="86"/>
      <c r="O2883" s="86"/>
      <c r="P2883" s="54"/>
      <c r="Q2883" s="71"/>
      <c r="R2883" s="54"/>
      <c r="S2883" s="54"/>
      <c r="T2883" s="54"/>
      <c r="U2883" s="54"/>
      <c r="V2883" s="86"/>
      <c r="W2883" s="86"/>
      <c r="X2883" s="54"/>
    </row>
    <row r="2884" ht="15.75" customHeight="1">
      <c r="C2884" s="82"/>
      <c r="D2884" s="82"/>
      <c r="E2884" s="82"/>
      <c r="F2884" s="84"/>
      <c r="G2884" s="85"/>
      <c r="H2884" s="67"/>
      <c r="I2884" s="54"/>
      <c r="J2884" s="70"/>
      <c r="K2884" s="54"/>
      <c r="L2884" s="54"/>
      <c r="M2884" s="70"/>
      <c r="N2884" s="86"/>
      <c r="O2884" s="86"/>
      <c r="P2884" s="54"/>
      <c r="Q2884" s="71"/>
      <c r="R2884" s="54"/>
      <c r="S2884" s="54"/>
      <c r="T2884" s="54"/>
      <c r="U2884" s="54"/>
      <c r="V2884" s="86"/>
      <c r="W2884" s="86"/>
      <c r="X2884" s="54"/>
    </row>
    <row r="2885" ht="15.75" customHeight="1">
      <c r="C2885" s="82"/>
      <c r="D2885" s="82"/>
      <c r="E2885" s="82"/>
      <c r="F2885" s="84"/>
      <c r="G2885" s="85"/>
      <c r="H2885" s="67"/>
      <c r="I2885" s="54"/>
      <c r="J2885" s="70"/>
      <c r="K2885" s="54"/>
      <c r="L2885" s="54"/>
      <c r="M2885" s="70"/>
      <c r="N2885" s="86"/>
      <c r="O2885" s="86"/>
      <c r="P2885" s="54"/>
      <c r="Q2885" s="71"/>
      <c r="R2885" s="54"/>
      <c r="S2885" s="54"/>
      <c r="T2885" s="54"/>
      <c r="U2885" s="54"/>
      <c r="V2885" s="86"/>
      <c r="W2885" s="86"/>
      <c r="X2885" s="54"/>
    </row>
    <row r="2886" ht="15.75" customHeight="1">
      <c r="C2886" s="82"/>
      <c r="D2886" s="82"/>
      <c r="E2886" s="82"/>
      <c r="F2886" s="84"/>
      <c r="G2886" s="85"/>
      <c r="H2886" s="67"/>
      <c r="I2886" s="54"/>
      <c r="J2886" s="70"/>
      <c r="K2886" s="54"/>
      <c r="L2886" s="54"/>
      <c r="M2886" s="70"/>
      <c r="N2886" s="86"/>
      <c r="O2886" s="86"/>
      <c r="P2886" s="54"/>
      <c r="Q2886" s="71"/>
      <c r="R2886" s="54"/>
      <c r="S2886" s="54"/>
      <c r="T2886" s="54"/>
      <c r="U2886" s="54"/>
      <c r="V2886" s="86"/>
      <c r="W2886" s="86"/>
      <c r="X2886" s="54"/>
    </row>
    <row r="2887" ht="15.75" customHeight="1">
      <c r="C2887" s="82"/>
      <c r="D2887" s="82"/>
      <c r="E2887" s="82"/>
      <c r="F2887" s="84"/>
      <c r="G2887" s="85"/>
      <c r="H2887" s="67"/>
      <c r="I2887" s="54"/>
      <c r="J2887" s="70"/>
      <c r="K2887" s="54"/>
      <c r="L2887" s="54"/>
      <c r="M2887" s="70"/>
      <c r="N2887" s="86"/>
      <c r="O2887" s="86"/>
      <c r="P2887" s="54"/>
      <c r="Q2887" s="71"/>
      <c r="R2887" s="54"/>
      <c r="S2887" s="54"/>
      <c r="T2887" s="54"/>
      <c r="U2887" s="54"/>
      <c r="V2887" s="86"/>
      <c r="W2887" s="86"/>
      <c r="X2887" s="54"/>
    </row>
    <row r="2888" ht="15.75" customHeight="1">
      <c r="C2888" s="82"/>
      <c r="D2888" s="82"/>
      <c r="E2888" s="82"/>
      <c r="F2888" s="84"/>
      <c r="G2888" s="85"/>
      <c r="H2888" s="67"/>
      <c r="I2888" s="54"/>
      <c r="J2888" s="70"/>
      <c r="K2888" s="54"/>
      <c r="L2888" s="54"/>
      <c r="M2888" s="70"/>
      <c r="N2888" s="86"/>
      <c r="O2888" s="86"/>
      <c r="P2888" s="54"/>
      <c r="Q2888" s="71"/>
      <c r="R2888" s="54"/>
      <c r="S2888" s="54"/>
      <c r="T2888" s="54"/>
      <c r="U2888" s="54"/>
      <c r="V2888" s="86"/>
      <c r="W2888" s="86"/>
      <c r="X2888" s="54"/>
    </row>
    <row r="2889" ht="15.75" customHeight="1">
      <c r="C2889" s="82"/>
      <c r="D2889" s="82"/>
      <c r="E2889" s="82"/>
      <c r="F2889" s="84"/>
      <c r="G2889" s="85"/>
      <c r="H2889" s="67"/>
      <c r="I2889" s="54"/>
      <c r="J2889" s="70"/>
      <c r="K2889" s="54"/>
      <c r="L2889" s="54"/>
      <c r="M2889" s="70"/>
      <c r="N2889" s="86"/>
      <c r="O2889" s="86"/>
      <c r="P2889" s="54"/>
      <c r="Q2889" s="71"/>
      <c r="R2889" s="54"/>
      <c r="S2889" s="54"/>
      <c r="T2889" s="54"/>
      <c r="U2889" s="54"/>
      <c r="V2889" s="86"/>
      <c r="W2889" s="86"/>
      <c r="X2889" s="54"/>
    </row>
    <row r="2890" ht="15.75" customHeight="1">
      <c r="C2890" s="82"/>
      <c r="D2890" s="82"/>
      <c r="E2890" s="82"/>
      <c r="F2890" s="84"/>
      <c r="G2890" s="85"/>
      <c r="H2890" s="67"/>
      <c r="I2890" s="54"/>
      <c r="J2890" s="70"/>
      <c r="K2890" s="54"/>
      <c r="L2890" s="54"/>
      <c r="M2890" s="70"/>
      <c r="N2890" s="86"/>
      <c r="O2890" s="86"/>
      <c r="P2890" s="54"/>
      <c r="Q2890" s="71"/>
      <c r="R2890" s="54"/>
      <c r="S2890" s="54"/>
      <c r="T2890" s="54"/>
      <c r="U2890" s="54"/>
      <c r="V2890" s="86"/>
      <c r="W2890" s="86"/>
      <c r="X2890" s="54"/>
    </row>
    <row r="2891" ht="15.75" customHeight="1">
      <c r="C2891" s="82"/>
      <c r="D2891" s="82"/>
      <c r="E2891" s="82"/>
      <c r="F2891" s="84"/>
      <c r="G2891" s="85"/>
      <c r="H2891" s="67"/>
      <c r="I2891" s="54"/>
      <c r="J2891" s="70"/>
      <c r="K2891" s="54"/>
      <c r="L2891" s="54"/>
      <c r="M2891" s="70"/>
      <c r="N2891" s="86"/>
      <c r="O2891" s="86"/>
      <c r="P2891" s="54"/>
      <c r="Q2891" s="71"/>
      <c r="R2891" s="54"/>
      <c r="S2891" s="54"/>
      <c r="T2891" s="54"/>
      <c r="U2891" s="54"/>
      <c r="V2891" s="86"/>
      <c r="W2891" s="86"/>
      <c r="X2891" s="54"/>
    </row>
    <row r="2892" ht="15.75" customHeight="1">
      <c r="C2892" s="82"/>
      <c r="D2892" s="82"/>
      <c r="E2892" s="82"/>
      <c r="F2892" s="84"/>
      <c r="G2892" s="85"/>
      <c r="H2892" s="67"/>
      <c r="I2892" s="54"/>
      <c r="J2892" s="70"/>
      <c r="K2892" s="54"/>
      <c r="L2892" s="54"/>
      <c r="M2892" s="70"/>
      <c r="N2892" s="86"/>
      <c r="O2892" s="86"/>
      <c r="P2892" s="54"/>
      <c r="Q2892" s="71"/>
      <c r="R2892" s="54"/>
      <c r="S2892" s="54"/>
      <c r="T2892" s="54"/>
      <c r="U2892" s="54"/>
      <c r="V2892" s="86"/>
      <c r="W2892" s="86"/>
      <c r="X2892" s="54"/>
    </row>
    <row r="2893" ht="15.75" customHeight="1">
      <c r="C2893" s="82"/>
      <c r="D2893" s="82"/>
      <c r="E2893" s="82"/>
      <c r="F2893" s="84"/>
      <c r="G2893" s="85"/>
      <c r="H2893" s="67"/>
      <c r="I2893" s="54"/>
      <c r="J2893" s="70"/>
      <c r="K2893" s="54"/>
      <c r="L2893" s="54"/>
      <c r="M2893" s="70"/>
      <c r="N2893" s="86"/>
      <c r="O2893" s="86"/>
      <c r="P2893" s="54"/>
      <c r="Q2893" s="71"/>
      <c r="R2893" s="54"/>
      <c r="S2893" s="54"/>
      <c r="T2893" s="54"/>
      <c r="U2893" s="54"/>
      <c r="V2893" s="86"/>
      <c r="W2893" s="86"/>
      <c r="X2893" s="54"/>
    </row>
    <row r="2894" ht="15.75" customHeight="1">
      <c r="C2894" s="82"/>
      <c r="D2894" s="82"/>
      <c r="E2894" s="82"/>
      <c r="F2894" s="84"/>
      <c r="G2894" s="85"/>
      <c r="H2894" s="67"/>
      <c r="I2894" s="54"/>
      <c r="J2894" s="70"/>
      <c r="K2894" s="54"/>
      <c r="L2894" s="54"/>
      <c r="M2894" s="70"/>
      <c r="N2894" s="86"/>
      <c r="O2894" s="86"/>
      <c r="P2894" s="54"/>
      <c r="Q2894" s="71"/>
      <c r="R2894" s="54"/>
      <c r="S2894" s="54"/>
      <c r="T2894" s="54"/>
      <c r="U2894" s="54"/>
      <c r="V2894" s="86"/>
      <c r="W2894" s="86"/>
      <c r="X2894" s="54"/>
    </row>
    <row r="2895" ht="15.75" customHeight="1">
      <c r="C2895" s="82"/>
      <c r="D2895" s="82"/>
      <c r="E2895" s="82"/>
      <c r="F2895" s="84"/>
      <c r="G2895" s="85"/>
      <c r="H2895" s="67"/>
      <c r="I2895" s="54"/>
      <c r="J2895" s="70"/>
      <c r="K2895" s="54"/>
      <c r="L2895" s="54"/>
      <c r="M2895" s="70"/>
      <c r="N2895" s="86"/>
      <c r="O2895" s="86"/>
      <c r="P2895" s="54"/>
      <c r="Q2895" s="71"/>
      <c r="R2895" s="54"/>
      <c r="S2895" s="54"/>
      <c r="T2895" s="54"/>
      <c r="U2895" s="54"/>
      <c r="V2895" s="86"/>
      <c r="W2895" s="86"/>
      <c r="X2895" s="54"/>
    </row>
    <row r="2896" ht="15.75" customHeight="1">
      <c r="C2896" s="82"/>
      <c r="D2896" s="82"/>
      <c r="E2896" s="82"/>
      <c r="F2896" s="84"/>
      <c r="G2896" s="85"/>
      <c r="H2896" s="67"/>
      <c r="I2896" s="54"/>
      <c r="J2896" s="70"/>
      <c r="K2896" s="54"/>
      <c r="L2896" s="54"/>
      <c r="M2896" s="70"/>
      <c r="N2896" s="86"/>
      <c r="O2896" s="86"/>
      <c r="P2896" s="54"/>
      <c r="Q2896" s="71"/>
      <c r="R2896" s="54"/>
      <c r="S2896" s="54"/>
      <c r="T2896" s="54"/>
      <c r="U2896" s="54"/>
      <c r="V2896" s="86"/>
      <c r="W2896" s="86"/>
      <c r="X2896" s="54"/>
    </row>
    <row r="2897" ht="15.75" customHeight="1">
      <c r="C2897" s="82"/>
      <c r="D2897" s="82"/>
      <c r="E2897" s="82"/>
      <c r="F2897" s="84"/>
      <c r="G2897" s="85"/>
      <c r="H2897" s="67"/>
      <c r="I2897" s="54"/>
      <c r="J2897" s="70"/>
      <c r="K2897" s="54"/>
      <c r="L2897" s="54"/>
      <c r="M2897" s="70"/>
      <c r="N2897" s="86"/>
      <c r="O2897" s="86"/>
      <c r="P2897" s="54"/>
      <c r="Q2897" s="71"/>
      <c r="R2897" s="54"/>
      <c r="S2897" s="54"/>
      <c r="T2897" s="54"/>
      <c r="U2897" s="54"/>
      <c r="V2897" s="86"/>
      <c r="W2897" s="86"/>
      <c r="X2897" s="54"/>
    </row>
    <row r="2898" ht="15.75" customHeight="1">
      <c r="C2898" s="82"/>
      <c r="D2898" s="82"/>
      <c r="E2898" s="82"/>
      <c r="F2898" s="84"/>
      <c r="G2898" s="85"/>
      <c r="H2898" s="67"/>
      <c r="I2898" s="54"/>
      <c r="J2898" s="70"/>
      <c r="K2898" s="54"/>
      <c r="L2898" s="54"/>
      <c r="M2898" s="70"/>
      <c r="N2898" s="86"/>
      <c r="O2898" s="86"/>
      <c r="P2898" s="54"/>
      <c r="Q2898" s="71"/>
      <c r="R2898" s="54"/>
      <c r="S2898" s="54"/>
      <c r="T2898" s="54"/>
      <c r="U2898" s="54"/>
      <c r="V2898" s="86"/>
      <c r="W2898" s="86"/>
      <c r="X2898" s="54"/>
    </row>
    <row r="2899" ht="15.75" customHeight="1">
      <c r="C2899" s="82"/>
      <c r="D2899" s="82"/>
      <c r="E2899" s="82"/>
      <c r="F2899" s="84"/>
      <c r="G2899" s="85"/>
      <c r="H2899" s="67"/>
      <c r="I2899" s="54"/>
      <c r="J2899" s="70"/>
      <c r="K2899" s="54"/>
      <c r="L2899" s="54"/>
      <c r="M2899" s="70"/>
      <c r="N2899" s="86"/>
      <c r="O2899" s="86"/>
      <c r="P2899" s="54"/>
      <c r="Q2899" s="71"/>
      <c r="R2899" s="54"/>
      <c r="S2899" s="54"/>
      <c r="T2899" s="54"/>
      <c r="U2899" s="54"/>
      <c r="V2899" s="86"/>
      <c r="W2899" s="86"/>
      <c r="X2899" s="54"/>
    </row>
    <row r="2900" ht="15.75" customHeight="1">
      <c r="C2900" s="82"/>
      <c r="D2900" s="82"/>
      <c r="E2900" s="82"/>
      <c r="F2900" s="84"/>
      <c r="G2900" s="85"/>
      <c r="H2900" s="67"/>
      <c r="I2900" s="54"/>
      <c r="J2900" s="70"/>
      <c r="K2900" s="54"/>
      <c r="L2900" s="54"/>
      <c r="M2900" s="70"/>
      <c r="N2900" s="86"/>
      <c r="O2900" s="86"/>
      <c r="P2900" s="54"/>
      <c r="Q2900" s="71"/>
      <c r="R2900" s="54"/>
      <c r="S2900" s="54"/>
      <c r="T2900" s="54"/>
      <c r="U2900" s="54"/>
      <c r="V2900" s="86"/>
      <c r="W2900" s="86"/>
      <c r="X2900" s="54"/>
    </row>
    <row r="2901" ht="15.75" customHeight="1">
      <c r="C2901" s="82"/>
      <c r="D2901" s="82"/>
      <c r="E2901" s="82"/>
      <c r="F2901" s="84"/>
      <c r="G2901" s="85"/>
      <c r="H2901" s="67"/>
      <c r="I2901" s="54"/>
      <c r="J2901" s="70"/>
      <c r="K2901" s="54"/>
      <c r="L2901" s="54"/>
      <c r="M2901" s="70"/>
      <c r="N2901" s="86"/>
      <c r="O2901" s="86"/>
      <c r="P2901" s="54"/>
      <c r="Q2901" s="71"/>
      <c r="R2901" s="54"/>
      <c r="S2901" s="54"/>
      <c r="T2901" s="54"/>
      <c r="U2901" s="54"/>
      <c r="V2901" s="86"/>
      <c r="W2901" s="86"/>
      <c r="X2901" s="54"/>
    </row>
    <row r="2902" ht="15.75" customHeight="1">
      <c r="C2902" s="82"/>
      <c r="D2902" s="82"/>
      <c r="E2902" s="82"/>
      <c r="F2902" s="84"/>
      <c r="G2902" s="85"/>
      <c r="H2902" s="67"/>
      <c r="I2902" s="54"/>
      <c r="J2902" s="70"/>
      <c r="K2902" s="54"/>
      <c r="L2902" s="54"/>
      <c r="M2902" s="70"/>
      <c r="N2902" s="86"/>
      <c r="O2902" s="86"/>
      <c r="P2902" s="54"/>
      <c r="Q2902" s="71"/>
      <c r="R2902" s="54"/>
      <c r="S2902" s="54"/>
      <c r="T2902" s="54"/>
      <c r="U2902" s="54"/>
      <c r="V2902" s="86"/>
      <c r="W2902" s="86"/>
      <c r="X2902" s="54"/>
    </row>
    <row r="2903" ht="15.75" customHeight="1">
      <c r="C2903" s="82"/>
      <c r="D2903" s="82"/>
      <c r="E2903" s="82"/>
      <c r="F2903" s="84"/>
      <c r="G2903" s="85"/>
      <c r="H2903" s="67"/>
      <c r="I2903" s="54"/>
      <c r="J2903" s="70"/>
      <c r="K2903" s="54"/>
      <c r="L2903" s="54"/>
      <c r="M2903" s="70"/>
      <c r="N2903" s="86"/>
      <c r="O2903" s="86"/>
      <c r="P2903" s="54"/>
      <c r="Q2903" s="71"/>
      <c r="R2903" s="54"/>
      <c r="S2903" s="54"/>
      <c r="T2903" s="54"/>
      <c r="U2903" s="54"/>
      <c r="V2903" s="86"/>
      <c r="W2903" s="86"/>
      <c r="X2903" s="54"/>
    </row>
    <row r="2904" ht="15.75" customHeight="1">
      <c r="C2904" s="82"/>
      <c r="D2904" s="82"/>
      <c r="E2904" s="82"/>
      <c r="F2904" s="84"/>
      <c r="G2904" s="85"/>
      <c r="H2904" s="67"/>
      <c r="I2904" s="54"/>
      <c r="J2904" s="70"/>
      <c r="K2904" s="54"/>
      <c r="L2904" s="54"/>
      <c r="M2904" s="70"/>
      <c r="N2904" s="86"/>
      <c r="O2904" s="86"/>
      <c r="P2904" s="54"/>
      <c r="Q2904" s="71"/>
      <c r="R2904" s="54"/>
      <c r="S2904" s="54"/>
      <c r="T2904" s="54"/>
      <c r="U2904" s="54"/>
      <c r="V2904" s="86"/>
      <c r="W2904" s="86"/>
      <c r="X2904" s="54"/>
    </row>
    <row r="2905" ht="15.75" customHeight="1">
      <c r="C2905" s="82"/>
      <c r="D2905" s="82"/>
      <c r="E2905" s="82"/>
      <c r="F2905" s="84"/>
      <c r="G2905" s="85"/>
      <c r="H2905" s="67"/>
      <c r="I2905" s="54"/>
      <c r="J2905" s="70"/>
      <c r="K2905" s="54"/>
      <c r="L2905" s="54"/>
      <c r="M2905" s="70"/>
      <c r="N2905" s="86"/>
      <c r="O2905" s="86"/>
      <c r="P2905" s="54"/>
      <c r="Q2905" s="71"/>
      <c r="R2905" s="54"/>
      <c r="S2905" s="54"/>
      <c r="T2905" s="54"/>
      <c r="U2905" s="54"/>
      <c r="V2905" s="86"/>
      <c r="W2905" s="86"/>
      <c r="X2905" s="54"/>
    </row>
    <row r="2906" ht="15.75" customHeight="1">
      <c r="C2906" s="82"/>
      <c r="D2906" s="82"/>
      <c r="E2906" s="82"/>
      <c r="F2906" s="84"/>
      <c r="G2906" s="85"/>
      <c r="H2906" s="67"/>
      <c r="I2906" s="54"/>
      <c r="J2906" s="70"/>
      <c r="K2906" s="54"/>
      <c r="L2906" s="54"/>
      <c r="M2906" s="70"/>
      <c r="N2906" s="86"/>
      <c r="O2906" s="86"/>
      <c r="P2906" s="54"/>
      <c r="Q2906" s="71"/>
      <c r="R2906" s="54"/>
      <c r="S2906" s="54"/>
      <c r="T2906" s="54"/>
      <c r="U2906" s="54"/>
      <c r="V2906" s="86"/>
      <c r="W2906" s="86"/>
      <c r="X2906" s="54"/>
    </row>
    <row r="2907" ht="15.75" customHeight="1">
      <c r="C2907" s="82"/>
      <c r="D2907" s="82"/>
      <c r="E2907" s="82"/>
      <c r="F2907" s="84"/>
      <c r="G2907" s="85"/>
      <c r="H2907" s="67"/>
      <c r="I2907" s="54"/>
      <c r="J2907" s="70"/>
      <c r="K2907" s="54"/>
      <c r="L2907" s="54"/>
      <c r="M2907" s="70"/>
      <c r="N2907" s="86"/>
      <c r="O2907" s="86"/>
      <c r="P2907" s="54"/>
      <c r="Q2907" s="71"/>
      <c r="R2907" s="54"/>
      <c r="S2907" s="54"/>
      <c r="T2907" s="54"/>
      <c r="U2907" s="54"/>
      <c r="V2907" s="86"/>
      <c r="W2907" s="86"/>
      <c r="X2907" s="54"/>
    </row>
    <row r="2908" ht="15.75" customHeight="1">
      <c r="C2908" s="82"/>
      <c r="D2908" s="82"/>
      <c r="E2908" s="82"/>
      <c r="F2908" s="84"/>
      <c r="G2908" s="85"/>
      <c r="H2908" s="67"/>
      <c r="I2908" s="54"/>
      <c r="J2908" s="70"/>
      <c r="K2908" s="54"/>
      <c r="L2908" s="54"/>
      <c r="M2908" s="70"/>
      <c r="N2908" s="86"/>
      <c r="O2908" s="86"/>
      <c r="P2908" s="54"/>
      <c r="Q2908" s="71"/>
      <c r="R2908" s="54"/>
      <c r="S2908" s="54"/>
      <c r="T2908" s="54"/>
      <c r="U2908" s="54"/>
      <c r="V2908" s="86"/>
      <c r="W2908" s="86"/>
      <c r="X2908" s="54"/>
    </row>
    <row r="2909" ht="15.75" customHeight="1">
      <c r="C2909" s="82"/>
      <c r="D2909" s="82"/>
      <c r="E2909" s="82"/>
      <c r="F2909" s="84"/>
      <c r="G2909" s="85"/>
      <c r="H2909" s="67"/>
      <c r="I2909" s="54"/>
      <c r="J2909" s="70"/>
      <c r="K2909" s="54"/>
      <c r="L2909" s="54"/>
      <c r="M2909" s="70"/>
      <c r="N2909" s="86"/>
      <c r="O2909" s="86"/>
      <c r="P2909" s="54"/>
      <c r="Q2909" s="71"/>
      <c r="R2909" s="54"/>
      <c r="S2909" s="54"/>
      <c r="T2909" s="54"/>
      <c r="U2909" s="54"/>
      <c r="V2909" s="86"/>
      <c r="W2909" s="86"/>
      <c r="X2909" s="54"/>
    </row>
    <row r="2910" ht="15.75" customHeight="1">
      <c r="C2910" s="82"/>
      <c r="D2910" s="82"/>
      <c r="E2910" s="82"/>
      <c r="F2910" s="84"/>
      <c r="G2910" s="85"/>
      <c r="H2910" s="67"/>
      <c r="I2910" s="54"/>
      <c r="J2910" s="70"/>
      <c r="K2910" s="54"/>
      <c r="L2910" s="54"/>
      <c r="M2910" s="70"/>
      <c r="N2910" s="86"/>
      <c r="O2910" s="86"/>
      <c r="P2910" s="54"/>
      <c r="Q2910" s="71"/>
      <c r="R2910" s="54"/>
      <c r="S2910" s="54"/>
      <c r="T2910" s="54"/>
      <c r="U2910" s="54"/>
      <c r="V2910" s="86"/>
      <c r="W2910" s="86"/>
      <c r="X2910" s="54"/>
    </row>
    <row r="2911" ht="15.75" customHeight="1">
      <c r="C2911" s="82"/>
      <c r="D2911" s="82"/>
      <c r="E2911" s="82"/>
      <c r="F2911" s="84"/>
      <c r="G2911" s="85"/>
      <c r="H2911" s="67"/>
      <c r="I2911" s="54"/>
      <c r="J2911" s="70"/>
      <c r="K2911" s="54"/>
      <c r="L2911" s="54"/>
      <c r="M2911" s="70"/>
      <c r="N2911" s="86"/>
      <c r="O2911" s="86"/>
      <c r="P2911" s="54"/>
      <c r="Q2911" s="71"/>
      <c r="R2911" s="54"/>
      <c r="S2911" s="54"/>
      <c r="T2911" s="54"/>
      <c r="U2911" s="54"/>
      <c r="V2911" s="86"/>
      <c r="W2911" s="86"/>
      <c r="X2911" s="54"/>
    </row>
    <row r="2912" ht="15.75" customHeight="1">
      <c r="C2912" s="82"/>
      <c r="D2912" s="82"/>
      <c r="E2912" s="82"/>
      <c r="F2912" s="84"/>
      <c r="G2912" s="85"/>
      <c r="H2912" s="67"/>
      <c r="I2912" s="54"/>
      <c r="J2912" s="70"/>
      <c r="K2912" s="54"/>
      <c r="L2912" s="54"/>
      <c r="M2912" s="70"/>
      <c r="N2912" s="86"/>
      <c r="O2912" s="86"/>
      <c r="P2912" s="54"/>
      <c r="Q2912" s="71"/>
      <c r="R2912" s="54"/>
      <c r="S2912" s="54"/>
      <c r="T2912" s="54"/>
      <c r="U2912" s="54"/>
      <c r="V2912" s="86"/>
      <c r="W2912" s="86"/>
      <c r="X2912" s="54"/>
    </row>
    <row r="2913" ht="15.75" customHeight="1">
      <c r="C2913" s="82"/>
      <c r="D2913" s="82"/>
      <c r="E2913" s="82"/>
      <c r="F2913" s="84"/>
      <c r="G2913" s="85"/>
      <c r="H2913" s="67"/>
      <c r="I2913" s="54"/>
      <c r="J2913" s="70"/>
      <c r="K2913" s="54"/>
      <c r="L2913" s="54"/>
      <c r="M2913" s="70"/>
      <c r="N2913" s="86"/>
      <c r="O2913" s="86"/>
      <c r="P2913" s="54"/>
      <c r="Q2913" s="71"/>
      <c r="R2913" s="54"/>
      <c r="S2913" s="54"/>
      <c r="T2913" s="54"/>
      <c r="U2913" s="54"/>
      <c r="V2913" s="86"/>
      <c r="W2913" s="86"/>
      <c r="X2913" s="54"/>
    </row>
    <row r="2914" ht="15.75" customHeight="1">
      <c r="C2914" s="82"/>
      <c r="D2914" s="82"/>
      <c r="E2914" s="82"/>
      <c r="F2914" s="84"/>
      <c r="G2914" s="85"/>
      <c r="H2914" s="67"/>
      <c r="I2914" s="54"/>
      <c r="J2914" s="70"/>
      <c r="K2914" s="54"/>
      <c r="L2914" s="54"/>
      <c r="M2914" s="70"/>
      <c r="N2914" s="86"/>
      <c r="O2914" s="86"/>
      <c r="P2914" s="54"/>
      <c r="Q2914" s="71"/>
      <c r="R2914" s="54"/>
      <c r="S2914" s="54"/>
      <c r="T2914" s="54"/>
      <c r="U2914" s="54"/>
      <c r="V2914" s="86"/>
      <c r="W2914" s="86"/>
      <c r="X2914" s="54"/>
    </row>
    <row r="2915" ht="15.75" customHeight="1">
      <c r="C2915" s="82"/>
      <c r="D2915" s="82"/>
      <c r="E2915" s="82"/>
      <c r="F2915" s="84"/>
      <c r="G2915" s="85"/>
      <c r="H2915" s="67"/>
      <c r="I2915" s="54"/>
      <c r="J2915" s="70"/>
      <c r="K2915" s="54"/>
      <c r="L2915" s="54"/>
      <c r="M2915" s="70"/>
      <c r="N2915" s="86"/>
      <c r="O2915" s="86"/>
      <c r="P2915" s="54"/>
      <c r="Q2915" s="71"/>
      <c r="R2915" s="54"/>
      <c r="S2915" s="54"/>
      <c r="T2915" s="54"/>
      <c r="U2915" s="54"/>
      <c r="V2915" s="86"/>
      <c r="W2915" s="86"/>
      <c r="X2915" s="54"/>
    </row>
    <row r="2916" ht="15.75" customHeight="1">
      <c r="C2916" s="82"/>
      <c r="D2916" s="82"/>
      <c r="E2916" s="82"/>
      <c r="F2916" s="84"/>
      <c r="G2916" s="85"/>
      <c r="H2916" s="67"/>
      <c r="I2916" s="54"/>
      <c r="J2916" s="70"/>
      <c r="K2916" s="54"/>
      <c r="L2916" s="54"/>
      <c r="M2916" s="70"/>
      <c r="N2916" s="86"/>
      <c r="O2916" s="86"/>
      <c r="P2916" s="54"/>
      <c r="Q2916" s="71"/>
      <c r="R2916" s="54"/>
      <c r="S2916" s="54"/>
      <c r="T2916" s="54"/>
      <c r="U2916" s="54"/>
      <c r="V2916" s="86"/>
      <c r="W2916" s="86"/>
      <c r="X2916" s="54"/>
    </row>
    <row r="2917" ht="15.75" customHeight="1">
      <c r="C2917" s="82"/>
      <c r="D2917" s="82"/>
      <c r="E2917" s="82"/>
      <c r="F2917" s="84"/>
      <c r="G2917" s="85"/>
      <c r="H2917" s="67"/>
      <c r="I2917" s="54"/>
      <c r="J2917" s="70"/>
      <c r="K2917" s="54"/>
      <c r="L2917" s="54"/>
      <c r="M2917" s="70"/>
      <c r="N2917" s="86"/>
      <c r="O2917" s="86"/>
      <c r="P2917" s="54"/>
      <c r="Q2917" s="71"/>
      <c r="R2917" s="54"/>
      <c r="S2917" s="54"/>
      <c r="T2917" s="54"/>
      <c r="U2917" s="54"/>
      <c r="V2917" s="86"/>
      <c r="W2917" s="86"/>
      <c r="X2917" s="54"/>
    </row>
    <row r="2918" ht="15.75" customHeight="1">
      <c r="C2918" s="82"/>
      <c r="D2918" s="82"/>
      <c r="E2918" s="82"/>
      <c r="F2918" s="84"/>
      <c r="G2918" s="85"/>
      <c r="H2918" s="67"/>
      <c r="I2918" s="54"/>
      <c r="J2918" s="70"/>
      <c r="K2918" s="54"/>
      <c r="L2918" s="54"/>
      <c r="M2918" s="70"/>
      <c r="N2918" s="86"/>
      <c r="O2918" s="86"/>
      <c r="P2918" s="54"/>
      <c r="Q2918" s="71"/>
      <c r="R2918" s="54"/>
      <c r="S2918" s="54"/>
      <c r="T2918" s="54"/>
      <c r="U2918" s="54"/>
      <c r="V2918" s="86"/>
      <c r="W2918" s="86"/>
      <c r="X2918" s="54"/>
    </row>
    <row r="2919" ht="15.75" customHeight="1">
      <c r="C2919" s="82"/>
      <c r="D2919" s="82"/>
      <c r="E2919" s="82"/>
      <c r="F2919" s="84"/>
      <c r="G2919" s="85"/>
      <c r="H2919" s="67"/>
      <c r="I2919" s="54"/>
      <c r="J2919" s="70"/>
      <c r="K2919" s="54"/>
      <c r="L2919" s="54"/>
      <c r="M2919" s="70"/>
      <c r="N2919" s="86"/>
      <c r="O2919" s="86"/>
      <c r="P2919" s="54"/>
      <c r="Q2919" s="71"/>
      <c r="R2919" s="54"/>
      <c r="S2919" s="54"/>
      <c r="T2919" s="54"/>
      <c r="U2919" s="54"/>
      <c r="V2919" s="86"/>
      <c r="W2919" s="86"/>
      <c r="X2919" s="54"/>
    </row>
    <row r="2920" ht="15.75" customHeight="1">
      <c r="C2920" s="82"/>
      <c r="D2920" s="82"/>
      <c r="E2920" s="82"/>
      <c r="F2920" s="84"/>
      <c r="G2920" s="85"/>
      <c r="H2920" s="67"/>
      <c r="I2920" s="54"/>
      <c r="J2920" s="70"/>
      <c r="K2920" s="54"/>
      <c r="L2920" s="54"/>
      <c r="M2920" s="70"/>
      <c r="N2920" s="86"/>
      <c r="O2920" s="86"/>
      <c r="P2920" s="54"/>
      <c r="Q2920" s="71"/>
      <c r="R2920" s="54"/>
      <c r="S2920" s="54"/>
      <c r="T2920" s="54"/>
      <c r="U2920" s="54"/>
      <c r="V2920" s="86"/>
      <c r="W2920" s="86"/>
      <c r="X2920" s="54"/>
    </row>
    <row r="2921" ht="15.75" customHeight="1">
      <c r="C2921" s="82"/>
      <c r="D2921" s="82"/>
      <c r="E2921" s="82"/>
      <c r="F2921" s="84"/>
      <c r="G2921" s="85"/>
      <c r="H2921" s="67"/>
      <c r="I2921" s="54"/>
      <c r="J2921" s="70"/>
      <c r="K2921" s="54"/>
      <c r="L2921" s="54"/>
      <c r="M2921" s="70"/>
      <c r="N2921" s="86"/>
      <c r="O2921" s="86"/>
      <c r="P2921" s="54"/>
      <c r="Q2921" s="71"/>
      <c r="R2921" s="54"/>
      <c r="S2921" s="54"/>
      <c r="T2921" s="54"/>
      <c r="U2921" s="54"/>
      <c r="V2921" s="86"/>
      <c r="W2921" s="86"/>
      <c r="X2921" s="54"/>
    </row>
    <row r="2922" ht="15.75" customHeight="1">
      <c r="C2922" s="82"/>
      <c r="D2922" s="82"/>
      <c r="E2922" s="82"/>
      <c r="F2922" s="84"/>
      <c r="G2922" s="85"/>
      <c r="H2922" s="67"/>
      <c r="I2922" s="54"/>
      <c r="J2922" s="70"/>
      <c r="K2922" s="54"/>
      <c r="L2922" s="54"/>
      <c r="M2922" s="70"/>
      <c r="N2922" s="86"/>
      <c r="O2922" s="86"/>
      <c r="P2922" s="54"/>
      <c r="Q2922" s="71"/>
      <c r="R2922" s="54"/>
      <c r="S2922" s="54"/>
      <c r="T2922" s="54"/>
      <c r="U2922" s="54"/>
      <c r="V2922" s="86"/>
      <c r="W2922" s="86"/>
      <c r="X2922" s="54"/>
    </row>
    <row r="2923" ht="15.75" customHeight="1">
      <c r="C2923" s="82"/>
      <c r="D2923" s="82"/>
      <c r="E2923" s="82"/>
      <c r="F2923" s="84"/>
      <c r="G2923" s="85"/>
      <c r="H2923" s="67"/>
      <c r="I2923" s="54"/>
      <c r="J2923" s="70"/>
      <c r="K2923" s="54"/>
      <c r="L2923" s="54"/>
      <c r="M2923" s="70"/>
      <c r="N2923" s="86"/>
      <c r="O2923" s="86"/>
      <c r="P2923" s="54"/>
      <c r="Q2923" s="71"/>
      <c r="R2923" s="54"/>
      <c r="S2923" s="54"/>
      <c r="T2923" s="54"/>
      <c r="U2923" s="54"/>
      <c r="V2923" s="86"/>
      <c r="W2923" s="86"/>
      <c r="X2923" s="54"/>
    </row>
    <row r="2924" ht="15.75" customHeight="1">
      <c r="C2924" s="82"/>
      <c r="D2924" s="82"/>
      <c r="E2924" s="82"/>
      <c r="F2924" s="84"/>
      <c r="G2924" s="85"/>
      <c r="H2924" s="67"/>
      <c r="I2924" s="54"/>
      <c r="J2924" s="70"/>
      <c r="K2924" s="54"/>
      <c r="L2924" s="54"/>
      <c r="M2924" s="70"/>
      <c r="N2924" s="86"/>
      <c r="O2924" s="86"/>
      <c r="P2924" s="54"/>
      <c r="Q2924" s="71"/>
      <c r="R2924" s="54"/>
      <c r="S2924" s="54"/>
      <c r="T2924" s="54"/>
      <c r="U2924" s="54"/>
      <c r="V2924" s="86"/>
      <c r="W2924" s="86"/>
      <c r="X2924" s="54"/>
    </row>
    <row r="2925" ht="15.75" customHeight="1">
      <c r="C2925" s="82"/>
      <c r="D2925" s="82"/>
      <c r="E2925" s="82"/>
      <c r="F2925" s="84"/>
      <c r="G2925" s="85"/>
      <c r="H2925" s="67"/>
      <c r="I2925" s="54"/>
      <c r="J2925" s="70"/>
      <c r="K2925" s="54"/>
      <c r="L2925" s="54"/>
      <c r="M2925" s="70"/>
      <c r="N2925" s="86"/>
      <c r="O2925" s="86"/>
      <c r="P2925" s="54"/>
      <c r="Q2925" s="71"/>
      <c r="R2925" s="54"/>
      <c r="S2925" s="54"/>
      <c r="T2925" s="54"/>
      <c r="U2925" s="54"/>
      <c r="V2925" s="86"/>
      <c r="W2925" s="86"/>
      <c r="X2925" s="54"/>
    </row>
    <row r="2926" ht="15.75" customHeight="1">
      <c r="C2926" s="82"/>
      <c r="D2926" s="82"/>
      <c r="E2926" s="82"/>
      <c r="F2926" s="84"/>
      <c r="G2926" s="85"/>
      <c r="H2926" s="67"/>
      <c r="I2926" s="54"/>
      <c r="J2926" s="70"/>
      <c r="K2926" s="54"/>
      <c r="L2926" s="54"/>
      <c r="M2926" s="70"/>
      <c r="N2926" s="86"/>
      <c r="O2926" s="86"/>
      <c r="P2926" s="54"/>
      <c r="Q2926" s="71"/>
      <c r="R2926" s="54"/>
      <c r="S2926" s="54"/>
      <c r="T2926" s="54"/>
      <c r="U2926" s="54"/>
      <c r="V2926" s="86"/>
      <c r="W2926" s="86"/>
      <c r="X2926" s="54"/>
    </row>
    <row r="2927" ht="15.75" customHeight="1">
      <c r="C2927" s="82"/>
      <c r="D2927" s="82"/>
      <c r="E2927" s="82"/>
      <c r="F2927" s="84"/>
      <c r="G2927" s="85"/>
      <c r="H2927" s="67"/>
      <c r="I2927" s="54"/>
      <c r="J2927" s="70"/>
      <c r="K2927" s="54"/>
      <c r="L2927" s="54"/>
      <c r="M2927" s="70"/>
      <c r="N2927" s="86"/>
      <c r="O2927" s="86"/>
      <c r="P2927" s="54"/>
      <c r="Q2927" s="71"/>
      <c r="R2927" s="54"/>
      <c r="S2927" s="54"/>
      <c r="T2927" s="54"/>
      <c r="U2927" s="54"/>
      <c r="V2927" s="86"/>
      <c r="W2927" s="86"/>
      <c r="X2927" s="54"/>
    </row>
    <row r="2928" ht="15.75" customHeight="1">
      <c r="C2928" s="82"/>
      <c r="D2928" s="82"/>
      <c r="E2928" s="82"/>
      <c r="F2928" s="84"/>
      <c r="G2928" s="85"/>
      <c r="H2928" s="67"/>
      <c r="I2928" s="54"/>
      <c r="J2928" s="70"/>
      <c r="K2928" s="54"/>
      <c r="L2928" s="54"/>
      <c r="M2928" s="70"/>
      <c r="N2928" s="86"/>
      <c r="O2928" s="86"/>
      <c r="P2928" s="54"/>
      <c r="Q2928" s="71"/>
      <c r="R2928" s="54"/>
      <c r="S2928" s="54"/>
      <c r="T2928" s="54"/>
      <c r="U2928" s="54"/>
      <c r="V2928" s="86"/>
      <c r="W2928" s="86"/>
      <c r="X2928" s="54"/>
    </row>
    <row r="2929" ht="15.75" customHeight="1">
      <c r="C2929" s="82"/>
      <c r="D2929" s="82"/>
      <c r="E2929" s="82"/>
      <c r="F2929" s="84"/>
      <c r="G2929" s="85"/>
      <c r="H2929" s="67"/>
      <c r="I2929" s="54"/>
      <c r="J2929" s="70"/>
      <c r="K2929" s="54"/>
      <c r="L2929" s="54"/>
      <c r="M2929" s="70"/>
      <c r="N2929" s="86"/>
      <c r="O2929" s="86"/>
      <c r="P2929" s="54"/>
      <c r="Q2929" s="71"/>
      <c r="R2929" s="54"/>
      <c r="S2929" s="54"/>
      <c r="T2929" s="54"/>
      <c r="U2929" s="54"/>
      <c r="V2929" s="86"/>
      <c r="W2929" s="86"/>
      <c r="X2929" s="54"/>
    </row>
    <row r="2930" ht="15.75" customHeight="1">
      <c r="C2930" s="82"/>
      <c r="D2930" s="82"/>
      <c r="E2930" s="82"/>
      <c r="F2930" s="84"/>
      <c r="G2930" s="85"/>
      <c r="H2930" s="67"/>
      <c r="I2930" s="54"/>
      <c r="J2930" s="70"/>
      <c r="K2930" s="54"/>
      <c r="L2930" s="54"/>
      <c r="M2930" s="70"/>
      <c r="N2930" s="86"/>
      <c r="O2930" s="86"/>
      <c r="P2930" s="54"/>
      <c r="Q2930" s="71"/>
      <c r="R2930" s="54"/>
      <c r="S2930" s="54"/>
      <c r="T2930" s="54"/>
      <c r="U2930" s="54"/>
      <c r="V2930" s="86"/>
      <c r="W2930" s="86"/>
      <c r="X2930" s="54"/>
    </row>
    <row r="2931" ht="15.75" customHeight="1">
      <c r="C2931" s="82"/>
      <c r="D2931" s="82"/>
      <c r="E2931" s="82"/>
      <c r="F2931" s="84"/>
      <c r="G2931" s="85"/>
      <c r="H2931" s="67"/>
      <c r="I2931" s="54"/>
      <c r="J2931" s="70"/>
      <c r="K2931" s="54"/>
      <c r="L2931" s="54"/>
      <c r="M2931" s="70"/>
      <c r="N2931" s="86"/>
      <c r="O2931" s="86"/>
      <c r="P2931" s="54"/>
      <c r="Q2931" s="71"/>
      <c r="R2931" s="54"/>
      <c r="S2931" s="54"/>
      <c r="T2931" s="54"/>
      <c r="U2931" s="54"/>
      <c r="V2931" s="86"/>
      <c r="W2931" s="86"/>
      <c r="X2931" s="54"/>
    </row>
    <row r="2932" ht="15.75" customHeight="1">
      <c r="C2932" s="82"/>
      <c r="D2932" s="82"/>
      <c r="E2932" s="82"/>
      <c r="F2932" s="84"/>
      <c r="G2932" s="85"/>
      <c r="H2932" s="67"/>
      <c r="I2932" s="54"/>
      <c r="J2932" s="70"/>
      <c r="K2932" s="54"/>
      <c r="L2932" s="54"/>
      <c r="M2932" s="70"/>
      <c r="N2932" s="86"/>
      <c r="O2932" s="86"/>
      <c r="P2932" s="54"/>
      <c r="Q2932" s="71"/>
      <c r="R2932" s="54"/>
      <c r="S2932" s="54"/>
      <c r="T2932" s="54"/>
      <c r="U2932" s="54"/>
      <c r="V2932" s="86"/>
      <c r="W2932" s="86"/>
      <c r="X2932" s="54"/>
    </row>
    <row r="2933" ht="15.75" customHeight="1">
      <c r="C2933" s="82"/>
      <c r="D2933" s="82"/>
      <c r="E2933" s="82"/>
      <c r="F2933" s="84"/>
      <c r="G2933" s="85"/>
      <c r="H2933" s="67"/>
      <c r="I2933" s="54"/>
      <c r="J2933" s="70"/>
      <c r="K2933" s="54"/>
      <c r="L2933" s="54"/>
      <c r="M2933" s="70"/>
      <c r="N2933" s="86"/>
      <c r="O2933" s="86"/>
      <c r="P2933" s="54"/>
      <c r="Q2933" s="71"/>
      <c r="R2933" s="54"/>
      <c r="S2933" s="54"/>
      <c r="T2933" s="54"/>
      <c r="U2933" s="54"/>
      <c r="V2933" s="86"/>
      <c r="W2933" s="86"/>
      <c r="X2933" s="54"/>
    </row>
    <row r="2934" ht="15.75" customHeight="1">
      <c r="C2934" s="82"/>
      <c r="D2934" s="82"/>
      <c r="E2934" s="82"/>
      <c r="F2934" s="84"/>
      <c r="G2934" s="85"/>
      <c r="H2934" s="67"/>
      <c r="I2934" s="54"/>
      <c r="J2934" s="70"/>
      <c r="K2934" s="54"/>
      <c r="L2934" s="54"/>
      <c r="M2934" s="70"/>
      <c r="N2934" s="86"/>
      <c r="O2934" s="86"/>
      <c r="P2934" s="54"/>
      <c r="Q2934" s="71"/>
      <c r="R2934" s="54"/>
      <c r="S2934" s="54"/>
      <c r="T2934" s="54"/>
      <c r="U2934" s="54"/>
      <c r="V2934" s="86"/>
      <c r="W2934" s="86"/>
      <c r="X2934" s="54"/>
    </row>
    <row r="2935" ht="15.75" customHeight="1">
      <c r="C2935" s="82"/>
      <c r="D2935" s="82"/>
      <c r="E2935" s="82"/>
      <c r="F2935" s="84"/>
      <c r="G2935" s="85"/>
      <c r="H2935" s="67"/>
      <c r="I2935" s="54"/>
      <c r="J2935" s="70"/>
      <c r="K2935" s="54"/>
      <c r="L2935" s="54"/>
      <c r="M2935" s="70"/>
      <c r="N2935" s="86"/>
      <c r="O2935" s="86"/>
      <c r="P2935" s="54"/>
      <c r="Q2935" s="71"/>
      <c r="R2935" s="54"/>
      <c r="S2935" s="54"/>
      <c r="T2935" s="54"/>
      <c r="U2935" s="54"/>
      <c r="V2935" s="86"/>
      <c r="W2935" s="86"/>
      <c r="X2935" s="54"/>
    </row>
    <row r="2936" ht="15.75" customHeight="1">
      <c r="C2936" s="82"/>
      <c r="D2936" s="82"/>
      <c r="E2936" s="82"/>
      <c r="F2936" s="84"/>
      <c r="G2936" s="85"/>
      <c r="H2936" s="67"/>
      <c r="I2936" s="54"/>
      <c r="J2936" s="70"/>
      <c r="K2936" s="54"/>
      <c r="L2936" s="54"/>
      <c r="M2936" s="70"/>
      <c r="N2936" s="86"/>
      <c r="O2936" s="86"/>
      <c r="P2936" s="54"/>
      <c r="Q2936" s="71"/>
      <c r="R2936" s="54"/>
      <c r="S2936" s="54"/>
      <c r="T2936" s="54"/>
      <c r="U2936" s="54"/>
      <c r="V2936" s="86"/>
      <c r="W2936" s="86"/>
      <c r="X2936" s="54"/>
    </row>
    <row r="2937" ht="15.75" customHeight="1">
      <c r="C2937" s="82"/>
      <c r="D2937" s="82"/>
      <c r="E2937" s="82"/>
      <c r="F2937" s="84"/>
      <c r="G2937" s="85"/>
      <c r="H2937" s="67"/>
      <c r="I2937" s="54"/>
      <c r="J2937" s="70"/>
      <c r="K2937" s="54"/>
      <c r="L2937" s="54"/>
      <c r="M2937" s="70"/>
      <c r="N2937" s="86"/>
      <c r="O2937" s="86"/>
      <c r="P2937" s="54"/>
      <c r="Q2937" s="71"/>
      <c r="R2937" s="54"/>
      <c r="S2937" s="54"/>
      <c r="T2937" s="54"/>
      <c r="U2937" s="54"/>
      <c r="V2937" s="86"/>
      <c r="W2937" s="86"/>
      <c r="X2937" s="54"/>
    </row>
    <row r="2938" ht="15.75" customHeight="1">
      <c r="C2938" s="82"/>
      <c r="D2938" s="82"/>
      <c r="E2938" s="82"/>
      <c r="F2938" s="84"/>
      <c r="G2938" s="85"/>
      <c r="H2938" s="67"/>
      <c r="I2938" s="54"/>
      <c r="J2938" s="70"/>
      <c r="K2938" s="54"/>
      <c r="L2938" s="54"/>
      <c r="M2938" s="70"/>
      <c r="N2938" s="86"/>
      <c r="O2938" s="86"/>
      <c r="P2938" s="54"/>
      <c r="Q2938" s="71"/>
      <c r="R2938" s="54"/>
      <c r="S2938" s="54"/>
      <c r="T2938" s="54"/>
      <c r="U2938" s="54"/>
      <c r="V2938" s="86"/>
      <c r="W2938" s="86"/>
      <c r="X2938" s="54"/>
    </row>
    <row r="2939" ht="15.75" customHeight="1">
      <c r="C2939" s="82"/>
      <c r="D2939" s="82"/>
      <c r="E2939" s="82"/>
      <c r="F2939" s="84"/>
      <c r="G2939" s="85"/>
      <c r="H2939" s="67"/>
      <c r="I2939" s="54"/>
      <c r="J2939" s="70"/>
      <c r="K2939" s="54"/>
      <c r="L2939" s="54"/>
      <c r="M2939" s="70"/>
      <c r="N2939" s="86"/>
      <c r="O2939" s="86"/>
      <c r="P2939" s="54"/>
      <c r="Q2939" s="71"/>
      <c r="R2939" s="54"/>
      <c r="S2939" s="54"/>
      <c r="T2939" s="54"/>
      <c r="U2939" s="54"/>
      <c r="V2939" s="86"/>
      <c r="W2939" s="86"/>
      <c r="X2939" s="54"/>
    </row>
    <row r="2940" ht="15.75" customHeight="1">
      <c r="C2940" s="82"/>
      <c r="D2940" s="82"/>
      <c r="E2940" s="82"/>
      <c r="F2940" s="84"/>
      <c r="G2940" s="85"/>
      <c r="H2940" s="67"/>
      <c r="I2940" s="54"/>
      <c r="J2940" s="70"/>
      <c r="K2940" s="54"/>
      <c r="L2940" s="54"/>
      <c r="M2940" s="70"/>
      <c r="N2940" s="86"/>
      <c r="O2940" s="86"/>
      <c r="P2940" s="54"/>
      <c r="Q2940" s="71"/>
      <c r="R2940" s="54"/>
      <c r="S2940" s="54"/>
      <c r="T2940" s="54"/>
      <c r="U2940" s="54"/>
      <c r="V2940" s="86"/>
      <c r="W2940" s="86"/>
      <c r="X2940" s="54"/>
    </row>
    <row r="2941" ht="15.75" customHeight="1">
      <c r="C2941" s="82"/>
      <c r="D2941" s="82"/>
      <c r="E2941" s="82"/>
      <c r="F2941" s="84"/>
      <c r="G2941" s="85"/>
      <c r="H2941" s="67"/>
      <c r="I2941" s="54"/>
      <c r="J2941" s="70"/>
      <c r="K2941" s="54"/>
      <c r="L2941" s="54"/>
      <c r="M2941" s="70"/>
      <c r="N2941" s="86"/>
      <c r="O2941" s="86"/>
      <c r="P2941" s="54"/>
      <c r="Q2941" s="71"/>
      <c r="R2941" s="54"/>
      <c r="S2941" s="54"/>
      <c r="T2941" s="54"/>
      <c r="U2941" s="54"/>
      <c r="V2941" s="86"/>
      <c r="W2941" s="86"/>
      <c r="X2941" s="54"/>
    </row>
    <row r="2942" ht="15.75" customHeight="1">
      <c r="C2942" s="82"/>
      <c r="D2942" s="82"/>
      <c r="E2942" s="82"/>
      <c r="F2942" s="84"/>
      <c r="G2942" s="85"/>
      <c r="H2942" s="67"/>
      <c r="I2942" s="54"/>
      <c r="J2942" s="70"/>
      <c r="K2942" s="54"/>
      <c r="L2942" s="54"/>
      <c r="M2942" s="70"/>
      <c r="N2942" s="86"/>
      <c r="O2942" s="86"/>
      <c r="P2942" s="54"/>
      <c r="Q2942" s="71"/>
      <c r="R2942" s="54"/>
      <c r="S2942" s="54"/>
      <c r="T2942" s="54"/>
      <c r="U2942" s="54"/>
      <c r="V2942" s="86"/>
      <c r="W2942" s="86"/>
      <c r="X2942" s="54"/>
    </row>
    <row r="2943" ht="15.75" customHeight="1">
      <c r="C2943" s="82"/>
      <c r="D2943" s="82"/>
      <c r="E2943" s="82"/>
      <c r="F2943" s="84"/>
      <c r="G2943" s="85"/>
      <c r="H2943" s="67"/>
      <c r="I2943" s="54"/>
      <c r="J2943" s="70"/>
      <c r="K2943" s="54"/>
      <c r="L2943" s="54"/>
      <c r="M2943" s="70"/>
      <c r="N2943" s="86"/>
      <c r="O2943" s="86"/>
      <c r="P2943" s="54"/>
      <c r="Q2943" s="71"/>
      <c r="R2943" s="54"/>
      <c r="S2943" s="54"/>
      <c r="T2943" s="54"/>
      <c r="U2943" s="54"/>
      <c r="V2943" s="86"/>
      <c r="W2943" s="86"/>
      <c r="X2943" s="54"/>
    </row>
    <row r="2944" ht="15.75" customHeight="1">
      <c r="C2944" s="82"/>
      <c r="D2944" s="82"/>
      <c r="E2944" s="82"/>
      <c r="F2944" s="84"/>
      <c r="G2944" s="85"/>
      <c r="H2944" s="67"/>
      <c r="I2944" s="54"/>
      <c r="J2944" s="70"/>
      <c r="K2944" s="54"/>
      <c r="L2944" s="54"/>
      <c r="M2944" s="70"/>
      <c r="N2944" s="86"/>
      <c r="O2944" s="86"/>
      <c r="P2944" s="54"/>
      <c r="Q2944" s="71"/>
      <c r="R2944" s="54"/>
      <c r="S2944" s="54"/>
      <c r="T2944" s="54"/>
      <c r="U2944" s="54"/>
      <c r="V2944" s="86"/>
      <c r="W2944" s="86"/>
      <c r="X2944" s="54"/>
    </row>
    <row r="2945" ht="15.75" customHeight="1">
      <c r="C2945" s="82"/>
      <c r="D2945" s="82"/>
      <c r="E2945" s="82"/>
      <c r="F2945" s="84"/>
      <c r="G2945" s="85"/>
      <c r="H2945" s="67"/>
      <c r="I2945" s="54"/>
      <c r="J2945" s="70"/>
      <c r="K2945" s="54"/>
      <c r="L2945" s="54"/>
      <c r="M2945" s="70"/>
      <c r="N2945" s="86"/>
      <c r="O2945" s="86"/>
      <c r="P2945" s="54"/>
      <c r="Q2945" s="71"/>
      <c r="R2945" s="54"/>
      <c r="S2945" s="54"/>
      <c r="T2945" s="54"/>
      <c r="U2945" s="54"/>
      <c r="V2945" s="86"/>
      <c r="W2945" s="86"/>
      <c r="X2945" s="54"/>
    </row>
    <row r="2946" ht="15.75" customHeight="1">
      <c r="C2946" s="82"/>
      <c r="D2946" s="82"/>
      <c r="E2946" s="82"/>
      <c r="F2946" s="84"/>
      <c r="G2946" s="85"/>
      <c r="H2946" s="67"/>
      <c r="I2946" s="54"/>
      <c r="J2946" s="70"/>
      <c r="K2946" s="54"/>
      <c r="L2946" s="54"/>
      <c r="M2946" s="70"/>
      <c r="N2946" s="86"/>
      <c r="O2946" s="86"/>
      <c r="P2946" s="54"/>
      <c r="Q2946" s="71"/>
      <c r="R2946" s="54"/>
      <c r="S2946" s="54"/>
      <c r="T2946" s="54"/>
      <c r="U2946" s="54"/>
      <c r="V2946" s="86"/>
      <c r="W2946" s="86"/>
      <c r="X2946" s="54"/>
    </row>
    <row r="2947" ht="15.75" customHeight="1">
      <c r="C2947" s="82"/>
      <c r="D2947" s="82"/>
      <c r="E2947" s="82"/>
      <c r="F2947" s="84"/>
      <c r="G2947" s="85"/>
      <c r="H2947" s="67"/>
      <c r="I2947" s="54"/>
      <c r="J2947" s="70"/>
      <c r="K2947" s="54"/>
      <c r="L2947" s="54"/>
      <c r="M2947" s="70"/>
      <c r="N2947" s="86"/>
      <c r="O2947" s="86"/>
      <c r="P2947" s="54"/>
      <c r="Q2947" s="71"/>
      <c r="R2947" s="54"/>
      <c r="S2947" s="54"/>
      <c r="T2947" s="54"/>
      <c r="U2947" s="54"/>
      <c r="V2947" s="86"/>
      <c r="W2947" s="86"/>
      <c r="X2947" s="54"/>
    </row>
    <row r="2948" ht="15.75" customHeight="1">
      <c r="C2948" s="82"/>
      <c r="D2948" s="82"/>
      <c r="E2948" s="82"/>
      <c r="F2948" s="84"/>
      <c r="G2948" s="85"/>
      <c r="H2948" s="67"/>
      <c r="I2948" s="54"/>
      <c r="J2948" s="70"/>
      <c r="K2948" s="54"/>
      <c r="L2948" s="54"/>
      <c r="M2948" s="70"/>
      <c r="N2948" s="86"/>
      <c r="O2948" s="86"/>
      <c r="P2948" s="54"/>
      <c r="Q2948" s="71"/>
      <c r="R2948" s="54"/>
      <c r="S2948" s="54"/>
      <c r="T2948" s="54"/>
      <c r="U2948" s="54"/>
      <c r="V2948" s="86"/>
      <c r="W2948" s="86"/>
      <c r="X2948" s="54"/>
    </row>
    <row r="2949" ht="15.75" customHeight="1">
      <c r="C2949" s="82"/>
      <c r="D2949" s="82"/>
      <c r="E2949" s="82"/>
      <c r="F2949" s="84"/>
      <c r="G2949" s="85"/>
      <c r="H2949" s="67"/>
      <c r="I2949" s="54"/>
      <c r="J2949" s="70"/>
      <c r="K2949" s="54"/>
      <c r="L2949" s="54"/>
      <c r="M2949" s="70"/>
      <c r="N2949" s="86"/>
      <c r="O2949" s="86"/>
      <c r="P2949" s="54"/>
      <c r="Q2949" s="71"/>
      <c r="R2949" s="54"/>
      <c r="S2949" s="54"/>
      <c r="T2949" s="54"/>
      <c r="U2949" s="54"/>
      <c r="V2949" s="86"/>
      <c r="W2949" s="86"/>
      <c r="X2949" s="54"/>
    </row>
    <row r="2950" ht="15.75" customHeight="1">
      <c r="C2950" s="82"/>
      <c r="D2950" s="82"/>
      <c r="E2950" s="82"/>
      <c r="F2950" s="84"/>
      <c r="G2950" s="85"/>
      <c r="H2950" s="67"/>
      <c r="I2950" s="54"/>
      <c r="J2950" s="70"/>
      <c r="K2950" s="54"/>
      <c r="L2950" s="54"/>
      <c r="M2950" s="70"/>
      <c r="N2950" s="86"/>
      <c r="O2950" s="86"/>
      <c r="P2950" s="54"/>
      <c r="Q2950" s="71"/>
      <c r="R2950" s="54"/>
      <c r="S2950" s="54"/>
      <c r="T2950" s="54"/>
      <c r="U2950" s="54"/>
      <c r="V2950" s="86"/>
      <c r="W2950" s="86"/>
      <c r="X2950" s="54"/>
    </row>
    <row r="2951" ht="15.75" customHeight="1">
      <c r="C2951" s="82"/>
      <c r="D2951" s="82"/>
      <c r="E2951" s="82"/>
      <c r="F2951" s="84"/>
      <c r="G2951" s="85"/>
      <c r="H2951" s="67"/>
      <c r="I2951" s="54"/>
      <c r="J2951" s="70"/>
      <c r="K2951" s="54"/>
      <c r="L2951" s="54"/>
      <c r="M2951" s="70"/>
      <c r="N2951" s="86"/>
      <c r="O2951" s="86"/>
      <c r="P2951" s="54"/>
      <c r="Q2951" s="71"/>
      <c r="R2951" s="54"/>
      <c r="S2951" s="54"/>
      <c r="T2951" s="54"/>
      <c r="U2951" s="54"/>
      <c r="V2951" s="86"/>
      <c r="W2951" s="86"/>
      <c r="X2951" s="54"/>
    </row>
    <row r="2952" ht="15.75" customHeight="1">
      <c r="C2952" s="82"/>
      <c r="D2952" s="82"/>
      <c r="E2952" s="82"/>
      <c r="F2952" s="84"/>
      <c r="G2952" s="85"/>
      <c r="H2952" s="67"/>
      <c r="I2952" s="54"/>
      <c r="J2952" s="70"/>
      <c r="K2952" s="54"/>
      <c r="L2952" s="54"/>
      <c r="M2952" s="70"/>
      <c r="N2952" s="86"/>
      <c r="O2952" s="86"/>
      <c r="P2952" s="54"/>
      <c r="Q2952" s="71"/>
      <c r="R2952" s="54"/>
      <c r="S2952" s="54"/>
      <c r="T2952" s="54"/>
      <c r="U2952" s="54"/>
      <c r="V2952" s="86"/>
      <c r="W2952" s="86"/>
      <c r="X2952" s="54"/>
    </row>
    <row r="2953" ht="15.75" customHeight="1">
      <c r="C2953" s="82"/>
      <c r="D2953" s="82"/>
      <c r="E2953" s="82"/>
      <c r="F2953" s="84"/>
      <c r="G2953" s="85"/>
      <c r="H2953" s="67"/>
      <c r="I2953" s="54"/>
      <c r="J2953" s="70"/>
      <c r="K2953" s="54"/>
      <c r="L2953" s="54"/>
      <c r="M2953" s="70"/>
      <c r="N2953" s="86"/>
      <c r="O2953" s="86"/>
      <c r="P2953" s="54"/>
      <c r="Q2953" s="71"/>
      <c r="R2953" s="54"/>
      <c r="S2953" s="54"/>
      <c r="T2953" s="54"/>
      <c r="U2953" s="54"/>
      <c r="V2953" s="86"/>
      <c r="W2953" s="86"/>
      <c r="X2953" s="54"/>
    </row>
    <row r="2954" ht="15.75" customHeight="1">
      <c r="C2954" s="82"/>
      <c r="D2954" s="82"/>
      <c r="E2954" s="82"/>
      <c r="F2954" s="84"/>
      <c r="G2954" s="85"/>
      <c r="H2954" s="67"/>
      <c r="I2954" s="54"/>
      <c r="J2954" s="70"/>
      <c r="K2954" s="54"/>
      <c r="L2954" s="54"/>
      <c r="M2954" s="70"/>
      <c r="N2954" s="86"/>
      <c r="O2954" s="86"/>
      <c r="P2954" s="54"/>
      <c r="Q2954" s="71"/>
      <c r="R2954" s="54"/>
      <c r="S2954" s="54"/>
      <c r="T2954" s="54"/>
      <c r="U2954" s="54"/>
      <c r="V2954" s="86"/>
      <c r="W2954" s="86"/>
      <c r="X2954" s="54"/>
    </row>
    <row r="2955" ht="15.75" customHeight="1">
      <c r="C2955" s="82"/>
      <c r="D2955" s="82"/>
      <c r="E2955" s="82"/>
      <c r="F2955" s="84"/>
      <c r="G2955" s="85"/>
      <c r="H2955" s="67"/>
      <c r="I2955" s="54"/>
      <c r="J2955" s="70"/>
      <c r="K2955" s="54"/>
      <c r="L2955" s="54"/>
      <c r="M2955" s="70"/>
      <c r="N2955" s="86"/>
      <c r="O2955" s="86"/>
      <c r="P2955" s="54"/>
      <c r="Q2955" s="71"/>
      <c r="R2955" s="54"/>
      <c r="S2955" s="54"/>
      <c r="T2955" s="54"/>
      <c r="U2955" s="54"/>
      <c r="V2955" s="86"/>
      <c r="W2955" s="86"/>
      <c r="X2955" s="54"/>
    </row>
    <row r="2956" ht="15.75" customHeight="1">
      <c r="C2956" s="82"/>
      <c r="D2956" s="82"/>
      <c r="E2956" s="82"/>
      <c r="F2956" s="84"/>
      <c r="G2956" s="85"/>
      <c r="H2956" s="67"/>
      <c r="I2956" s="54"/>
      <c r="J2956" s="70"/>
      <c r="K2956" s="54"/>
      <c r="L2956" s="54"/>
      <c r="M2956" s="70"/>
      <c r="N2956" s="86"/>
      <c r="O2956" s="86"/>
      <c r="P2956" s="54"/>
      <c r="Q2956" s="71"/>
      <c r="R2956" s="54"/>
      <c r="S2956" s="54"/>
      <c r="T2956" s="54"/>
      <c r="U2956" s="54"/>
      <c r="V2956" s="86"/>
      <c r="W2956" s="86"/>
      <c r="X2956" s="54"/>
    </row>
    <row r="2957" ht="15.75" customHeight="1">
      <c r="C2957" s="82"/>
      <c r="D2957" s="82"/>
      <c r="E2957" s="82"/>
      <c r="F2957" s="84"/>
      <c r="G2957" s="85"/>
      <c r="H2957" s="67"/>
      <c r="I2957" s="54"/>
      <c r="J2957" s="70"/>
      <c r="K2957" s="54"/>
      <c r="L2957" s="54"/>
      <c r="M2957" s="70"/>
      <c r="N2957" s="86"/>
      <c r="O2957" s="86"/>
      <c r="P2957" s="54"/>
      <c r="Q2957" s="71"/>
      <c r="R2957" s="54"/>
      <c r="S2957" s="54"/>
      <c r="T2957" s="54"/>
      <c r="U2957" s="54"/>
      <c r="V2957" s="86"/>
      <c r="W2957" s="86"/>
      <c r="X2957" s="54"/>
    </row>
    <row r="2958" ht="15.75" customHeight="1">
      <c r="C2958" s="82"/>
      <c r="D2958" s="82"/>
      <c r="E2958" s="82"/>
      <c r="F2958" s="84"/>
      <c r="G2958" s="85"/>
      <c r="H2958" s="67"/>
      <c r="I2958" s="54"/>
      <c r="J2958" s="70"/>
      <c r="K2958" s="54"/>
      <c r="L2958" s="54"/>
      <c r="M2958" s="70"/>
      <c r="N2958" s="86"/>
      <c r="O2958" s="86"/>
      <c r="P2958" s="54"/>
      <c r="Q2958" s="71"/>
      <c r="R2958" s="54"/>
      <c r="S2958" s="54"/>
      <c r="T2958" s="54"/>
      <c r="U2958" s="54"/>
      <c r="V2958" s="86"/>
      <c r="W2958" s="86"/>
      <c r="X2958" s="54"/>
    </row>
    <row r="2959" ht="15.75" customHeight="1">
      <c r="C2959" s="82"/>
      <c r="D2959" s="82"/>
      <c r="E2959" s="82"/>
      <c r="F2959" s="84"/>
      <c r="G2959" s="85"/>
      <c r="H2959" s="67"/>
      <c r="I2959" s="54"/>
      <c r="J2959" s="70"/>
      <c r="K2959" s="54"/>
      <c r="L2959" s="54"/>
      <c r="M2959" s="70"/>
      <c r="N2959" s="86"/>
      <c r="O2959" s="86"/>
      <c r="P2959" s="54"/>
      <c r="Q2959" s="71"/>
      <c r="R2959" s="54"/>
      <c r="S2959" s="54"/>
      <c r="T2959" s="54"/>
      <c r="U2959" s="54"/>
      <c r="V2959" s="86"/>
      <c r="W2959" s="86"/>
      <c r="X2959" s="54"/>
    </row>
    <row r="2960" ht="15.75" customHeight="1">
      <c r="C2960" s="82"/>
      <c r="D2960" s="82"/>
      <c r="E2960" s="82"/>
      <c r="F2960" s="84"/>
      <c r="G2960" s="85"/>
      <c r="H2960" s="67"/>
      <c r="I2960" s="54"/>
      <c r="J2960" s="70"/>
      <c r="K2960" s="54"/>
      <c r="L2960" s="54"/>
      <c r="M2960" s="70"/>
      <c r="N2960" s="86"/>
      <c r="O2960" s="86"/>
      <c r="P2960" s="54"/>
      <c r="Q2960" s="71"/>
      <c r="R2960" s="54"/>
      <c r="S2960" s="54"/>
      <c r="T2960" s="54"/>
      <c r="U2960" s="54"/>
      <c r="V2960" s="86"/>
      <c r="W2960" s="86"/>
      <c r="X2960" s="54"/>
    </row>
    <row r="2961" ht="15.75" customHeight="1">
      <c r="C2961" s="82"/>
      <c r="D2961" s="82"/>
      <c r="E2961" s="82"/>
      <c r="F2961" s="84"/>
      <c r="G2961" s="85"/>
      <c r="H2961" s="67"/>
      <c r="I2961" s="54"/>
      <c r="J2961" s="70"/>
      <c r="K2961" s="54"/>
      <c r="L2961" s="54"/>
      <c r="M2961" s="70"/>
      <c r="N2961" s="86"/>
      <c r="O2961" s="86"/>
      <c r="P2961" s="54"/>
      <c r="Q2961" s="71"/>
      <c r="R2961" s="54"/>
      <c r="S2961" s="54"/>
      <c r="T2961" s="54"/>
      <c r="U2961" s="54"/>
      <c r="V2961" s="86"/>
      <c r="W2961" s="86"/>
      <c r="X2961" s="54"/>
    </row>
    <row r="2962" ht="15.75" customHeight="1">
      <c r="C2962" s="82"/>
      <c r="D2962" s="82"/>
      <c r="E2962" s="82"/>
      <c r="F2962" s="84"/>
      <c r="G2962" s="85"/>
      <c r="H2962" s="67"/>
      <c r="I2962" s="54"/>
      <c r="J2962" s="70"/>
      <c r="K2962" s="54"/>
      <c r="L2962" s="54"/>
      <c r="M2962" s="70"/>
      <c r="N2962" s="86"/>
      <c r="O2962" s="86"/>
      <c r="P2962" s="54"/>
      <c r="Q2962" s="71"/>
      <c r="R2962" s="54"/>
      <c r="S2962" s="54"/>
      <c r="T2962" s="54"/>
      <c r="U2962" s="54"/>
      <c r="V2962" s="86"/>
      <c r="W2962" s="86"/>
      <c r="X2962" s="54"/>
    </row>
    <row r="2963" ht="15.75" customHeight="1">
      <c r="C2963" s="82"/>
      <c r="D2963" s="82"/>
      <c r="E2963" s="82"/>
      <c r="F2963" s="84"/>
      <c r="G2963" s="85"/>
      <c r="H2963" s="67"/>
      <c r="I2963" s="54"/>
      <c r="J2963" s="70"/>
      <c r="K2963" s="54"/>
      <c r="L2963" s="54"/>
      <c r="M2963" s="70"/>
      <c r="N2963" s="86"/>
      <c r="O2963" s="86"/>
      <c r="P2963" s="54"/>
      <c r="Q2963" s="71"/>
      <c r="R2963" s="54"/>
      <c r="S2963" s="54"/>
      <c r="T2963" s="54"/>
      <c r="U2963" s="54"/>
      <c r="V2963" s="86"/>
      <c r="W2963" s="86"/>
      <c r="X2963" s="54"/>
    </row>
    <row r="2964" ht="15.75" customHeight="1">
      <c r="C2964" s="82"/>
      <c r="D2964" s="82"/>
      <c r="E2964" s="82"/>
      <c r="F2964" s="84"/>
      <c r="G2964" s="85"/>
      <c r="H2964" s="67"/>
      <c r="I2964" s="54"/>
      <c r="J2964" s="70"/>
      <c r="K2964" s="54"/>
      <c r="L2964" s="54"/>
      <c r="M2964" s="70"/>
      <c r="N2964" s="86"/>
      <c r="O2964" s="86"/>
      <c r="P2964" s="54"/>
      <c r="Q2964" s="71"/>
      <c r="R2964" s="54"/>
      <c r="S2964" s="54"/>
      <c r="T2964" s="54"/>
      <c r="U2964" s="54"/>
      <c r="V2964" s="86"/>
      <c r="W2964" s="86"/>
      <c r="X2964" s="54"/>
    </row>
    <row r="2965" ht="15.75" customHeight="1">
      <c r="C2965" s="82"/>
      <c r="D2965" s="82"/>
      <c r="E2965" s="82"/>
      <c r="F2965" s="84"/>
      <c r="G2965" s="85"/>
      <c r="H2965" s="67"/>
      <c r="I2965" s="54"/>
      <c r="J2965" s="70"/>
      <c r="K2965" s="54"/>
      <c r="L2965" s="54"/>
      <c r="M2965" s="70"/>
      <c r="N2965" s="86"/>
      <c r="O2965" s="86"/>
      <c r="P2965" s="54"/>
      <c r="Q2965" s="71"/>
      <c r="R2965" s="54"/>
      <c r="S2965" s="54"/>
      <c r="T2965" s="54"/>
      <c r="U2965" s="54"/>
      <c r="V2965" s="86"/>
      <c r="W2965" s="86"/>
      <c r="X2965" s="54"/>
    </row>
    <row r="2966" ht="15.75" customHeight="1">
      <c r="C2966" s="82"/>
      <c r="D2966" s="82"/>
      <c r="E2966" s="82"/>
      <c r="F2966" s="84"/>
      <c r="G2966" s="85"/>
      <c r="H2966" s="67"/>
      <c r="I2966" s="54"/>
      <c r="J2966" s="70"/>
      <c r="K2966" s="54"/>
      <c r="L2966" s="54"/>
      <c r="M2966" s="70"/>
      <c r="N2966" s="86"/>
      <c r="O2966" s="86"/>
      <c r="P2966" s="54"/>
      <c r="Q2966" s="71"/>
      <c r="R2966" s="54"/>
      <c r="S2966" s="54"/>
      <c r="T2966" s="54"/>
      <c r="U2966" s="54"/>
      <c r="V2966" s="86"/>
      <c r="W2966" s="86"/>
      <c r="X2966" s="54"/>
    </row>
    <row r="2967" ht="15.75" customHeight="1">
      <c r="C2967" s="82"/>
      <c r="D2967" s="82"/>
      <c r="E2967" s="82"/>
      <c r="F2967" s="84"/>
      <c r="G2967" s="85"/>
      <c r="H2967" s="67"/>
      <c r="I2967" s="54"/>
      <c r="J2967" s="70"/>
      <c r="K2967" s="54"/>
      <c r="L2967" s="54"/>
      <c r="M2967" s="70"/>
      <c r="N2967" s="86"/>
      <c r="O2967" s="86"/>
      <c r="P2967" s="54"/>
      <c r="Q2967" s="71"/>
      <c r="R2967" s="54"/>
      <c r="S2967" s="54"/>
      <c r="T2967" s="54"/>
      <c r="U2967" s="54"/>
      <c r="V2967" s="86"/>
      <c r="W2967" s="86"/>
      <c r="X2967" s="54"/>
    </row>
    <row r="2968" ht="15.75" customHeight="1">
      <c r="C2968" s="82"/>
      <c r="D2968" s="82"/>
      <c r="E2968" s="82"/>
      <c r="F2968" s="84"/>
      <c r="G2968" s="85"/>
      <c r="H2968" s="67"/>
      <c r="I2968" s="54"/>
      <c r="J2968" s="70"/>
      <c r="K2968" s="54"/>
      <c r="L2968" s="54"/>
      <c r="M2968" s="70"/>
      <c r="N2968" s="86"/>
      <c r="O2968" s="86"/>
      <c r="P2968" s="54"/>
      <c r="Q2968" s="71"/>
      <c r="R2968" s="54"/>
      <c r="S2968" s="54"/>
      <c r="T2968" s="54"/>
      <c r="U2968" s="54"/>
      <c r="V2968" s="86"/>
      <c r="W2968" s="86"/>
      <c r="X2968" s="54"/>
    </row>
    <row r="2969" ht="15.75" customHeight="1">
      <c r="C2969" s="82"/>
      <c r="D2969" s="82"/>
      <c r="E2969" s="82"/>
      <c r="F2969" s="84"/>
      <c r="G2969" s="85"/>
      <c r="H2969" s="67"/>
      <c r="I2969" s="54"/>
      <c r="J2969" s="70"/>
      <c r="K2969" s="54"/>
      <c r="L2969" s="54"/>
      <c r="M2969" s="70"/>
      <c r="N2969" s="86"/>
      <c r="O2969" s="86"/>
      <c r="P2969" s="54"/>
      <c r="Q2969" s="71"/>
      <c r="R2969" s="54"/>
      <c r="S2969" s="54"/>
      <c r="T2969" s="54"/>
      <c r="U2969" s="54"/>
      <c r="V2969" s="86"/>
      <c r="W2969" s="86"/>
      <c r="X2969" s="54"/>
    </row>
    <row r="2970" ht="15.75" customHeight="1">
      <c r="C2970" s="82"/>
      <c r="D2970" s="82"/>
      <c r="E2970" s="82"/>
      <c r="F2970" s="84"/>
      <c r="G2970" s="85"/>
      <c r="H2970" s="67"/>
      <c r="I2970" s="54"/>
      <c r="J2970" s="70"/>
      <c r="K2970" s="54"/>
      <c r="L2970" s="54"/>
      <c r="M2970" s="70"/>
      <c r="N2970" s="86"/>
      <c r="O2970" s="86"/>
      <c r="P2970" s="54"/>
      <c r="Q2970" s="71"/>
      <c r="R2970" s="54"/>
      <c r="S2970" s="54"/>
      <c r="T2970" s="54"/>
      <c r="U2970" s="54"/>
      <c r="V2970" s="86"/>
      <c r="W2970" s="86"/>
      <c r="X2970" s="54"/>
    </row>
    <row r="2971" ht="15.75" customHeight="1">
      <c r="C2971" s="82"/>
      <c r="D2971" s="82"/>
      <c r="E2971" s="82"/>
      <c r="F2971" s="84"/>
      <c r="G2971" s="85"/>
      <c r="H2971" s="67"/>
      <c r="I2971" s="54"/>
      <c r="J2971" s="70"/>
      <c r="K2971" s="54"/>
      <c r="L2971" s="54"/>
      <c r="M2971" s="70"/>
      <c r="N2971" s="86"/>
      <c r="O2971" s="86"/>
      <c r="P2971" s="54"/>
      <c r="Q2971" s="71"/>
      <c r="R2971" s="54"/>
      <c r="S2971" s="54"/>
      <c r="T2971" s="54"/>
      <c r="U2971" s="54"/>
      <c r="V2971" s="86"/>
      <c r="W2971" s="86"/>
      <c r="X2971" s="54"/>
    </row>
    <row r="2972" ht="15.75" customHeight="1">
      <c r="C2972" s="82"/>
      <c r="D2972" s="82"/>
      <c r="E2972" s="82"/>
      <c r="F2972" s="84"/>
      <c r="G2972" s="85"/>
      <c r="H2972" s="67"/>
      <c r="I2972" s="54"/>
      <c r="J2972" s="70"/>
      <c r="K2972" s="54"/>
      <c r="L2972" s="54"/>
      <c r="M2972" s="70"/>
      <c r="N2972" s="86"/>
      <c r="O2972" s="86"/>
      <c r="P2972" s="54"/>
      <c r="Q2972" s="71"/>
      <c r="R2972" s="54"/>
      <c r="S2972" s="54"/>
      <c r="T2972" s="54"/>
      <c r="U2972" s="54"/>
      <c r="V2972" s="86"/>
      <c r="W2972" s="86"/>
      <c r="X2972" s="54"/>
    </row>
    <row r="2973" ht="15.75" customHeight="1">
      <c r="C2973" s="82"/>
      <c r="D2973" s="82"/>
      <c r="E2973" s="82"/>
      <c r="F2973" s="84"/>
      <c r="G2973" s="85"/>
      <c r="H2973" s="67"/>
      <c r="I2973" s="54"/>
      <c r="J2973" s="70"/>
      <c r="K2973" s="54"/>
      <c r="L2973" s="54"/>
      <c r="M2973" s="70"/>
      <c r="N2973" s="86"/>
      <c r="O2973" s="86"/>
      <c r="P2973" s="54"/>
      <c r="Q2973" s="71"/>
      <c r="R2973" s="54"/>
      <c r="S2973" s="54"/>
      <c r="T2973" s="54"/>
      <c r="U2973" s="54"/>
      <c r="V2973" s="86"/>
      <c r="W2973" s="86"/>
      <c r="X2973" s="54"/>
    </row>
    <row r="2974" ht="15.75" customHeight="1">
      <c r="C2974" s="82"/>
      <c r="D2974" s="82"/>
      <c r="E2974" s="82"/>
      <c r="F2974" s="84"/>
      <c r="G2974" s="85"/>
      <c r="H2974" s="67"/>
      <c r="I2974" s="54"/>
      <c r="J2974" s="70"/>
      <c r="K2974" s="54"/>
      <c r="L2974" s="54"/>
      <c r="M2974" s="70"/>
      <c r="N2974" s="86"/>
      <c r="O2974" s="86"/>
      <c r="P2974" s="54"/>
      <c r="Q2974" s="71"/>
      <c r="R2974" s="54"/>
      <c r="S2974" s="54"/>
      <c r="T2974" s="54"/>
      <c r="U2974" s="54"/>
      <c r="V2974" s="86"/>
      <c r="W2974" s="86"/>
      <c r="X2974" s="54"/>
    </row>
    <row r="2975" ht="15.75" customHeight="1">
      <c r="C2975" s="82"/>
      <c r="D2975" s="82"/>
      <c r="E2975" s="82"/>
      <c r="F2975" s="84"/>
      <c r="G2975" s="85"/>
      <c r="H2975" s="67"/>
      <c r="I2975" s="54"/>
      <c r="J2975" s="70"/>
      <c r="K2975" s="54"/>
      <c r="L2975" s="54"/>
      <c r="M2975" s="70"/>
      <c r="N2975" s="86"/>
      <c r="O2975" s="86"/>
      <c r="P2975" s="54"/>
      <c r="Q2975" s="71"/>
      <c r="R2975" s="54"/>
      <c r="S2975" s="54"/>
      <c r="T2975" s="54"/>
      <c r="U2975" s="54"/>
      <c r="V2975" s="86"/>
      <c r="W2975" s="86"/>
      <c r="X2975" s="54"/>
    </row>
    <row r="2976" ht="15.75" customHeight="1">
      <c r="C2976" s="82"/>
      <c r="D2976" s="82"/>
      <c r="E2976" s="82"/>
      <c r="F2976" s="84"/>
      <c r="G2976" s="85"/>
      <c r="H2976" s="67"/>
      <c r="I2976" s="54"/>
      <c r="J2976" s="70"/>
      <c r="K2976" s="54"/>
      <c r="L2976" s="54"/>
      <c r="M2976" s="70"/>
      <c r="N2976" s="86"/>
      <c r="O2976" s="86"/>
      <c r="P2976" s="54"/>
      <c r="Q2976" s="71"/>
      <c r="R2976" s="54"/>
      <c r="S2976" s="54"/>
      <c r="T2976" s="54"/>
      <c r="U2976" s="54"/>
      <c r="V2976" s="86"/>
      <c r="W2976" s="86"/>
      <c r="X2976" s="54"/>
    </row>
    <row r="2977" ht="15.75" customHeight="1">
      <c r="C2977" s="82"/>
      <c r="D2977" s="82"/>
      <c r="E2977" s="82"/>
      <c r="F2977" s="84"/>
      <c r="G2977" s="85"/>
      <c r="H2977" s="67"/>
      <c r="I2977" s="54"/>
      <c r="J2977" s="70"/>
      <c r="K2977" s="54"/>
      <c r="L2977" s="54"/>
      <c r="M2977" s="70"/>
      <c r="N2977" s="86"/>
      <c r="O2977" s="86"/>
      <c r="P2977" s="54"/>
      <c r="Q2977" s="71"/>
      <c r="R2977" s="54"/>
      <c r="S2977" s="54"/>
      <c r="T2977" s="54"/>
      <c r="U2977" s="54"/>
      <c r="V2977" s="86"/>
      <c r="W2977" s="86"/>
      <c r="X2977" s="54"/>
    </row>
    <row r="2978" ht="15.75" customHeight="1">
      <c r="C2978" s="82"/>
      <c r="D2978" s="82"/>
      <c r="E2978" s="82"/>
      <c r="F2978" s="84"/>
      <c r="G2978" s="85"/>
      <c r="H2978" s="67"/>
      <c r="I2978" s="54"/>
      <c r="J2978" s="70"/>
      <c r="K2978" s="54"/>
      <c r="L2978" s="54"/>
      <c r="M2978" s="70"/>
      <c r="N2978" s="86"/>
      <c r="O2978" s="86"/>
      <c r="P2978" s="54"/>
      <c r="Q2978" s="71"/>
      <c r="R2978" s="54"/>
      <c r="S2978" s="54"/>
      <c r="T2978" s="54"/>
      <c r="U2978" s="54"/>
      <c r="V2978" s="86"/>
      <c r="W2978" s="86"/>
      <c r="X2978" s="54"/>
    </row>
    <row r="2979" ht="15.75" customHeight="1">
      <c r="C2979" s="82"/>
      <c r="D2979" s="82"/>
      <c r="E2979" s="82"/>
      <c r="F2979" s="84"/>
      <c r="G2979" s="85"/>
      <c r="H2979" s="67"/>
      <c r="I2979" s="54"/>
      <c r="J2979" s="70"/>
      <c r="K2979" s="54"/>
      <c r="L2979" s="54"/>
      <c r="M2979" s="70"/>
      <c r="N2979" s="86"/>
      <c r="O2979" s="86"/>
      <c r="P2979" s="54"/>
      <c r="Q2979" s="71"/>
      <c r="R2979" s="54"/>
      <c r="S2979" s="54"/>
      <c r="T2979" s="54"/>
      <c r="U2979" s="54"/>
      <c r="V2979" s="86"/>
      <c r="W2979" s="86"/>
      <c r="X2979" s="54"/>
    </row>
    <row r="2980" ht="15.75" customHeight="1">
      <c r="C2980" s="82"/>
      <c r="D2980" s="82"/>
      <c r="E2980" s="82"/>
      <c r="F2980" s="84"/>
      <c r="G2980" s="85"/>
      <c r="H2980" s="67"/>
      <c r="I2980" s="54"/>
      <c r="J2980" s="70"/>
      <c r="K2980" s="54"/>
      <c r="L2980" s="54"/>
      <c r="M2980" s="70"/>
      <c r="N2980" s="86"/>
      <c r="O2980" s="86"/>
      <c r="P2980" s="54"/>
      <c r="Q2980" s="71"/>
      <c r="R2980" s="54"/>
      <c r="S2980" s="54"/>
      <c r="T2980" s="54"/>
      <c r="U2980" s="54"/>
      <c r="V2980" s="86"/>
      <c r="W2980" s="86"/>
      <c r="X2980" s="54"/>
    </row>
    <row r="2981" ht="15.75" customHeight="1">
      <c r="C2981" s="82"/>
      <c r="D2981" s="82"/>
      <c r="E2981" s="82"/>
      <c r="F2981" s="84"/>
      <c r="G2981" s="85"/>
      <c r="H2981" s="67"/>
      <c r="I2981" s="54"/>
      <c r="J2981" s="70"/>
      <c r="K2981" s="54"/>
      <c r="L2981" s="54"/>
      <c r="M2981" s="70"/>
      <c r="N2981" s="86"/>
      <c r="O2981" s="86"/>
      <c r="P2981" s="54"/>
      <c r="Q2981" s="71"/>
      <c r="R2981" s="54"/>
      <c r="S2981" s="54"/>
      <c r="T2981" s="54"/>
      <c r="U2981" s="54"/>
      <c r="V2981" s="86"/>
      <c r="W2981" s="86"/>
      <c r="X2981" s="54"/>
    </row>
    <row r="2982" ht="15.75" customHeight="1">
      <c r="C2982" s="82"/>
      <c r="D2982" s="82"/>
      <c r="E2982" s="82"/>
      <c r="F2982" s="84"/>
      <c r="G2982" s="85"/>
      <c r="H2982" s="67"/>
      <c r="I2982" s="54"/>
      <c r="J2982" s="70"/>
      <c r="K2982" s="54"/>
      <c r="L2982" s="54"/>
      <c r="M2982" s="70"/>
      <c r="N2982" s="86"/>
      <c r="O2982" s="86"/>
      <c r="P2982" s="54"/>
      <c r="Q2982" s="71"/>
      <c r="R2982" s="54"/>
      <c r="S2982" s="54"/>
      <c r="T2982" s="54"/>
      <c r="U2982" s="54"/>
      <c r="V2982" s="86"/>
      <c r="W2982" s="86"/>
      <c r="X2982" s="54"/>
    </row>
    <row r="2983" ht="15.75" customHeight="1">
      <c r="C2983" s="82"/>
      <c r="D2983" s="82"/>
      <c r="E2983" s="82"/>
      <c r="F2983" s="84"/>
      <c r="G2983" s="85"/>
      <c r="H2983" s="67"/>
      <c r="I2983" s="54"/>
      <c r="J2983" s="70"/>
      <c r="K2983" s="54"/>
      <c r="L2983" s="54"/>
      <c r="M2983" s="70"/>
      <c r="N2983" s="86"/>
      <c r="O2983" s="86"/>
      <c r="P2983" s="54"/>
      <c r="Q2983" s="71"/>
      <c r="R2983" s="54"/>
      <c r="S2983" s="54"/>
      <c r="T2983" s="54"/>
      <c r="U2983" s="54"/>
      <c r="V2983" s="86"/>
      <c r="W2983" s="86"/>
      <c r="X2983" s="54"/>
    </row>
    <row r="2984" ht="15.75" customHeight="1">
      <c r="C2984" s="82"/>
      <c r="D2984" s="82"/>
      <c r="E2984" s="82"/>
      <c r="F2984" s="84"/>
      <c r="G2984" s="85"/>
      <c r="H2984" s="67"/>
      <c r="I2984" s="54"/>
      <c r="J2984" s="70"/>
      <c r="K2984" s="54"/>
      <c r="L2984" s="54"/>
      <c r="M2984" s="70"/>
      <c r="N2984" s="86"/>
      <c r="O2984" s="86"/>
      <c r="P2984" s="54"/>
      <c r="Q2984" s="71"/>
      <c r="R2984" s="54"/>
      <c r="S2984" s="54"/>
      <c r="T2984" s="54"/>
      <c r="U2984" s="54"/>
      <c r="V2984" s="86"/>
      <c r="W2984" s="86"/>
      <c r="X2984" s="54"/>
    </row>
    <row r="2985" ht="15.75" customHeight="1">
      <c r="C2985" s="82"/>
      <c r="D2985" s="82"/>
      <c r="E2985" s="82"/>
      <c r="F2985" s="84"/>
      <c r="G2985" s="85"/>
      <c r="H2985" s="67"/>
      <c r="I2985" s="54"/>
      <c r="J2985" s="70"/>
      <c r="K2985" s="54"/>
      <c r="L2985" s="54"/>
      <c r="M2985" s="70"/>
      <c r="N2985" s="86"/>
      <c r="O2985" s="86"/>
      <c r="P2985" s="54"/>
      <c r="Q2985" s="71"/>
      <c r="R2985" s="54"/>
      <c r="S2985" s="54"/>
      <c r="T2985" s="54"/>
      <c r="U2985" s="54"/>
      <c r="V2985" s="86"/>
      <c r="W2985" s="86"/>
      <c r="X2985" s="54"/>
    </row>
    <row r="2986" ht="15.75" customHeight="1">
      <c r="C2986" s="82"/>
      <c r="D2986" s="82"/>
      <c r="E2986" s="82"/>
      <c r="F2986" s="84"/>
      <c r="G2986" s="85"/>
      <c r="H2986" s="67"/>
      <c r="I2986" s="54"/>
      <c r="J2986" s="70"/>
      <c r="K2986" s="54"/>
      <c r="L2986" s="54"/>
      <c r="M2986" s="70"/>
      <c r="N2986" s="86"/>
      <c r="O2986" s="86"/>
      <c r="P2986" s="54"/>
      <c r="Q2986" s="71"/>
      <c r="R2986" s="54"/>
      <c r="S2986" s="54"/>
      <c r="T2986" s="54"/>
      <c r="U2986" s="54"/>
      <c r="V2986" s="86"/>
      <c r="W2986" s="86"/>
      <c r="X2986" s="54"/>
    </row>
    <row r="2987" ht="15.75" customHeight="1">
      <c r="C2987" s="82"/>
      <c r="D2987" s="82"/>
      <c r="E2987" s="82"/>
      <c r="F2987" s="84"/>
      <c r="G2987" s="85"/>
      <c r="H2987" s="67"/>
      <c r="I2987" s="54"/>
      <c r="J2987" s="70"/>
      <c r="K2987" s="54"/>
      <c r="L2987" s="54"/>
      <c r="M2987" s="70"/>
      <c r="N2987" s="86"/>
      <c r="O2987" s="86"/>
      <c r="P2987" s="54"/>
      <c r="Q2987" s="71"/>
      <c r="R2987" s="54"/>
      <c r="S2987" s="54"/>
      <c r="T2987" s="54"/>
      <c r="U2987" s="54"/>
      <c r="V2987" s="86"/>
      <c r="W2987" s="86"/>
      <c r="X2987" s="54"/>
    </row>
    <row r="2988" ht="15.75" customHeight="1">
      <c r="C2988" s="82"/>
      <c r="D2988" s="82"/>
      <c r="E2988" s="82"/>
      <c r="F2988" s="84"/>
      <c r="G2988" s="85"/>
      <c r="H2988" s="67"/>
      <c r="I2988" s="54"/>
      <c r="J2988" s="70"/>
      <c r="K2988" s="54"/>
      <c r="L2988" s="54"/>
      <c r="M2988" s="70"/>
      <c r="N2988" s="86"/>
      <c r="O2988" s="86"/>
      <c r="P2988" s="54"/>
      <c r="Q2988" s="71"/>
      <c r="R2988" s="54"/>
      <c r="S2988" s="54"/>
      <c r="T2988" s="54"/>
      <c r="U2988" s="54"/>
      <c r="V2988" s="86"/>
      <c r="W2988" s="86"/>
      <c r="X2988" s="54"/>
    </row>
    <row r="2989" ht="15.75" customHeight="1">
      <c r="C2989" s="82"/>
      <c r="D2989" s="82"/>
      <c r="E2989" s="82"/>
      <c r="F2989" s="84"/>
      <c r="G2989" s="85"/>
      <c r="H2989" s="67"/>
      <c r="I2989" s="54"/>
      <c r="J2989" s="70"/>
      <c r="K2989" s="54"/>
      <c r="L2989" s="54"/>
      <c r="M2989" s="70"/>
      <c r="N2989" s="86"/>
      <c r="O2989" s="86"/>
      <c r="P2989" s="54"/>
      <c r="Q2989" s="71"/>
      <c r="R2989" s="54"/>
      <c r="S2989" s="54"/>
      <c r="T2989" s="54"/>
      <c r="U2989" s="54"/>
      <c r="V2989" s="86"/>
      <c r="W2989" s="86"/>
      <c r="X2989" s="54"/>
    </row>
    <row r="2990" ht="15.75" customHeight="1">
      <c r="C2990" s="82"/>
      <c r="D2990" s="82"/>
      <c r="E2990" s="82"/>
      <c r="F2990" s="84"/>
      <c r="G2990" s="85"/>
      <c r="H2990" s="67"/>
      <c r="I2990" s="54"/>
      <c r="J2990" s="70"/>
      <c r="K2990" s="54"/>
      <c r="L2990" s="54"/>
      <c r="M2990" s="70"/>
      <c r="N2990" s="86"/>
      <c r="O2990" s="86"/>
      <c r="P2990" s="54"/>
      <c r="Q2990" s="71"/>
      <c r="R2990" s="54"/>
      <c r="S2990" s="54"/>
      <c r="T2990" s="54"/>
      <c r="U2990" s="54"/>
      <c r="V2990" s="86"/>
      <c r="W2990" s="86"/>
      <c r="X2990" s="54"/>
    </row>
    <row r="2991" ht="15.75" customHeight="1">
      <c r="C2991" s="82"/>
      <c r="D2991" s="82"/>
      <c r="E2991" s="82"/>
      <c r="F2991" s="84"/>
      <c r="G2991" s="85"/>
      <c r="H2991" s="67"/>
      <c r="I2991" s="54"/>
      <c r="J2991" s="70"/>
      <c r="K2991" s="54"/>
      <c r="L2991" s="54"/>
      <c r="M2991" s="70"/>
      <c r="N2991" s="86"/>
      <c r="O2991" s="86"/>
      <c r="P2991" s="54"/>
      <c r="Q2991" s="71"/>
      <c r="R2991" s="54"/>
      <c r="S2991" s="54"/>
      <c r="T2991" s="54"/>
      <c r="U2991" s="54"/>
      <c r="V2991" s="86"/>
      <c r="W2991" s="86"/>
      <c r="X2991" s="54"/>
    </row>
    <row r="2992" ht="15.75" customHeight="1">
      <c r="C2992" s="82"/>
      <c r="D2992" s="82"/>
      <c r="E2992" s="82"/>
      <c r="F2992" s="84"/>
      <c r="G2992" s="85"/>
      <c r="H2992" s="67"/>
      <c r="I2992" s="54"/>
      <c r="J2992" s="70"/>
      <c r="K2992" s="54"/>
      <c r="L2992" s="54"/>
      <c r="M2992" s="70"/>
      <c r="N2992" s="86"/>
      <c r="O2992" s="86"/>
      <c r="P2992" s="54"/>
      <c r="Q2992" s="71"/>
      <c r="R2992" s="54"/>
      <c r="S2992" s="54"/>
      <c r="T2992" s="54"/>
      <c r="U2992" s="54"/>
      <c r="V2992" s="86"/>
      <c r="W2992" s="86"/>
      <c r="X2992" s="54"/>
    </row>
    <row r="2993" ht="15.75" customHeight="1">
      <c r="C2993" s="82"/>
      <c r="D2993" s="82"/>
      <c r="E2993" s="82"/>
      <c r="F2993" s="84"/>
      <c r="G2993" s="85"/>
      <c r="H2993" s="67"/>
      <c r="I2993" s="54"/>
      <c r="J2993" s="70"/>
      <c r="K2993" s="54"/>
      <c r="L2993" s="54"/>
      <c r="M2993" s="70"/>
      <c r="N2993" s="86"/>
      <c r="O2993" s="86"/>
      <c r="P2993" s="54"/>
      <c r="Q2993" s="71"/>
      <c r="R2993" s="54"/>
      <c r="S2993" s="54"/>
      <c r="T2993" s="54"/>
      <c r="U2993" s="54"/>
      <c r="V2993" s="86"/>
      <c r="W2993" s="86"/>
      <c r="X2993" s="54"/>
    </row>
    <row r="2994" ht="15.75" customHeight="1">
      <c r="C2994" s="82"/>
      <c r="D2994" s="82"/>
      <c r="E2994" s="82"/>
      <c r="F2994" s="84"/>
      <c r="G2994" s="85"/>
      <c r="H2994" s="67"/>
      <c r="I2994" s="54"/>
      <c r="J2994" s="70"/>
      <c r="K2994" s="54"/>
      <c r="L2994" s="54"/>
      <c r="M2994" s="70"/>
      <c r="N2994" s="86"/>
      <c r="O2994" s="86"/>
      <c r="P2994" s="54"/>
      <c r="Q2994" s="71"/>
      <c r="R2994" s="54"/>
      <c r="S2994" s="54"/>
      <c r="T2994" s="54"/>
      <c r="U2994" s="54"/>
      <c r="V2994" s="86"/>
      <c r="W2994" s="86"/>
      <c r="X2994" s="54"/>
    </row>
    <row r="2995" ht="15.75" customHeight="1">
      <c r="C2995" s="82"/>
      <c r="D2995" s="82"/>
      <c r="E2995" s="82"/>
      <c r="F2995" s="84"/>
      <c r="G2995" s="85"/>
      <c r="H2995" s="67"/>
      <c r="I2995" s="54"/>
      <c r="J2995" s="70"/>
      <c r="K2995" s="54"/>
      <c r="L2995" s="54"/>
      <c r="M2995" s="70"/>
      <c r="N2995" s="86"/>
      <c r="O2995" s="86"/>
      <c r="P2995" s="54"/>
      <c r="Q2995" s="71"/>
      <c r="R2995" s="54"/>
      <c r="S2995" s="54"/>
      <c r="T2995" s="54"/>
      <c r="U2995" s="54"/>
      <c r="V2995" s="86"/>
      <c r="W2995" s="86"/>
      <c r="X2995" s="54"/>
    </row>
    <row r="2996" ht="15.75" customHeight="1">
      <c r="C2996" s="82"/>
      <c r="D2996" s="82"/>
      <c r="E2996" s="82"/>
      <c r="F2996" s="84"/>
      <c r="G2996" s="85"/>
      <c r="H2996" s="67"/>
      <c r="I2996" s="54"/>
      <c r="J2996" s="70"/>
      <c r="K2996" s="54"/>
      <c r="L2996" s="54"/>
      <c r="M2996" s="70"/>
      <c r="N2996" s="86"/>
      <c r="O2996" s="86"/>
      <c r="P2996" s="54"/>
      <c r="Q2996" s="71"/>
      <c r="R2996" s="54"/>
      <c r="S2996" s="54"/>
      <c r="T2996" s="54"/>
      <c r="U2996" s="54"/>
      <c r="V2996" s="86"/>
      <c r="W2996" s="86"/>
      <c r="X2996" s="54"/>
    </row>
    <row r="2997" ht="15.75" customHeight="1">
      <c r="C2997" s="82"/>
      <c r="D2997" s="82"/>
      <c r="E2997" s="82"/>
      <c r="F2997" s="84"/>
      <c r="G2997" s="85"/>
      <c r="H2997" s="67"/>
      <c r="I2997" s="54"/>
      <c r="J2997" s="70"/>
      <c r="K2997" s="54"/>
      <c r="L2997" s="54"/>
      <c r="M2997" s="70"/>
      <c r="N2997" s="86"/>
      <c r="O2997" s="86"/>
      <c r="P2997" s="54"/>
      <c r="Q2997" s="71"/>
      <c r="R2997" s="54"/>
      <c r="S2997" s="54"/>
      <c r="T2997" s="54"/>
      <c r="U2997" s="54"/>
      <c r="V2997" s="86"/>
      <c r="W2997" s="86"/>
      <c r="X2997" s="54"/>
    </row>
    <row r="2998" ht="15.75" customHeight="1">
      <c r="C2998" s="82"/>
      <c r="D2998" s="82"/>
      <c r="E2998" s="82"/>
      <c r="F2998" s="84"/>
      <c r="G2998" s="85"/>
      <c r="H2998" s="67"/>
      <c r="I2998" s="54"/>
      <c r="J2998" s="70"/>
      <c r="K2998" s="54"/>
      <c r="L2998" s="54"/>
      <c r="M2998" s="70"/>
      <c r="N2998" s="86"/>
      <c r="O2998" s="86"/>
      <c r="P2998" s="54"/>
      <c r="Q2998" s="71"/>
      <c r="R2998" s="54"/>
      <c r="S2998" s="54"/>
      <c r="T2998" s="54"/>
      <c r="U2998" s="54"/>
      <c r="V2998" s="86"/>
      <c r="W2998" s="86"/>
      <c r="X2998" s="54"/>
    </row>
    <row r="2999" ht="15.75" customHeight="1">
      <c r="C2999" s="82"/>
      <c r="D2999" s="82"/>
      <c r="E2999" s="82"/>
      <c r="F2999" s="84"/>
      <c r="G2999" s="85"/>
      <c r="H2999" s="67"/>
      <c r="I2999" s="54"/>
      <c r="J2999" s="70"/>
      <c r="K2999" s="54"/>
      <c r="L2999" s="54"/>
      <c r="M2999" s="70"/>
      <c r="N2999" s="86"/>
      <c r="O2999" s="86"/>
      <c r="P2999" s="54"/>
      <c r="Q2999" s="71"/>
      <c r="R2999" s="54"/>
      <c r="S2999" s="54"/>
      <c r="T2999" s="54"/>
      <c r="U2999" s="54"/>
      <c r="V2999" s="86"/>
      <c r="W2999" s="86"/>
      <c r="X2999" s="54"/>
    </row>
    <row r="3000" ht="15.75" customHeight="1">
      <c r="C3000" s="82"/>
      <c r="D3000" s="82"/>
      <c r="E3000" s="82"/>
      <c r="F3000" s="84"/>
      <c r="G3000" s="85"/>
      <c r="H3000" s="67"/>
      <c r="I3000" s="54"/>
      <c r="J3000" s="70"/>
      <c r="K3000" s="54"/>
      <c r="L3000" s="54"/>
      <c r="M3000" s="70"/>
      <c r="N3000" s="86"/>
      <c r="O3000" s="86"/>
      <c r="P3000" s="54"/>
      <c r="Q3000" s="71"/>
      <c r="R3000" s="54"/>
      <c r="S3000" s="54"/>
      <c r="T3000" s="54"/>
      <c r="U3000" s="54"/>
      <c r="V3000" s="86"/>
      <c r="W3000" s="86"/>
      <c r="X3000" s="54"/>
    </row>
    <row r="3001" ht="15.75" customHeight="1">
      <c r="C3001" s="82"/>
      <c r="D3001" s="82"/>
      <c r="E3001" s="82"/>
      <c r="F3001" s="84"/>
      <c r="G3001" s="85"/>
      <c r="H3001" s="67"/>
      <c r="I3001" s="54"/>
      <c r="J3001" s="70"/>
      <c r="K3001" s="54"/>
      <c r="L3001" s="54"/>
      <c r="M3001" s="70"/>
      <c r="N3001" s="86"/>
      <c r="O3001" s="86"/>
      <c r="P3001" s="54"/>
      <c r="Q3001" s="71"/>
      <c r="R3001" s="54"/>
      <c r="S3001" s="54"/>
      <c r="T3001" s="54"/>
      <c r="U3001" s="54"/>
      <c r="V3001" s="86"/>
      <c r="W3001" s="86"/>
      <c r="X3001" s="54"/>
    </row>
    <row r="3002" ht="15.75" customHeight="1">
      <c r="C3002" s="82"/>
      <c r="D3002" s="82"/>
      <c r="E3002" s="82"/>
      <c r="F3002" s="84"/>
      <c r="G3002" s="85"/>
      <c r="H3002" s="67"/>
      <c r="I3002" s="54"/>
      <c r="J3002" s="70"/>
      <c r="K3002" s="54"/>
      <c r="L3002" s="54"/>
      <c r="M3002" s="70"/>
      <c r="N3002" s="86"/>
      <c r="O3002" s="86"/>
      <c r="P3002" s="54"/>
      <c r="Q3002" s="71"/>
      <c r="R3002" s="54"/>
      <c r="S3002" s="54"/>
      <c r="T3002" s="54"/>
      <c r="U3002" s="54"/>
      <c r="V3002" s="86"/>
      <c r="W3002" s="86"/>
      <c r="X3002" s="54"/>
    </row>
    <row r="3003" ht="15.75" customHeight="1">
      <c r="C3003" s="82"/>
      <c r="D3003" s="82"/>
      <c r="E3003" s="82"/>
      <c r="F3003" s="84"/>
      <c r="G3003" s="85"/>
      <c r="H3003" s="67"/>
      <c r="I3003" s="54"/>
      <c r="J3003" s="70"/>
      <c r="K3003" s="54"/>
      <c r="L3003" s="54"/>
      <c r="M3003" s="70"/>
      <c r="N3003" s="86"/>
      <c r="O3003" s="86"/>
      <c r="P3003" s="54"/>
      <c r="Q3003" s="71"/>
      <c r="R3003" s="54"/>
      <c r="S3003" s="54"/>
      <c r="T3003" s="54"/>
      <c r="U3003" s="54"/>
      <c r="V3003" s="86"/>
      <c r="W3003" s="86"/>
      <c r="X3003" s="54"/>
    </row>
    <row r="3004" ht="15.75" customHeight="1">
      <c r="C3004" s="82"/>
      <c r="D3004" s="82"/>
      <c r="E3004" s="82"/>
      <c r="F3004" s="84"/>
      <c r="G3004" s="85"/>
      <c r="H3004" s="67"/>
      <c r="I3004" s="54"/>
      <c r="J3004" s="70"/>
      <c r="K3004" s="54"/>
      <c r="L3004" s="54"/>
      <c r="M3004" s="70"/>
      <c r="N3004" s="86"/>
      <c r="O3004" s="86"/>
      <c r="P3004" s="54"/>
      <c r="Q3004" s="71"/>
      <c r="R3004" s="54"/>
      <c r="S3004" s="54"/>
      <c r="T3004" s="54"/>
      <c r="U3004" s="54"/>
      <c r="V3004" s="86"/>
      <c r="W3004" s="86"/>
      <c r="X3004" s="54"/>
    </row>
    <row r="3005" ht="15.75" customHeight="1">
      <c r="C3005" s="82"/>
      <c r="D3005" s="82"/>
      <c r="E3005" s="82"/>
      <c r="F3005" s="84"/>
      <c r="G3005" s="85"/>
      <c r="H3005" s="67"/>
      <c r="I3005" s="54"/>
      <c r="J3005" s="70"/>
      <c r="K3005" s="54"/>
      <c r="L3005" s="54"/>
      <c r="M3005" s="70"/>
      <c r="N3005" s="86"/>
      <c r="O3005" s="86"/>
      <c r="P3005" s="54"/>
      <c r="Q3005" s="71"/>
      <c r="R3005" s="54"/>
      <c r="S3005" s="54"/>
      <c r="T3005" s="54"/>
      <c r="U3005" s="54"/>
      <c r="V3005" s="86"/>
      <c r="W3005" s="86"/>
      <c r="X3005" s="54"/>
    </row>
    <row r="3006" ht="15.75" customHeight="1">
      <c r="C3006" s="82"/>
      <c r="D3006" s="82"/>
      <c r="E3006" s="82"/>
      <c r="F3006" s="84"/>
      <c r="G3006" s="85"/>
      <c r="H3006" s="67"/>
      <c r="I3006" s="54"/>
      <c r="J3006" s="70"/>
      <c r="K3006" s="54"/>
      <c r="L3006" s="54"/>
      <c r="M3006" s="70"/>
      <c r="N3006" s="86"/>
      <c r="O3006" s="86"/>
      <c r="P3006" s="54"/>
      <c r="Q3006" s="71"/>
      <c r="R3006" s="54"/>
      <c r="S3006" s="54"/>
      <c r="T3006" s="54"/>
      <c r="U3006" s="54"/>
      <c r="V3006" s="86"/>
      <c r="W3006" s="86"/>
      <c r="X3006" s="54"/>
    </row>
    <row r="3007" ht="15.75" customHeight="1">
      <c r="C3007" s="82"/>
      <c r="D3007" s="82"/>
      <c r="E3007" s="82"/>
      <c r="F3007" s="84"/>
      <c r="G3007" s="85"/>
      <c r="H3007" s="67"/>
      <c r="I3007" s="54"/>
      <c r="J3007" s="70"/>
      <c r="K3007" s="54"/>
      <c r="L3007" s="54"/>
      <c r="M3007" s="70"/>
      <c r="N3007" s="86"/>
      <c r="O3007" s="86"/>
      <c r="P3007" s="54"/>
      <c r="Q3007" s="71"/>
      <c r="R3007" s="54"/>
      <c r="S3007" s="54"/>
      <c r="T3007" s="54"/>
      <c r="U3007" s="54"/>
      <c r="V3007" s="86"/>
      <c r="W3007" s="86"/>
      <c r="X3007" s="54"/>
    </row>
    <row r="3008" ht="15.75" customHeight="1">
      <c r="C3008" s="82"/>
      <c r="D3008" s="82"/>
      <c r="E3008" s="82"/>
      <c r="F3008" s="84"/>
      <c r="G3008" s="85"/>
      <c r="H3008" s="67"/>
      <c r="I3008" s="54"/>
      <c r="J3008" s="70"/>
      <c r="K3008" s="54"/>
      <c r="L3008" s="54"/>
      <c r="M3008" s="70"/>
      <c r="N3008" s="86"/>
      <c r="O3008" s="86"/>
      <c r="P3008" s="54"/>
      <c r="Q3008" s="71"/>
      <c r="R3008" s="54"/>
      <c r="S3008" s="54"/>
      <c r="T3008" s="54"/>
      <c r="U3008" s="54"/>
      <c r="V3008" s="86"/>
      <c r="W3008" s="86"/>
      <c r="X3008" s="54"/>
    </row>
    <row r="3009" ht="15.75" customHeight="1">
      <c r="C3009" s="82"/>
      <c r="D3009" s="82"/>
      <c r="E3009" s="82"/>
      <c r="F3009" s="84"/>
      <c r="G3009" s="85"/>
      <c r="H3009" s="67"/>
      <c r="I3009" s="54"/>
      <c r="J3009" s="70"/>
      <c r="K3009" s="54"/>
      <c r="L3009" s="54"/>
      <c r="M3009" s="70"/>
      <c r="N3009" s="86"/>
      <c r="O3009" s="86"/>
      <c r="P3009" s="54"/>
      <c r="Q3009" s="71"/>
      <c r="R3009" s="54"/>
      <c r="S3009" s="54"/>
      <c r="T3009" s="54"/>
      <c r="U3009" s="54"/>
      <c r="V3009" s="86"/>
      <c r="W3009" s="86"/>
      <c r="X3009" s="54"/>
    </row>
    <row r="3010" ht="15.75" customHeight="1">
      <c r="C3010" s="82"/>
      <c r="D3010" s="82"/>
      <c r="E3010" s="82"/>
      <c r="F3010" s="84"/>
      <c r="G3010" s="85"/>
      <c r="H3010" s="67"/>
      <c r="I3010" s="54"/>
      <c r="J3010" s="70"/>
      <c r="K3010" s="54"/>
      <c r="L3010" s="54"/>
      <c r="M3010" s="70"/>
      <c r="N3010" s="86"/>
      <c r="O3010" s="86"/>
      <c r="P3010" s="54"/>
      <c r="Q3010" s="71"/>
      <c r="R3010" s="54"/>
      <c r="S3010" s="54"/>
      <c r="T3010" s="54"/>
      <c r="U3010" s="54"/>
      <c r="V3010" s="86"/>
      <c r="W3010" s="86"/>
      <c r="X3010" s="54"/>
    </row>
    <row r="3011" ht="15.75" customHeight="1">
      <c r="C3011" s="82"/>
      <c r="D3011" s="82"/>
      <c r="E3011" s="82"/>
      <c r="F3011" s="84"/>
      <c r="G3011" s="85"/>
      <c r="H3011" s="67"/>
      <c r="I3011" s="54"/>
      <c r="J3011" s="70"/>
      <c r="K3011" s="54"/>
      <c r="L3011" s="54"/>
      <c r="M3011" s="70"/>
      <c r="N3011" s="86"/>
      <c r="O3011" s="86"/>
      <c r="P3011" s="54"/>
      <c r="Q3011" s="71"/>
      <c r="R3011" s="54"/>
      <c r="S3011" s="54"/>
      <c r="T3011" s="54"/>
      <c r="U3011" s="54"/>
      <c r="V3011" s="86"/>
      <c r="W3011" s="86"/>
      <c r="X3011" s="54"/>
    </row>
    <row r="3012" ht="15.75" customHeight="1">
      <c r="C3012" s="82"/>
      <c r="D3012" s="82"/>
      <c r="E3012" s="82"/>
      <c r="F3012" s="84"/>
      <c r="G3012" s="85"/>
      <c r="H3012" s="67"/>
      <c r="I3012" s="54"/>
      <c r="J3012" s="70"/>
      <c r="K3012" s="54"/>
      <c r="L3012" s="54"/>
      <c r="M3012" s="70"/>
      <c r="N3012" s="86"/>
      <c r="O3012" s="86"/>
      <c r="P3012" s="54"/>
      <c r="Q3012" s="71"/>
      <c r="R3012" s="54"/>
      <c r="S3012" s="54"/>
      <c r="T3012" s="54"/>
      <c r="U3012" s="54"/>
      <c r="V3012" s="86"/>
      <c r="W3012" s="86"/>
      <c r="X3012" s="54"/>
    </row>
    <row r="3013" ht="15.75" customHeight="1">
      <c r="C3013" s="82"/>
      <c r="D3013" s="82"/>
      <c r="E3013" s="82"/>
      <c r="F3013" s="84"/>
      <c r="G3013" s="85"/>
      <c r="H3013" s="67"/>
      <c r="I3013" s="54"/>
      <c r="J3013" s="70"/>
      <c r="K3013" s="54"/>
      <c r="L3013" s="54"/>
      <c r="M3013" s="70"/>
      <c r="N3013" s="86"/>
      <c r="O3013" s="86"/>
      <c r="P3013" s="54"/>
      <c r="Q3013" s="71"/>
      <c r="R3013" s="54"/>
      <c r="S3013" s="54"/>
      <c r="T3013" s="54"/>
      <c r="U3013" s="54"/>
      <c r="V3013" s="86"/>
      <c r="W3013" s="86"/>
      <c r="X3013" s="54"/>
    </row>
    <row r="3014" ht="15.75" customHeight="1">
      <c r="C3014" s="82"/>
      <c r="D3014" s="82"/>
      <c r="E3014" s="82"/>
      <c r="F3014" s="84"/>
      <c r="G3014" s="85"/>
      <c r="H3014" s="67"/>
      <c r="I3014" s="54"/>
      <c r="J3014" s="70"/>
      <c r="K3014" s="54"/>
      <c r="L3014" s="54"/>
      <c r="M3014" s="70"/>
      <c r="N3014" s="86"/>
      <c r="O3014" s="86"/>
      <c r="P3014" s="54"/>
      <c r="Q3014" s="71"/>
      <c r="R3014" s="54"/>
      <c r="S3014" s="54"/>
      <c r="T3014" s="54"/>
      <c r="U3014" s="54"/>
      <c r="V3014" s="86"/>
      <c r="W3014" s="86"/>
      <c r="X3014" s="54"/>
    </row>
    <row r="3015" ht="15.75" customHeight="1">
      <c r="C3015" s="82"/>
      <c r="D3015" s="82"/>
      <c r="E3015" s="82"/>
      <c r="F3015" s="84"/>
      <c r="G3015" s="85"/>
      <c r="H3015" s="67"/>
      <c r="I3015" s="54"/>
      <c r="J3015" s="70"/>
      <c r="K3015" s="54"/>
      <c r="L3015" s="54"/>
      <c r="M3015" s="70"/>
      <c r="N3015" s="86"/>
      <c r="O3015" s="86"/>
      <c r="P3015" s="54"/>
      <c r="Q3015" s="71"/>
      <c r="R3015" s="54"/>
      <c r="S3015" s="54"/>
      <c r="T3015" s="54"/>
      <c r="U3015" s="54"/>
      <c r="V3015" s="86"/>
      <c r="W3015" s="86"/>
      <c r="X3015" s="54"/>
    </row>
    <row r="3016" ht="15.75" customHeight="1">
      <c r="C3016" s="82"/>
      <c r="D3016" s="82"/>
      <c r="E3016" s="82"/>
      <c r="F3016" s="84"/>
      <c r="G3016" s="85"/>
      <c r="H3016" s="67"/>
      <c r="I3016" s="54"/>
      <c r="J3016" s="70"/>
      <c r="K3016" s="54"/>
      <c r="L3016" s="54"/>
      <c r="M3016" s="70"/>
      <c r="N3016" s="86"/>
      <c r="O3016" s="86"/>
      <c r="P3016" s="54"/>
      <c r="Q3016" s="71"/>
      <c r="R3016" s="54"/>
      <c r="S3016" s="54"/>
      <c r="T3016" s="54"/>
      <c r="U3016" s="54"/>
      <c r="V3016" s="86"/>
      <c r="W3016" s="86"/>
      <c r="X3016" s="54"/>
    </row>
    <row r="3017" ht="15.75" customHeight="1">
      <c r="C3017" s="82"/>
      <c r="D3017" s="82"/>
      <c r="E3017" s="82"/>
      <c r="F3017" s="84"/>
      <c r="G3017" s="85"/>
      <c r="H3017" s="67"/>
      <c r="I3017" s="54"/>
      <c r="J3017" s="70"/>
      <c r="K3017" s="54"/>
      <c r="L3017" s="54"/>
      <c r="M3017" s="70"/>
      <c r="N3017" s="86"/>
      <c r="O3017" s="86"/>
      <c r="P3017" s="54"/>
      <c r="Q3017" s="71"/>
      <c r="R3017" s="54"/>
      <c r="S3017" s="54"/>
      <c r="T3017" s="54"/>
      <c r="U3017" s="54"/>
      <c r="V3017" s="86"/>
      <c r="W3017" s="86"/>
      <c r="X3017" s="54"/>
    </row>
    <row r="3018" ht="15.75" customHeight="1">
      <c r="C3018" s="82"/>
      <c r="D3018" s="82"/>
      <c r="E3018" s="82"/>
      <c r="F3018" s="84"/>
      <c r="G3018" s="85"/>
      <c r="H3018" s="67"/>
      <c r="I3018" s="54"/>
      <c r="J3018" s="70"/>
      <c r="K3018" s="54"/>
      <c r="L3018" s="54"/>
      <c r="M3018" s="70"/>
      <c r="N3018" s="86"/>
      <c r="O3018" s="86"/>
      <c r="P3018" s="54"/>
      <c r="Q3018" s="71"/>
      <c r="R3018" s="54"/>
      <c r="S3018" s="54"/>
      <c r="T3018" s="54"/>
      <c r="U3018" s="54"/>
      <c r="V3018" s="86"/>
      <c r="W3018" s="86"/>
      <c r="X3018" s="54"/>
    </row>
    <row r="3019" ht="15.75" customHeight="1">
      <c r="C3019" s="82"/>
      <c r="D3019" s="82"/>
      <c r="E3019" s="82"/>
      <c r="F3019" s="84"/>
      <c r="G3019" s="85"/>
      <c r="H3019" s="67"/>
      <c r="I3019" s="54"/>
      <c r="J3019" s="70"/>
      <c r="K3019" s="54"/>
      <c r="L3019" s="54"/>
      <c r="M3019" s="70"/>
      <c r="N3019" s="86"/>
      <c r="O3019" s="86"/>
      <c r="P3019" s="54"/>
      <c r="Q3019" s="71"/>
      <c r="R3019" s="54"/>
      <c r="S3019" s="54"/>
      <c r="T3019" s="54"/>
      <c r="U3019" s="54"/>
      <c r="V3019" s="86"/>
      <c r="W3019" s="86"/>
      <c r="X3019" s="54"/>
    </row>
    <row r="3020" ht="15.75" customHeight="1">
      <c r="C3020" s="82"/>
      <c r="D3020" s="82"/>
      <c r="E3020" s="82"/>
      <c r="F3020" s="84"/>
      <c r="G3020" s="85"/>
      <c r="H3020" s="67"/>
      <c r="I3020" s="54"/>
      <c r="J3020" s="70"/>
      <c r="K3020" s="54"/>
      <c r="L3020" s="54"/>
      <c r="M3020" s="70"/>
      <c r="N3020" s="86"/>
      <c r="O3020" s="86"/>
      <c r="P3020" s="54"/>
      <c r="Q3020" s="71"/>
      <c r="R3020" s="54"/>
      <c r="S3020" s="54"/>
      <c r="T3020" s="54"/>
      <c r="U3020" s="54"/>
      <c r="V3020" s="86"/>
      <c r="W3020" s="86"/>
      <c r="X3020" s="54"/>
    </row>
    <row r="3021" ht="15.75" customHeight="1">
      <c r="C3021" s="82"/>
      <c r="D3021" s="82"/>
      <c r="E3021" s="82"/>
      <c r="F3021" s="84"/>
      <c r="G3021" s="85"/>
      <c r="H3021" s="67"/>
      <c r="I3021" s="54"/>
      <c r="J3021" s="70"/>
      <c r="K3021" s="54"/>
      <c r="L3021" s="54"/>
      <c r="M3021" s="70"/>
      <c r="N3021" s="86"/>
      <c r="O3021" s="86"/>
      <c r="P3021" s="54"/>
      <c r="Q3021" s="71"/>
      <c r="R3021" s="54"/>
      <c r="S3021" s="54"/>
      <c r="T3021" s="54"/>
      <c r="U3021" s="54"/>
      <c r="V3021" s="86"/>
      <c r="W3021" s="86"/>
      <c r="X3021" s="54"/>
    </row>
    <row r="3022" ht="15.75" customHeight="1">
      <c r="C3022" s="82"/>
      <c r="D3022" s="82"/>
      <c r="E3022" s="82"/>
      <c r="F3022" s="84"/>
      <c r="G3022" s="85"/>
      <c r="H3022" s="67"/>
      <c r="I3022" s="54"/>
      <c r="J3022" s="70"/>
      <c r="K3022" s="54"/>
      <c r="L3022" s="54"/>
      <c r="M3022" s="70"/>
      <c r="N3022" s="86"/>
      <c r="O3022" s="86"/>
      <c r="P3022" s="54"/>
      <c r="Q3022" s="71"/>
      <c r="R3022" s="54"/>
      <c r="S3022" s="54"/>
      <c r="T3022" s="54"/>
      <c r="U3022" s="54"/>
      <c r="V3022" s="86"/>
      <c r="W3022" s="86"/>
      <c r="X3022" s="54"/>
    </row>
    <row r="3023" ht="15.75" customHeight="1">
      <c r="C3023" s="82"/>
      <c r="D3023" s="82"/>
      <c r="E3023" s="82"/>
      <c r="F3023" s="84"/>
      <c r="G3023" s="85"/>
      <c r="H3023" s="67"/>
      <c r="I3023" s="54"/>
      <c r="J3023" s="70"/>
      <c r="K3023" s="54"/>
      <c r="L3023" s="54"/>
      <c r="M3023" s="70"/>
      <c r="N3023" s="86"/>
      <c r="O3023" s="86"/>
      <c r="P3023" s="54"/>
      <c r="Q3023" s="71"/>
      <c r="R3023" s="54"/>
      <c r="S3023" s="54"/>
      <c r="T3023" s="54"/>
      <c r="U3023" s="54"/>
      <c r="V3023" s="86"/>
      <c r="W3023" s="86"/>
      <c r="X3023" s="54"/>
    </row>
    <row r="3024" ht="15.75" customHeight="1">
      <c r="C3024" s="82"/>
      <c r="D3024" s="82"/>
      <c r="E3024" s="82"/>
      <c r="F3024" s="84"/>
      <c r="G3024" s="85"/>
      <c r="H3024" s="67"/>
      <c r="I3024" s="54"/>
      <c r="J3024" s="70"/>
      <c r="K3024" s="54"/>
      <c r="L3024" s="54"/>
      <c r="M3024" s="70"/>
      <c r="N3024" s="86"/>
      <c r="O3024" s="86"/>
      <c r="P3024" s="54"/>
      <c r="Q3024" s="71"/>
      <c r="R3024" s="54"/>
      <c r="S3024" s="54"/>
      <c r="T3024" s="54"/>
      <c r="U3024" s="54"/>
      <c r="V3024" s="86"/>
      <c r="W3024" s="86"/>
      <c r="X3024" s="54"/>
    </row>
    <row r="3025" ht="15.75" customHeight="1">
      <c r="C3025" s="82"/>
      <c r="D3025" s="82"/>
      <c r="E3025" s="82"/>
      <c r="F3025" s="84"/>
      <c r="G3025" s="85"/>
      <c r="H3025" s="67"/>
      <c r="I3025" s="54"/>
      <c r="J3025" s="70"/>
      <c r="K3025" s="54"/>
      <c r="L3025" s="54"/>
      <c r="M3025" s="70"/>
      <c r="N3025" s="86"/>
      <c r="O3025" s="86"/>
      <c r="P3025" s="54"/>
      <c r="Q3025" s="71"/>
      <c r="R3025" s="54"/>
      <c r="S3025" s="54"/>
      <c r="T3025" s="54"/>
      <c r="U3025" s="54"/>
      <c r="V3025" s="86"/>
      <c r="W3025" s="86"/>
      <c r="X3025" s="54"/>
    </row>
    <row r="3026" ht="15.75" customHeight="1">
      <c r="C3026" s="82"/>
      <c r="D3026" s="82"/>
      <c r="E3026" s="82"/>
      <c r="F3026" s="84"/>
      <c r="G3026" s="85"/>
      <c r="H3026" s="67"/>
      <c r="I3026" s="54"/>
      <c r="J3026" s="70"/>
      <c r="K3026" s="54"/>
      <c r="L3026" s="54"/>
      <c r="M3026" s="70"/>
      <c r="N3026" s="86"/>
      <c r="O3026" s="86"/>
      <c r="P3026" s="54"/>
      <c r="Q3026" s="71"/>
      <c r="R3026" s="54"/>
      <c r="S3026" s="54"/>
      <c r="T3026" s="54"/>
      <c r="U3026" s="54"/>
      <c r="X3026" s="54"/>
    </row>
    <row r="3027" ht="15.75" customHeight="1">
      <c r="C3027" s="82"/>
      <c r="D3027" s="82"/>
      <c r="E3027" s="82"/>
      <c r="F3027" s="84"/>
      <c r="G3027" s="85"/>
      <c r="H3027" s="67"/>
      <c r="I3027" s="54"/>
      <c r="J3027" s="70"/>
      <c r="K3027" s="54"/>
      <c r="L3027" s="54"/>
      <c r="M3027" s="70"/>
      <c r="N3027" s="86"/>
      <c r="O3027" s="86"/>
      <c r="P3027" s="54"/>
      <c r="Q3027" s="71"/>
      <c r="R3027" s="54"/>
      <c r="S3027" s="54"/>
      <c r="T3027" s="54"/>
      <c r="U3027" s="54"/>
      <c r="X3027" s="54"/>
    </row>
    <row r="3028" ht="15.75" customHeight="1">
      <c r="C3028" s="82"/>
      <c r="D3028" s="82"/>
      <c r="E3028" s="82"/>
      <c r="F3028" s="84"/>
      <c r="G3028" s="85"/>
      <c r="H3028" s="67"/>
      <c r="I3028" s="54"/>
      <c r="J3028" s="70"/>
      <c r="K3028" s="54"/>
      <c r="L3028" s="54"/>
      <c r="M3028" s="70"/>
      <c r="N3028" s="86"/>
      <c r="O3028" s="86"/>
      <c r="P3028" s="54"/>
      <c r="Q3028" s="71"/>
      <c r="R3028" s="54"/>
      <c r="S3028" s="54"/>
      <c r="T3028" s="54"/>
      <c r="U3028" s="54"/>
      <c r="X3028" s="54"/>
    </row>
    <row r="3029" ht="15.75" customHeight="1">
      <c r="C3029" s="82"/>
      <c r="D3029" s="82"/>
      <c r="E3029" s="82"/>
      <c r="F3029" s="84"/>
      <c r="G3029" s="85"/>
      <c r="H3029" s="67"/>
      <c r="I3029" s="54"/>
      <c r="J3029" s="70"/>
      <c r="K3029" s="54"/>
      <c r="L3029" s="54"/>
      <c r="M3029" s="70"/>
      <c r="N3029" s="86"/>
      <c r="O3029" s="86"/>
      <c r="P3029" s="54"/>
      <c r="Q3029" s="71"/>
      <c r="R3029" s="54"/>
      <c r="S3029" s="54"/>
      <c r="T3029" s="54"/>
      <c r="U3029" s="54"/>
      <c r="X3029" s="54"/>
    </row>
    <row r="3030" ht="15.75" customHeight="1">
      <c r="C3030" s="82"/>
      <c r="D3030" s="82"/>
      <c r="E3030" s="82"/>
      <c r="F3030" s="84"/>
      <c r="G3030" s="85"/>
      <c r="H3030" s="67"/>
      <c r="I3030" s="54"/>
      <c r="J3030" s="70"/>
      <c r="K3030" s="54"/>
      <c r="L3030" s="54"/>
      <c r="M3030" s="70"/>
      <c r="N3030" s="86"/>
      <c r="O3030" s="86"/>
      <c r="P3030" s="54"/>
      <c r="Q3030" s="71"/>
      <c r="R3030" s="54"/>
      <c r="S3030" s="54"/>
      <c r="T3030" s="54"/>
      <c r="U3030" s="54"/>
      <c r="X3030" s="54"/>
    </row>
    <row r="3031" ht="15.75" customHeight="1">
      <c r="C3031" s="82"/>
      <c r="D3031" s="82"/>
      <c r="E3031" s="82"/>
      <c r="F3031" s="84"/>
      <c r="G3031" s="85"/>
      <c r="H3031" s="67"/>
      <c r="I3031" s="54"/>
      <c r="J3031" s="70"/>
      <c r="K3031" s="54"/>
      <c r="L3031" s="54"/>
      <c r="M3031" s="70"/>
      <c r="N3031" s="86"/>
      <c r="O3031" s="86"/>
      <c r="P3031" s="54"/>
      <c r="Q3031" s="71"/>
      <c r="R3031" s="54"/>
      <c r="S3031" s="54"/>
      <c r="T3031" s="54"/>
      <c r="U3031" s="54"/>
      <c r="X3031" s="54"/>
    </row>
    <row r="3032" ht="15.75" customHeight="1">
      <c r="C3032" s="82"/>
      <c r="D3032" s="82"/>
      <c r="E3032" s="82"/>
      <c r="F3032" s="84"/>
      <c r="G3032" s="85"/>
      <c r="H3032" s="67"/>
      <c r="I3032" s="54"/>
      <c r="J3032" s="70"/>
      <c r="K3032" s="54"/>
      <c r="L3032" s="54"/>
      <c r="M3032" s="70"/>
      <c r="N3032" s="86"/>
      <c r="O3032" s="86"/>
      <c r="P3032" s="54"/>
      <c r="Q3032" s="71"/>
      <c r="R3032" s="54"/>
      <c r="S3032" s="54"/>
      <c r="T3032" s="54"/>
      <c r="U3032" s="54"/>
      <c r="X3032" s="54"/>
    </row>
    <row r="3033" ht="15.75" customHeight="1">
      <c r="C3033" s="82"/>
      <c r="D3033" s="82"/>
      <c r="E3033" s="82"/>
      <c r="F3033" s="84"/>
      <c r="G3033" s="85"/>
      <c r="H3033" s="67"/>
      <c r="I3033" s="54"/>
      <c r="J3033" s="70"/>
      <c r="K3033" s="54"/>
      <c r="L3033" s="54"/>
      <c r="M3033" s="70"/>
      <c r="N3033" s="86"/>
      <c r="O3033" s="86"/>
      <c r="P3033" s="54"/>
      <c r="Q3033" s="71"/>
      <c r="R3033" s="54"/>
      <c r="S3033" s="54"/>
      <c r="T3033" s="54"/>
      <c r="U3033" s="54"/>
      <c r="X3033" s="54"/>
    </row>
    <row r="3034" ht="15.75" customHeight="1">
      <c r="C3034" s="82"/>
      <c r="D3034" s="82"/>
      <c r="E3034" s="82"/>
      <c r="F3034" s="84"/>
      <c r="G3034" s="85"/>
      <c r="H3034" s="67"/>
      <c r="I3034" s="54"/>
      <c r="J3034" s="70"/>
      <c r="K3034" s="54"/>
      <c r="L3034" s="54"/>
      <c r="M3034" s="70"/>
      <c r="N3034" s="86"/>
      <c r="O3034" s="86"/>
      <c r="P3034" s="54"/>
      <c r="Q3034" s="71"/>
      <c r="R3034" s="54"/>
      <c r="S3034" s="54"/>
      <c r="T3034" s="54"/>
      <c r="U3034" s="54"/>
      <c r="X3034" s="54"/>
    </row>
    <row r="3035" ht="15.75" customHeight="1">
      <c r="C3035" s="82"/>
      <c r="D3035" s="82"/>
      <c r="E3035" s="82"/>
      <c r="F3035" s="84"/>
      <c r="G3035" s="85"/>
      <c r="H3035" s="67"/>
      <c r="I3035" s="54"/>
      <c r="J3035" s="70"/>
      <c r="K3035" s="54"/>
      <c r="L3035" s="54"/>
      <c r="M3035" s="70"/>
      <c r="N3035" s="86"/>
      <c r="O3035" s="86"/>
      <c r="P3035" s="54"/>
      <c r="Q3035" s="71"/>
      <c r="R3035" s="54"/>
      <c r="S3035" s="54"/>
      <c r="T3035" s="54"/>
      <c r="U3035" s="54"/>
      <c r="X3035" s="54"/>
    </row>
    <row r="3036" ht="15.75" customHeight="1">
      <c r="C3036" s="82"/>
      <c r="D3036" s="82"/>
      <c r="E3036" s="82"/>
      <c r="F3036" s="84"/>
      <c r="G3036" s="85"/>
      <c r="H3036" s="67"/>
      <c r="I3036" s="54"/>
      <c r="J3036" s="70"/>
      <c r="K3036" s="54"/>
      <c r="L3036" s="54"/>
      <c r="M3036" s="70"/>
      <c r="N3036" s="86"/>
      <c r="O3036" s="86"/>
      <c r="P3036" s="54"/>
      <c r="Q3036" s="71"/>
      <c r="R3036" s="54"/>
      <c r="S3036" s="54"/>
      <c r="T3036" s="54"/>
      <c r="U3036" s="54"/>
      <c r="X3036" s="54"/>
    </row>
    <row r="3037" ht="15.75" customHeight="1">
      <c r="C3037" s="82"/>
      <c r="D3037" s="82"/>
      <c r="E3037" s="82"/>
      <c r="F3037" s="84"/>
      <c r="G3037" s="85"/>
      <c r="H3037" s="67"/>
      <c r="I3037" s="54"/>
      <c r="J3037" s="70"/>
      <c r="K3037" s="54"/>
      <c r="L3037" s="54"/>
      <c r="M3037" s="70"/>
      <c r="N3037" s="86"/>
      <c r="O3037" s="86"/>
      <c r="P3037" s="54"/>
      <c r="Q3037" s="71"/>
      <c r="R3037" s="54"/>
      <c r="S3037" s="54"/>
      <c r="T3037" s="54"/>
      <c r="U3037" s="54"/>
      <c r="X3037" s="54"/>
    </row>
    <row r="3038" ht="15.75" customHeight="1">
      <c r="C3038" s="82"/>
      <c r="D3038" s="82"/>
      <c r="E3038" s="82"/>
      <c r="F3038" s="84"/>
      <c r="G3038" s="85"/>
      <c r="H3038" s="67"/>
      <c r="I3038" s="54"/>
      <c r="J3038" s="70"/>
      <c r="K3038" s="54"/>
      <c r="L3038" s="54"/>
      <c r="M3038" s="70"/>
      <c r="N3038" s="86"/>
      <c r="O3038" s="86"/>
      <c r="P3038" s="54"/>
      <c r="Q3038" s="71"/>
      <c r="R3038" s="54"/>
      <c r="S3038" s="54"/>
      <c r="T3038" s="54"/>
      <c r="U3038" s="54"/>
      <c r="X3038" s="54"/>
    </row>
    <row r="3039" ht="15.75" customHeight="1">
      <c r="C3039" s="82"/>
      <c r="D3039" s="82"/>
      <c r="E3039" s="82"/>
      <c r="F3039" s="84"/>
      <c r="G3039" s="85"/>
      <c r="H3039" s="67"/>
      <c r="I3039" s="54"/>
      <c r="J3039" s="70"/>
      <c r="K3039" s="54"/>
      <c r="L3039" s="54"/>
      <c r="M3039" s="70"/>
      <c r="N3039" s="86"/>
      <c r="O3039" s="86"/>
      <c r="P3039" s="54"/>
      <c r="Q3039" s="71"/>
      <c r="R3039" s="54"/>
      <c r="S3039" s="54"/>
      <c r="T3039" s="54"/>
      <c r="U3039" s="54"/>
      <c r="X3039" s="54"/>
    </row>
    <row r="3040" ht="15.75" customHeight="1">
      <c r="C3040" s="82"/>
      <c r="D3040" s="82"/>
      <c r="E3040" s="82"/>
      <c r="F3040" s="84"/>
      <c r="G3040" s="85"/>
      <c r="H3040" s="67"/>
      <c r="I3040" s="54"/>
      <c r="J3040" s="70"/>
      <c r="K3040" s="54"/>
      <c r="L3040" s="54"/>
      <c r="M3040" s="70"/>
      <c r="N3040" s="86"/>
      <c r="O3040" s="86"/>
      <c r="P3040" s="54"/>
      <c r="Q3040" s="71"/>
      <c r="R3040" s="54"/>
      <c r="S3040" s="54"/>
      <c r="T3040" s="54"/>
      <c r="U3040" s="54"/>
      <c r="X3040" s="54"/>
    </row>
    <row r="3041" ht="15.75" customHeight="1">
      <c r="C3041" s="82"/>
      <c r="D3041" s="82"/>
      <c r="E3041" s="82"/>
      <c r="F3041" s="84"/>
      <c r="G3041" s="85"/>
      <c r="H3041" s="67"/>
      <c r="I3041" s="54"/>
      <c r="J3041" s="70"/>
      <c r="K3041" s="54"/>
      <c r="L3041" s="54"/>
      <c r="M3041" s="70"/>
      <c r="N3041" s="86"/>
      <c r="O3041" s="86"/>
      <c r="P3041" s="54"/>
      <c r="Q3041" s="71"/>
      <c r="R3041" s="54"/>
      <c r="S3041" s="54"/>
      <c r="T3041" s="54"/>
      <c r="U3041" s="54"/>
      <c r="X3041" s="54"/>
    </row>
    <row r="3042" ht="15.75" customHeight="1">
      <c r="C3042" s="82"/>
      <c r="D3042" s="82"/>
      <c r="E3042" s="82"/>
      <c r="F3042" s="84"/>
      <c r="G3042" s="85"/>
      <c r="H3042" s="67"/>
      <c r="I3042" s="54"/>
      <c r="J3042" s="70"/>
      <c r="K3042" s="54"/>
      <c r="L3042" s="54"/>
      <c r="M3042" s="70"/>
      <c r="N3042" s="86"/>
      <c r="O3042" s="86"/>
      <c r="P3042" s="54"/>
      <c r="Q3042" s="71"/>
      <c r="R3042" s="54"/>
      <c r="S3042" s="54"/>
      <c r="T3042" s="54"/>
      <c r="U3042" s="54"/>
      <c r="X3042" s="54"/>
    </row>
    <row r="3043" ht="15.75" customHeight="1">
      <c r="C3043" s="82"/>
      <c r="D3043" s="82"/>
      <c r="E3043" s="82"/>
      <c r="F3043" s="84"/>
      <c r="G3043" s="85"/>
      <c r="H3043" s="67"/>
      <c r="I3043" s="54"/>
      <c r="J3043" s="70"/>
      <c r="K3043" s="54"/>
      <c r="L3043" s="54"/>
      <c r="M3043" s="70"/>
      <c r="N3043" s="86"/>
      <c r="O3043" s="86"/>
      <c r="P3043" s="54"/>
      <c r="Q3043" s="71"/>
      <c r="R3043" s="54"/>
      <c r="S3043" s="54"/>
      <c r="T3043" s="54"/>
      <c r="U3043" s="54"/>
      <c r="X3043" s="54"/>
    </row>
    <row r="3044" ht="15.75" customHeight="1">
      <c r="C3044" s="82"/>
      <c r="D3044" s="82"/>
      <c r="E3044" s="82"/>
      <c r="F3044" s="84"/>
      <c r="G3044" s="85"/>
      <c r="H3044" s="67"/>
      <c r="I3044" s="54"/>
      <c r="J3044" s="70"/>
      <c r="K3044" s="54"/>
      <c r="L3044" s="54"/>
      <c r="M3044" s="70"/>
      <c r="N3044" s="86"/>
      <c r="O3044" s="86"/>
      <c r="P3044" s="54"/>
      <c r="Q3044" s="71"/>
      <c r="R3044" s="54"/>
      <c r="S3044" s="54"/>
      <c r="T3044" s="54"/>
      <c r="U3044" s="54"/>
      <c r="X3044" s="54"/>
    </row>
    <row r="3045" ht="15.75" customHeight="1">
      <c r="C3045" s="82"/>
      <c r="D3045" s="82"/>
      <c r="E3045" s="82"/>
      <c r="F3045" s="84"/>
      <c r="G3045" s="85"/>
      <c r="H3045" s="67"/>
      <c r="I3045" s="54"/>
      <c r="J3045" s="70"/>
      <c r="K3045" s="54"/>
      <c r="L3045" s="54"/>
      <c r="M3045" s="70"/>
      <c r="N3045" s="86"/>
      <c r="O3045" s="86"/>
      <c r="P3045" s="54"/>
      <c r="Q3045" s="71"/>
      <c r="R3045" s="54"/>
      <c r="S3045" s="54"/>
      <c r="T3045" s="54"/>
      <c r="U3045" s="54"/>
      <c r="X3045" s="54"/>
    </row>
    <row r="3046" ht="15.75" customHeight="1">
      <c r="C3046" s="82"/>
      <c r="D3046" s="82"/>
      <c r="E3046" s="82"/>
      <c r="F3046" s="84"/>
      <c r="G3046" s="85"/>
      <c r="H3046" s="67"/>
      <c r="I3046" s="54"/>
      <c r="J3046" s="70"/>
      <c r="K3046" s="54"/>
      <c r="L3046" s="54"/>
      <c r="M3046" s="70"/>
      <c r="N3046" s="86"/>
      <c r="O3046" s="86"/>
      <c r="P3046" s="54"/>
      <c r="Q3046" s="71"/>
      <c r="R3046" s="54"/>
      <c r="S3046" s="54"/>
      <c r="T3046" s="54"/>
      <c r="U3046" s="54"/>
      <c r="X3046" s="54"/>
    </row>
    <row r="3047" ht="15.75" customHeight="1">
      <c r="C3047" s="82"/>
      <c r="D3047" s="82"/>
      <c r="E3047" s="82"/>
      <c r="F3047" s="84"/>
      <c r="G3047" s="85"/>
      <c r="H3047" s="67"/>
      <c r="I3047" s="54"/>
      <c r="J3047" s="70"/>
      <c r="K3047" s="54"/>
      <c r="L3047" s="54"/>
      <c r="M3047" s="70"/>
      <c r="N3047" s="86"/>
      <c r="O3047" s="86"/>
      <c r="P3047" s="54"/>
      <c r="Q3047" s="71"/>
      <c r="R3047" s="54"/>
      <c r="S3047" s="54"/>
      <c r="T3047" s="54"/>
      <c r="U3047" s="54"/>
      <c r="X3047" s="54"/>
    </row>
    <row r="3048" ht="15.75" customHeight="1">
      <c r="C3048" s="82"/>
      <c r="D3048" s="82"/>
      <c r="E3048" s="82"/>
      <c r="F3048" s="84"/>
      <c r="G3048" s="85"/>
      <c r="H3048" s="67"/>
      <c r="I3048" s="54"/>
      <c r="J3048" s="70"/>
      <c r="K3048" s="54"/>
      <c r="L3048" s="54"/>
      <c r="M3048" s="70"/>
      <c r="N3048" s="86"/>
      <c r="O3048" s="86"/>
      <c r="P3048" s="54"/>
      <c r="Q3048" s="71"/>
      <c r="R3048" s="54"/>
      <c r="S3048" s="54"/>
      <c r="T3048" s="54"/>
      <c r="U3048" s="54"/>
      <c r="X3048" s="54"/>
    </row>
    <row r="3049" ht="15.75" customHeight="1">
      <c r="C3049" s="82"/>
      <c r="D3049" s="82"/>
      <c r="E3049" s="82"/>
      <c r="F3049" s="84"/>
      <c r="G3049" s="85"/>
      <c r="H3049" s="67"/>
      <c r="I3049" s="54"/>
      <c r="J3049" s="70"/>
      <c r="K3049" s="54"/>
      <c r="L3049" s="54"/>
      <c r="M3049" s="70"/>
      <c r="N3049" s="86"/>
      <c r="O3049" s="86"/>
      <c r="P3049" s="54"/>
      <c r="Q3049" s="71"/>
      <c r="R3049" s="54"/>
      <c r="S3049" s="54"/>
      <c r="T3049" s="54"/>
      <c r="U3049" s="54"/>
      <c r="X3049" s="54"/>
    </row>
    <row r="3050" ht="15.75" customHeight="1">
      <c r="C3050" s="82"/>
      <c r="D3050" s="82"/>
      <c r="E3050" s="82"/>
      <c r="F3050" s="84"/>
      <c r="G3050" s="85"/>
      <c r="H3050" s="67"/>
      <c r="I3050" s="54"/>
      <c r="J3050" s="70"/>
      <c r="K3050" s="54"/>
      <c r="L3050" s="54"/>
      <c r="M3050" s="70"/>
      <c r="N3050" s="86"/>
      <c r="O3050" s="86"/>
      <c r="P3050" s="54"/>
      <c r="Q3050" s="71"/>
      <c r="R3050" s="54"/>
      <c r="S3050" s="54"/>
      <c r="T3050" s="54"/>
      <c r="U3050" s="54"/>
      <c r="X3050" s="54"/>
    </row>
    <row r="3051" ht="15.75" customHeight="1">
      <c r="C3051" s="82"/>
      <c r="D3051" s="82"/>
      <c r="E3051" s="82"/>
      <c r="F3051" s="84"/>
      <c r="G3051" s="85"/>
      <c r="H3051" s="67"/>
      <c r="I3051" s="54"/>
      <c r="J3051" s="70"/>
      <c r="K3051" s="54"/>
      <c r="L3051" s="54"/>
      <c r="M3051" s="70"/>
      <c r="N3051" s="86"/>
      <c r="O3051" s="86"/>
      <c r="P3051" s="54"/>
      <c r="Q3051" s="71"/>
      <c r="R3051" s="54"/>
      <c r="S3051" s="54"/>
      <c r="T3051" s="54"/>
      <c r="U3051" s="54"/>
      <c r="X3051" s="54"/>
    </row>
    <row r="3052" ht="15.75" customHeight="1">
      <c r="C3052" s="82"/>
      <c r="D3052" s="82"/>
      <c r="E3052" s="82"/>
      <c r="F3052" s="84"/>
      <c r="G3052" s="85"/>
      <c r="H3052" s="67"/>
      <c r="I3052" s="54"/>
      <c r="J3052" s="70"/>
      <c r="K3052" s="54"/>
      <c r="L3052" s="54"/>
      <c r="M3052" s="70"/>
      <c r="N3052" s="86"/>
      <c r="O3052" s="86"/>
      <c r="P3052" s="54"/>
      <c r="Q3052" s="71"/>
      <c r="R3052" s="54"/>
      <c r="S3052" s="54"/>
      <c r="T3052" s="54"/>
      <c r="U3052" s="54"/>
      <c r="X3052" s="54"/>
    </row>
    <row r="3053" ht="15.75" customHeight="1">
      <c r="C3053" s="82"/>
      <c r="D3053" s="82"/>
      <c r="E3053" s="82"/>
      <c r="F3053" s="84"/>
      <c r="G3053" s="85"/>
      <c r="H3053" s="67"/>
      <c r="I3053" s="54"/>
      <c r="J3053" s="70"/>
      <c r="K3053" s="54"/>
      <c r="L3053" s="54"/>
      <c r="M3053" s="70"/>
      <c r="N3053" s="86"/>
      <c r="O3053" s="86"/>
      <c r="P3053" s="54"/>
      <c r="Q3053" s="71"/>
      <c r="R3053" s="54"/>
      <c r="S3053" s="54"/>
      <c r="T3053" s="54"/>
      <c r="U3053" s="54"/>
      <c r="X3053" s="54"/>
    </row>
    <row r="3054" ht="15.75" customHeight="1">
      <c r="C3054" s="82"/>
      <c r="D3054" s="82"/>
      <c r="E3054" s="82"/>
      <c r="F3054" s="84"/>
      <c r="G3054" s="85"/>
      <c r="H3054" s="67"/>
      <c r="I3054" s="54"/>
      <c r="J3054" s="70"/>
      <c r="K3054" s="54"/>
      <c r="L3054" s="54"/>
      <c r="M3054" s="70"/>
      <c r="N3054" s="86"/>
      <c r="O3054" s="86"/>
      <c r="P3054" s="54"/>
      <c r="Q3054" s="71"/>
      <c r="R3054" s="54"/>
      <c r="S3054" s="54"/>
      <c r="T3054" s="54"/>
      <c r="U3054" s="54"/>
      <c r="X3054" s="54"/>
    </row>
    <row r="3055" ht="15.75" customHeight="1">
      <c r="C3055" s="82"/>
      <c r="D3055" s="82"/>
      <c r="E3055" s="82"/>
      <c r="F3055" s="84"/>
      <c r="G3055" s="85"/>
      <c r="H3055" s="67"/>
      <c r="I3055" s="54"/>
      <c r="J3055" s="70"/>
      <c r="K3055" s="54"/>
      <c r="L3055" s="54"/>
      <c r="M3055" s="70"/>
      <c r="N3055" s="86"/>
      <c r="O3055" s="86"/>
      <c r="P3055" s="54"/>
      <c r="Q3055" s="71"/>
      <c r="R3055" s="54"/>
      <c r="S3055" s="54"/>
      <c r="T3055" s="54"/>
      <c r="U3055" s="54"/>
      <c r="X3055" s="54"/>
    </row>
    <row r="3056" ht="15.75" customHeight="1">
      <c r="C3056" s="82"/>
      <c r="D3056" s="82"/>
      <c r="E3056" s="82"/>
      <c r="F3056" s="84"/>
      <c r="G3056" s="85"/>
      <c r="H3056" s="67"/>
      <c r="I3056" s="54"/>
      <c r="J3056" s="70"/>
      <c r="K3056" s="54"/>
      <c r="L3056" s="54"/>
      <c r="M3056" s="70"/>
      <c r="N3056" s="86"/>
      <c r="O3056" s="86"/>
      <c r="P3056" s="54"/>
      <c r="Q3056" s="71"/>
      <c r="R3056" s="54"/>
      <c r="S3056" s="54"/>
      <c r="T3056" s="54"/>
      <c r="U3056" s="54"/>
      <c r="X3056" s="54"/>
    </row>
    <row r="3057" ht="15.75" customHeight="1">
      <c r="C3057" s="82"/>
      <c r="D3057" s="82"/>
      <c r="E3057" s="82"/>
      <c r="F3057" s="84"/>
      <c r="G3057" s="85"/>
      <c r="H3057" s="67"/>
      <c r="I3057" s="54"/>
      <c r="J3057" s="70"/>
      <c r="K3057" s="54"/>
      <c r="L3057" s="54"/>
      <c r="M3057" s="70"/>
      <c r="N3057" s="86"/>
      <c r="O3057" s="86"/>
      <c r="P3057" s="54"/>
      <c r="Q3057" s="71"/>
      <c r="R3057" s="54"/>
      <c r="S3057" s="54"/>
      <c r="T3057" s="54"/>
      <c r="U3057" s="54"/>
      <c r="X3057" s="54"/>
    </row>
    <row r="3058" ht="15.75" customHeight="1">
      <c r="C3058" s="82"/>
      <c r="D3058" s="82"/>
      <c r="E3058" s="82"/>
      <c r="F3058" s="84"/>
      <c r="G3058" s="85"/>
      <c r="H3058" s="67"/>
      <c r="I3058" s="54"/>
      <c r="J3058" s="70"/>
      <c r="K3058" s="54"/>
      <c r="L3058" s="54"/>
      <c r="M3058" s="70"/>
      <c r="N3058" s="86"/>
      <c r="O3058" s="86"/>
      <c r="P3058" s="54"/>
      <c r="Q3058" s="71"/>
      <c r="R3058" s="54"/>
      <c r="S3058" s="54"/>
      <c r="T3058" s="54"/>
      <c r="U3058" s="54"/>
      <c r="X3058" s="54"/>
    </row>
    <row r="3059" ht="15.75" customHeight="1">
      <c r="C3059" s="82"/>
      <c r="D3059" s="82"/>
      <c r="E3059" s="82"/>
      <c r="F3059" s="84"/>
      <c r="G3059" s="85"/>
      <c r="H3059" s="67"/>
      <c r="I3059" s="54"/>
      <c r="J3059" s="70"/>
      <c r="K3059" s="54"/>
      <c r="L3059" s="54"/>
      <c r="M3059" s="70"/>
      <c r="N3059" s="86"/>
      <c r="O3059" s="86"/>
      <c r="P3059" s="54"/>
      <c r="Q3059" s="71"/>
      <c r="R3059" s="54"/>
      <c r="S3059" s="54"/>
      <c r="T3059" s="54"/>
      <c r="U3059" s="54"/>
      <c r="X3059" s="54"/>
    </row>
    <row r="3060" ht="15.75" customHeight="1">
      <c r="C3060" s="82"/>
      <c r="D3060" s="82"/>
      <c r="E3060" s="82"/>
      <c r="F3060" s="84"/>
      <c r="G3060" s="85"/>
      <c r="H3060" s="67"/>
      <c r="I3060" s="54"/>
      <c r="J3060" s="70"/>
      <c r="K3060" s="54"/>
      <c r="L3060" s="54"/>
      <c r="M3060" s="70"/>
      <c r="N3060" s="86"/>
      <c r="O3060" s="86"/>
      <c r="P3060" s="54"/>
      <c r="Q3060" s="71"/>
      <c r="R3060" s="54"/>
      <c r="S3060" s="54"/>
      <c r="T3060" s="54"/>
      <c r="U3060" s="54"/>
      <c r="X3060" s="54"/>
    </row>
    <row r="3061" ht="15.75" customHeight="1">
      <c r="C3061" s="82"/>
      <c r="D3061" s="82"/>
      <c r="E3061" s="82"/>
      <c r="F3061" s="84"/>
      <c r="G3061" s="85"/>
      <c r="H3061" s="67"/>
      <c r="I3061" s="54"/>
      <c r="J3061" s="70"/>
      <c r="K3061" s="54"/>
      <c r="L3061" s="54"/>
      <c r="M3061" s="70"/>
      <c r="N3061" s="86"/>
      <c r="O3061" s="86"/>
      <c r="P3061" s="54"/>
      <c r="Q3061" s="71"/>
      <c r="R3061" s="54"/>
      <c r="S3061" s="54"/>
      <c r="T3061" s="54"/>
      <c r="U3061" s="54"/>
      <c r="X3061" s="54"/>
    </row>
    <row r="3062" ht="15.75" customHeight="1">
      <c r="C3062" s="82"/>
      <c r="D3062" s="82"/>
      <c r="E3062" s="82"/>
      <c r="F3062" s="84"/>
      <c r="G3062" s="85"/>
      <c r="H3062" s="67"/>
      <c r="I3062" s="54"/>
      <c r="J3062" s="70"/>
      <c r="K3062" s="54"/>
      <c r="L3062" s="54"/>
      <c r="M3062" s="70"/>
      <c r="N3062" s="86"/>
      <c r="O3062" s="86"/>
      <c r="P3062" s="54"/>
      <c r="Q3062" s="71"/>
      <c r="R3062" s="54"/>
      <c r="S3062" s="54"/>
      <c r="T3062" s="54"/>
      <c r="U3062" s="54"/>
      <c r="X3062" s="54"/>
    </row>
    <row r="3063" ht="15.75" customHeight="1">
      <c r="C3063" s="82"/>
      <c r="D3063" s="82"/>
      <c r="E3063" s="82"/>
      <c r="F3063" s="84"/>
      <c r="G3063" s="85"/>
      <c r="H3063" s="67"/>
      <c r="I3063" s="54"/>
      <c r="J3063" s="70"/>
      <c r="K3063" s="54"/>
      <c r="L3063" s="54"/>
      <c r="M3063" s="70"/>
      <c r="N3063" s="86"/>
      <c r="O3063" s="86"/>
      <c r="P3063" s="54"/>
      <c r="Q3063" s="71"/>
      <c r="R3063" s="54"/>
      <c r="S3063" s="54"/>
      <c r="T3063" s="54"/>
      <c r="U3063" s="54"/>
      <c r="X3063" s="54"/>
    </row>
    <row r="3064" ht="15.75" customHeight="1">
      <c r="C3064" s="82"/>
      <c r="D3064" s="82"/>
      <c r="E3064" s="82"/>
      <c r="F3064" s="84"/>
      <c r="G3064" s="85"/>
      <c r="H3064" s="67"/>
      <c r="I3064" s="54"/>
      <c r="J3064" s="70"/>
      <c r="K3064" s="54"/>
      <c r="L3064" s="54"/>
      <c r="M3064" s="70"/>
      <c r="N3064" s="86"/>
      <c r="O3064" s="86"/>
      <c r="P3064" s="54"/>
      <c r="Q3064" s="71"/>
      <c r="R3064" s="54"/>
      <c r="S3064" s="54"/>
      <c r="T3064" s="54"/>
      <c r="U3064" s="54"/>
      <c r="X3064" s="54"/>
    </row>
    <row r="3065" ht="15.75" customHeight="1">
      <c r="C3065" s="82"/>
      <c r="D3065" s="82"/>
      <c r="E3065" s="82"/>
      <c r="F3065" s="84"/>
      <c r="G3065" s="85"/>
      <c r="H3065" s="67"/>
      <c r="I3065" s="54"/>
      <c r="J3065" s="70"/>
      <c r="K3065" s="54"/>
      <c r="L3065" s="54"/>
      <c r="M3065" s="70"/>
      <c r="N3065" s="86"/>
      <c r="O3065" s="86"/>
      <c r="P3065" s="54"/>
      <c r="Q3065" s="71"/>
      <c r="R3065" s="54"/>
      <c r="S3065" s="54"/>
      <c r="T3065" s="54"/>
      <c r="U3065" s="54"/>
      <c r="X3065" s="54"/>
    </row>
    <row r="3066" ht="15.75" customHeight="1">
      <c r="C3066" s="82"/>
      <c r="D3066" s="82"/>
      <c r="E3066" s="82"/>
      <c r="F3066" s="84"/>
      <c r="G3066" s="85"/>
      <c r="H3066" s="67"/>
      <c r="I3066" s="54"/>
      <c r="J3066" s="70"/>
      <c r="K3066" s="54"/>
      <c r="L3066" s="54"/>
      <c r="M3066" s="70"/>
      <c r="N3066" s="86"/>
      <c r="O3066" s="86"/>
      <c r="P3066" s="54"/>
      <c r="Q3066" s="71"/>
      <c r="R3066" s="54"/>
      <c r="S3066" s="54"/>
      <c r="T3066" s="54"/>
      <c r="U3066" s="54"/>
      <c r="X3066" s="54"/>
    </row>
    <row r="3067" ht="15.75" customHeight="1">
      <c r="C3067" s="82"/>
      <c r="D3067" s="82"/>
      <c r="E3067" s="82"/>
      <c r="F3067" s="84"/>
      <c r="G3067" s="85"/>
      <c r="H3067" s="67"/>
      <c r="I3067" s="54"/>
      <c r="J3067" s="70"/>
      <c r="K3067" s="54"/>
      <c r="L3067" s="54"/>
      <c r="M3067" s="70"/>
      <c r="N3067" s="86"/>
      <c r="O3067" s="86"/>
      <c r="P3067" s="54"/>
      <c r="Q3067" s="71"/>
      <c r="R3067" s="54"/>
      <c r="S3067" s="54"/>
      <c r="T3067" s="54"/>
      <c r="U3067" s="54"/>
      <c r="X3067" s="54"/>
    </row>
    <row r="3068" ht="15.75" customHeight="1">
      <c r="C3068" s="82"/>
      <c r="D3068" s="82"/>
      <c r="E3068" s="82"/>
      <c r="F3068" s="84"/>
      <c r="G3068" s="85"/>
      <c r="H3068" s="67"/>
      <c r="I3068" s="54"/>
      <c r="J3068" s="70"/>
      <c r="K3068" s="54"/>
      <c r="L3068" s="54"/>
      <c r="M3068" s="70"/>
      <c r="N3068" s="86"/>
      <c r="O3068" s="86"/>
      <c r="P3068" s="54"/>
      <c r="Q3068" s="71"/>
      <c r="R3068" s="54"/>
      <c r="S3068" s="54"/>
      <c r="T3068" s="54"/>
      <c r="U3068" s="54"/>
      <c r="X3068" s="54"/>
    </row>
    <row r="3069" ht="15.75" customHeight="1">
      <c r="C3069" s="82"/>
      <c r="D3069" s="82"/>
      <c r="E3069" s="82"/>
      <c r="F3069" s="84"/>
      <c r="G3069" s="85"/>
      <c r="H3069" s="67"/>
      <c r="I3069" s="54"/>
      <c r="J3069" s="70"/>
      <c r="K3069" s="54"/>
      <c r="L3069" s="54"/>
      <c r="M3069" s="70"/>
      <c r="N3069" s="86"/>
      <c r="O3069" s="86"/>
      <c r="P3069" s="54"/>
      <c r="Q3069" s="71"/>
      <c r="R3069" s="54"/>
      <c r="S3069" s="54"/>
      <c r="T3069" s="54"/>
      <c r="U3069" s="54"/>
      <c r="X3069" s="54"/>
    </row>
    <row r="3070" ht="15.75" customHeight="1">
      <c r="C3070" s="82"/>
      <c r="D3070" s="82"/>
      <c r="E3070" s="82"/>
      <c r="F3070" s="84"/>
      <c r="G3070" s="85"/>
      <c r="H3070" s="67"/>
      <c r="I3070" s="54"/>
      <c r="J3070" s="70"/>
      <c r="K3070" s="54"/>
      <c r="L3070" s="54"/>
      <c r="M3070" s="70"/>
      <c r="N3070" s="86"/>
      <c r="O3070" s="86"/>
      <c r="P3070" s="54"/>
      <c r="Q3070" s="71"/>
      <c r="R3070" s="54"/>
      <c r="S3070" s="54"/>
      <c r="T3070" s="54"/>
      <c r="U3070" s="54"/>
      <c r="X3070" s="54"/>
    </row>
    <row r="3071" ht="15.75" customHeight="1">
      <c r="C3071" s="82"/>
      <c r="D3071" s="82"/>
      <c r="E3071" s="82"/>
      <c r="F3071" s="84"/>
      <c r="G3071" s="85"/>
      <c r="H3071" s="67"/>
      <c r="I3071" s="54"/>
      <c r="J3071" s="70"/>
      <c r="K3071" s="54"/>
      <c r="L3071" s="54"/>
      <c r="M3071" s="70"/>
      <c r="N3071" s="86"/>
      <c r="O3071" s="86"/>
      <c r="P3071" s="54"/>
      <c r="Q3071" s="71"/>
      <c r="R3071" s="54"/>
      <c r="S3071" s="54"/>
      <c r="T3071" s="54"/>
      <c r="U3071" s="54"/>
      <c r="X3071" s="54"/>
    </row>
    <row r="3072" ht="15.75" customHeight="1">
      <c r="C3072" s="82"/>
      <c r="D3072" s="82"/>
      <c r="E3072" s="82"/>
      <c r="F3072" s="84"/>
      <c r="G3072" s="85"/>
      <c r="H3072" s="67"/>
      <c r="I3072" s="54"/>
      <c r="J3072" s="70"/>
      <c r="K3072" s="54"/>
      <c r="L3072" s="54"/>
      <c r="M3072" s="70"/>
      <c r="N3072" s="86"/>
      <c r="O3072" s="86"/>
      <c r="P3072" s="54"/>
      <c r="Q3072" s="71"/>
      <c r="R3072" s="54"/>
      <c r="S3072" s="54"/>
      <c r="T3072" s="54"/>
      <c r="U3072" s="54"/>
      <c r="X3072" s="54"/>
    </row>
    <row r="3073" ht="15.75" customHeight="1">
      <c r="C3073" s="82"/>
      <c r="D3073" s="82"/>
      <c r="E3073" s="82"/>
      <c r="F3073" s="84"/>
      <c r="G3073" s="85"/>
      <c r="H3073" s="67"/>
      <c r="I3073" s="54"/>
      <c r="J3073" s="70"/>
      <c r="K3073" s="54"/>
      <c r="L3073" s="54"/>
      <c r="M3073" s="70"/>
      <c r="N3073" s="86"/>
      <c r="O3073" s="86"/>
      <c r="P3073" s="54"/>
      <c r="Q3073" s="71"/>
      <c r="R3073" s="54"/>
      <c r="S3073" s="54"/>
      <c r="T3073" s="54"/>
      <c r="U3073" s="54"/>
      <c r="X3073" s="54"/>
    </row>
    <row r="3074" ht="15.75" customHeight="1">
      <c r="C3074" s="82"/>
      <c r="D3074" s="82"/>
      <c r="E3074" s="82"/>
      <c r="F3074" s="84"/>
      <c r="G3074" s="85"/>
      <c r="H3074" s="67"/>
      <c r="I3074" s="54"/>
      <c r="J3074" s="70"/>
      <c r="K3074" s="54"/>
      <c r="L3074" s="54"/>
      <c r="M3074" s="70"/>
      <c r="N3074" s="86"/>
      <c r="O3074" s="86"/>
      <c r="P3074" s="54"/>
      <c r="Q3074" s="71"/>
      <c r="R3074" s="54"/>
      <c r="S3074" s="54"/>
      <c r="T3074" s="54"/>
      <c r="U3074" s="54"/>
      <c r="X3074" s="54"/>
    </row>
    <row r="3075" ht="15.75" customHeight="1">
      <c r="C3075" s="82"/>
      <c r="D3075" s="82"/>
      <c r="E3075" s="82"/>
      <c r="F3075" s="84"/>
      <c r="G3075" s="85"/>
      <c r="H3075" s="67"/>
      <c r="I3075" s="54"/>
      <c r="J3075" s="70"/>
      <c r="K3075" s="54"/>
      <c r="L3075" s="54"/>
      <c r="M3075" s="70"/>
      <c r="N3075" s="86"/>
      <c r="O3075" s="86"/>
      <c r="P3075" s="54"/>
      <c r="Q3075" s="71"/>
      <c r="R3075" s="54"/>
      <c r="S3075" s="54"/>
      <c r="T3075" s="54"/>
      <c r="U3075" s="54"/>
      <c r="X3075" s="54"/>
    </row>
    <row r="3076" ht="15.75" customHeight="1">
      <c r="C3076" s="82"/>
      <c r="D3076" s="82"/>
      <c r="E3076" s="82"/>
      <c r="F3076" s="84"/>
      <c r="G3076" s="85"/>
      <c r="H3076" s="67"/>
      <c r="I3076" s="54"/>
      <c r="J3076" s="70"/>
      <c r="K3076" s="54"/>
      <c r="L3076" s="54"/>
      <c r="M3076" s="70"/>
      <c r="N3076" s="86"/>
      <c r="O3076" s="86"/>
      <c r="P3076" s="54"/>
      <c r="Q3076" s="71"/>
      <c r="R3076" s="54"/>
      <c r="S3076" s="54"/>
      <c r="T3076" s="54"/>
      <c r="U3076" s="54"/>
      <c r="X3076" s="54"/>
    </row>
    <row r="3077" ht="15.75" customHeight="1">
      <c r="C3077" s="82"/>
      <c r="D3077" s="82"/>
      <c r="E3077" s="82"/>
      <c r="F3077" s="84"/>
      <c r="G3077" s="85"/>
      <c r="H3077" s="67"/>
      <c r="I3077" s="54"/>
      <c r="J3077" s="70"/>
      <c r="K3077" s="54"/>
      <c r="L3077" s="54"/>
      <c r="M3077" s="70"/>
      <c r="N3077" s="86"/>
      <c r="O3077" s="86"/>
      <c r="P3077" s="54"/>
      <c r="Q3077" s="71"/>
      <c r="R3077" s="54"/>
      <c r="S3077" s="54"/>
      <c r="T3077" s="54"/>
      <c r="U3077" s="54"/>
      <c r="X3077" s="54"/>
    </row>
    <row r="3078" ht="15.75" customHeight="1">
      <c r="C3078" s="82"/>
      <c r="D3078" s="82"/>
      <c r="E3078" s="82"/>
      <c r="F3078" s="84"/>
      <c r="G3078" s="85"/>
      <c r="H3078" s="67"/>
      <c r="I3078" s="54"/>
      <c r="J3078" s="70"/>
      <c r="K3078" s="54"/>
      <c r="L3078" s="54"/>
      <c r="M3078" s="70"/>
      <c r="N3078" s="86"/>
      <c r="O3078" s="86"/>
      <c r="P3078" s="54"/>
      <c r="Q3078" s="71"/>
      <c r="R3078" s="54"/>
      <c r="S3078" s="54"/>
      <c r="T3078" s="54"/>
      <c r="U3078" s="54"/>
      <c r="X3078" s="54"/>
    </row>
    <row r="3079" ht="15.75" customHeight="1">
      <c r="C3079" s="82"/>
      <c r="D3079" s="82"/>
      <c r="E3079" s="82"/>
      <c r="F3079" s="84"/>
      <c r="G3079" s="85"/>
      <c r="H3079" s="67"/>
      <c r="I3079" s="54"/>
      <c r="J3079" s="70"/>
      <c r="K3079" s="54"/>
      <c r="L3079" s="54"/>
      <c r="M3079" s="70"/>
      <c r="N3079" s="86"/>
      <c r="O3079" s="86"/>
      <c r="P3079" s="54"/>
      <c r="Q3079" s="71"/>
      <c r="R3079" s="54"/>
      <c r="S3079" s="54"/>
      <c r="T3079" s="54"/>
      <c r="U3079" s="54"/>
      <c r="X3079" s="54"/>
    </row>
    <row r="3080" ht="15.75" customHeight="1">
      <c r="C3080" s="82"/>
      <c r="D3080" s="82"/>
      <c r="E3080" s="82"/>
      <c r="F3080" s="84"/>
      <c r="G3080" s="85"/>
      <c r="H3080" s="67"/>
      <c r="I3080" s="54"/>
      <c r="J3080" s="70"/>
      <c r="K3080" s="54"/>
      <c r="L3080" s="54"/>
      <c r="M3080" s="70"/>
      <c r="N3080" s="86"/>
      <c r="O3080" s="86"/>
      <c r="P3080" s="54"/>
      <c r="Q3080" s="71"/>
      <c r="R3080" s="54"/>
      <c r="S3080" s="54"/>
      <c r="T3080" s="54"/>
      <c r="U3080" s="54"/>
      <c r="X3080" s="54"/>
    </row>
    <row r="3081" ht="15.75" customHeight="1">
      <c r="C3081" s="82"/>
      <c r="D3081" s="82"/>
      <c r="E3081" s="82"/>
      <c r="F3081" s="84"/>
      <c r="G3081" s="85"/>
      <c r="H3081" s="67"/>
      <c r="I3081" s="54"/>
      <c r="J3081" s="70"/>
      <c r="K3081" s="54"/>
      <c r="L3081" s="54"/>
      <c r="M3081" s="70"/>
      <c r="N3081" s="86"/>
      <c r="O3081" s="86"/>
      <c r="P3081" s="54"/>
      <c r="Q3081" s="71"/>
      <c r="R3081" s="54"/>
      <c r="S3081" s="54"/>
      <c r="T3081" s="54"/>
      <c r="U3081" s="54"/>
      <c r="X3081" s="54"/>
    </row>
    <row r="3082" ht="15.75" customHeight="1">
      <c r="C3082" s="82"/>
      <c r="D3082" s="82"/>
      <c r="E3082" s="82"/>
      <c r="F3082" s="84"/>
      <c r="G3082" s="85"/>
      <c r="H3082" s="67"/>
      <c r="I3082" s="54"/>
      <c r="J3082" s="70"/>
      <c r="K3082" s="54"/>
      <c r="L3082" s="54"/>
      <c r="M3082" s="70"/>
      <c r="N3082" s="86"/>
      <c r="O3082" s="86"/>
      <c r="P3082" s="54"/>
      <c r="Q3082" s="71"/>
      <c r="R3082" s="54"/>
      <c r="S3082" s="54"/>
      <c r="T3082" s="54"/>
      <c r="U3082" s="54"/>
      <c r="X3082" s="54"/>
    </row>
    <row r="3083" ht="15.75" customHeight="1">
      <c r="C3083" s="82"/>
      <c r="D3083" s="82"/>
      <c r="E3083" s="82"/>
      <c r="F3083" s="84"/>
      <c r="G3083" s="85"/>
      <c r="H3083" s="67"/>
      <c r="I3083" s="54"/>
      <c r="J3083" s="70"/>
      <c r="K3083" s="54"/>
      <c r="L3083" s="54"/>
      <c r="M3083" s="70"/>
      <c r="N3083" s="86"/>
      <c r="O3083" s="86"/>
      <c r="P3083" s="54"/>
      <c r="Q3083" s="71"/>
      <c r="R3083" s="54"/>
      <c r="S3083" s="54"/>
      <c r="T3083" s="54"/>
      <c r="U3083" s="54"/>
      <c r="X3083" s="54"/>
    </row>
    <row r="3084" ht="15.75" customHeight="1">
      <c r="C3084" s="82"/>
      <c r="D3084" s="82"/>
      <c r="E3084" s="82"/>
      <c r="F3084" s="84"/>
      <c r="G3084" s="85"/>
      <c r="H3084" s="67"/>
      <c r="I3084" s="54"/>
      <c r="J3084" s="70"/>
      <c r="K3084" s="54"/>
      <c r="L3084" s="54"/>
      <c r="M3084" s="70"/>
      <c r="N3084" s="86"/>
      <c r="O3084" s="86"/>
      <c r="P3084" s="54"/>
      <c r="Q3084" s="71"/>
      <c r="R3084" s="54"/>
      <c r="S3084" s="54"/>
      <c r="T3084" s="54"/>
      <c r="U3084" s="54"/>
      <c r="X3084" s="54"/>
    </row>
    <row r="3085" ht="15.75" customHeight="1">
      <c r="C3085" s="82"/>
      <c r="D3085" s="82"/>
      <c r="E3085" s="82"/>
      <c r="F3085" s="84"/>
      <c r="G3085" s="85"/>
      <c r="H3085" s="67"/>
      <c r="I3085" s="54"/>
      <c r="J3085" s="70"/>
      <c r="K3085" s="54"/>
      <c r="L3085" s="54"/>
      <c r="M3085" s="70"/>
      <c r="N3085" s="86"/>
      <c r="O3085" s="86"/>
      <c r="P3085" s="54"/>
      <c r="Q3085" s="71"/>
      <c r="R3085" s="54"/>
      <c r="S3085" s="54"/>
      <c r="T3085" s="54"/>
      <c r="U3085" s="54"/>
      <c r="X3085" s="54"/>
    </row>
    <row r="3086" ht="15.75" customHeight="1">
      <c r="C3086" s="82"/>
      <c r="D3086" s="82"/>
      <c r="E3086" s="82"/>
      <c r="F3086" s="84"/>
      <c r="G3086" s="85"/>
      <c r="H3086" s="67"/>
      <c r="I3086" s="54"/>
      <c r="J3086" s="70"/>
      <c r="K3086" s="54"/>
      <c r="L3086" s="54"/>
      <c r="M3086" s="70"/>
      <c r="N3086" s="86"/>
      <c r="O3086" s="86"/>
      <c r="P3086" s="54"/>
      <c r="Q3086" s="71"/>
      <c r="R3086" s="54"/>
      <c r="S3086" s="54"/>
      <c r="T3086" s="54"/>
      <c r="U3086" s="54"/>
      <c r="X3086" s="54"/>
    </row>
    <row r="3087" ht="15.75" customHeight="1">
      <c r="C3087" s="82"/>
      <c r="D3087" s="82"/>
      <c r="E3087" s="82"/>
      <c r="F3087" s="84"/>
      <c r="G3087" s="85"/>
      <c r="H3087" s="67"/>
      <c r="I3087" s="54"/>
      <c r="J3087" s="70"/>
      <c r="K3087" s="54"/>
      <c r="L3087" s="54"/>
      <c r="M3087" s="70"/>
      <c r="N3087" s="86"/>
      <c r="O3087" s="86"/>
      <c r="P3087" s="54"/>
      <c r="Q3087" s="71"/>
      <c r="R3087" s="54"/>
      <c r="S3087" s="54"/>
      <c r="T3087" s="54"/>
      <c r="U3087" s="54"/>
      <c r="X3087" s="54"/>
    </row>
    <row r="3088" ht="15.75" customHeight="1">
      <c r="C3088" s="82"/>
      <c r="D3088" s="82"/>
      <c r="E3088" s="82"/>
      <c r="F3088" s="84"/>
      <c r="G3088" s="85"/>
      <c r="H3088" s="67"/>
      <c r="I3088" s="54"/>
      <c r="J3088" s="70"/>
      <c r="K3088" s="54"/>
      <c r="L3088" s="54"/>
      <c r="M3088" s="70"/>
      <c r="N3088" s="86"/>
      <c r="O3088" s="86"/>
      <c r="P3088" s="54"/>
      <c r="Q3088" s="71"/>
      <c r="R3088" s="54"/>
      <c r="S3088" s="54"/>
      <c r="T3088" s="54"/>
      <c r="U3088" s="54"/>
      <c r="X3088" s="54"/>
    </row>
    <row r="3089" ht="15.75" customHeight="1">
      <c r="C3089" s="82"/>
      <c r="D3089" s="82"/>
      <c r="E3089" s="82"/>
      <c r="F3089" s="84"/>
      <c r="G3089" s="85"/>
      <c r="H3089" s="67"/>
      <c r="I3089" s="54"/>
      <c r="J3089" s="70"/>
      <c r="K3089" s="54"/>
      <c r="L3089" s="54"/>
      <c r="M3089" s="70"/>
      <c r="N3089" s="86"/>
      <c r="O3089" s="86"/>
      <c r="P3089" s="54"/>
      <c r="Q3089" s="71"/>
      <c r="R3089" s="54"/>
      <c r="S3089" s="54"/>
      <c r="T3089" s="54"/>
      <c r="U3089" s="54"/>
      <c r="X3089" s="54"/>
    </row>
    <row r="3090" ht="15.75" customHeight="1">
      <c r="C3090" s="82"/>
      <c r="D3090" s="82"/>
      <c r="E3090" s="82"/>
      <c r="F3090" s="84"/>
      <c r="G3090" s="85"/>
      <c r="H3090" s="67"/>
      <c r="I3090" s="54"/>
      <c r="J3090" s="70"/>
      <c r="K3090" s="54"/>
      <c r="L3090" s="54"/>
      <c r="M3090" s="70"/>
      <c r="N3090" s="86"/>
      <c r="O3090" s="86"/>
      <c r="P3090" s="54"/>
      <c r="Q3090" s="71"/>
      <c r="R3090" s="54"/>
      <c r="S3090" s="54"/>
      <c r="T3090" s="54"/>
      <c r="U3090" s="54"/>
      <c r="X3090" s="54"/>
    </row>
    <row r="3091" ht="15.75" customHeight="1">
      <c r="C3091" s="82"/>
      <c r="D3091" s="82"/>
      <c r="E3091" s="82"/>
      <c r="F3091" s="84"/>
      <c r="G3091" s="85"/>
      <c r="H3091" s="67"/>
      <c r="I3091" s="54"/>
      <c r="J3091" s="70"/>
      <c r="K3091" s="54"/>
      <c r="L3091" s="54"/>
      <c r="M3091" s="70"/>
      <c r="N3091" s="86"/>
      <c r="O3091" s="86"/>
      <c r="P3091" s="54"/>
      <c r="Q3091" s="71"/>
      <c r="R3091" s="54"/>
      <c r="S3091" s="54"/>
      <c r="T3091" s="54"/>
      <c r="U3091" s="54"/>
      <c r="X3091" s="54"/>
    </row>
    <row r="3092" ht="15.75" customHeight="1">
      <c r="C3092" s="82"/>
      <c r="D3092" s="82"/>
      <c r="E3092" s="82"/>
      <c r="F3092" s="84"/>
      <c r="G3092" s="85"/>
      <c r="H3092" s="67"/>
      <c r="I3092" s="54"/>
      <c r="J3092" s="70"/>
      <c r="K3092" s="54"/>
      <c r="L3092" s="54"/>
      <c r="M3092" s="70"/>
      <c r="N3092" s="86"/>
      <c r="O3092" s="86"/>
      <c r="P3092" s="54"/>
      <c r="Q3092" s="71"/>
      <c r="R3092" s="54"/>
      <c r="S3092" s="54"/>
      <c r="T3092" s="54"/>
      <c r="U3092" s="54"/>
      <c r="X3092" s="54"/>
    </row>
    <row r="3093" ht="15.75" customHeight="1">
      <c r="C3093" s="82"/>
      <c r="D3093" s="82"/>
      <c r="E3093" s="82"/>
      <c r="F3093" s="84"/>
      <c r="G3093" s="85"/>
      <c r="H3093" s="67"/>
      <c r="I3093" s="54"/>
      <c r="J3093" s="70"/>
      <c r="K3093" s="54"/>
      <c r="L3093" s="54"/>
      <c r="M3093" s="70"/>
      <c r="N3093" s="86"/>
      <c r="O3093" s="86"/>
      <c r="P3093" s="54"/>
      <c r="Q3093" s="71"/>
      <c r="R3093" s="54"/>
      <c r="S3093" s="54"/>
      <c r="T3093" s="54"/>
      <c r="U3093" s="54"/>
      <c r="X3093" s="54"/>
    </row>
    <row r="3094" ht="15.75" customHeight="1">
      <c r="C3094" s="82"/>
      <c r="D3094" s="82"/>
      <c r="E3094" s="82"/>
      <c r="F3094" s="84"/>
      <c r="G3094" s="85"/>
      <c r="H3094" s="67"/>
      <c r="I3094" s="54"/>
      <c r="J3094" s="70"/>
      <c r="K3094" s="54"/>
      <c r="L3094" s="54"/>
      <c r="M3094" s="70"/>
      <c r="N3094" s="86"/>
      <c r="O3094" s="86"/>
      <c r="P3094" s="54"/>
      <c r="Q3094" s="71"/>
      <c r="R3094" s="54"/>
      <c r="S3094" s="54"/>
      <c r="T3094" s="54"/>
      <c r="U3094" s="54"/>
      <c r="X3094" s="54"/>
    </row>
    <row r="3095" ht="15.75" customHeight="1">
      <c r="C3095" s="82"/>
      <c r="D3095" s="82"/>
      <c r="E3095" s="82"/>
      <c r="F3095" s="84"/>
      <c r="G3095" s="85"/>
      <c r="H3095" s="67"/>
      <c r="I3095" s="54"/>
      <c r="J3095" s="70"/>
      <c r="K3095" s="54"/>
      <c r="L3095" s="54"/>
      <c r="M3095" s="70"/>
      <c r="N3095" s="86"/>
      <c r="O3095" s="86"/>
      <c r="P3095" s="54"/>
      <c r="Q3095" s="71"/>
      <c r="R3095" s="54"/>
      <c r="S3095" s="54"/>
      <c r="T3095" s="54"/>
      <c r="U3095" s="54"/>
      <c r="X3095" s="54"/>
    </row>
    <row r="3096" ht="15.75" customHeight="1">
      <c r="C3096" s="82"/>
      <c r="D3096" s="82"/>
      <c r="E3096" s="82"/>
      <c r="F3096" s="84"/>
      <c r="G3096" s="85"/>
      <c r="H3096" s="67"/>
      <c r="I3096" s="54"/>
      <c r="J3096" s="70"/>
      <c r="K3096" s="54"/>
      <c r="L3096" s="54"/>
      <c r="M3096" s="70"/>
      <c r="N3096" s="86"/>
      <c r="O3096" s="86"/>
      <c r="P3096" s="54"/>
      <c r="Q3096" s="71"/>
      <c r="R3096" s="54"/>
      <c r="S3096" s="54"/>
      <c r="T3096" s="54"/>
      <c r="U3096" s="54"/>
      <c r="X3096" s="54"/>
    </row>
    <row r="3097" ht="15.75" customHeight="1">
      <c r="C3097" s="82"/>
      <c r="D3097" s="82"/>
      <c r="E3097" s="82"/>
      <c r="F3097" s="84"/>
      <c r="G3097" s="85"/>
      <c r="H3097" s="67"/>
      <c r="I3097" s="54"/>
      <c r="J3097" s="70"/>
      <c r="K3097" s="54"/>
      <c r="L3097" s="54"/>
      <c r="M3097" s="70"/>
      <c r="N3097" s="86"/>
      <c r="O3097" s="86"/>
      <c r="P3097" s="54"/>
      <c r="Q3097" s="71"/>
      <c r="R3097" s="54"/>
      <c r="S3097" s="54"/>
      <c r="T3097" s="54"/>
      <c r="U3097" s="54"/>
      <c r="X3097" s="54"/>
    </row>
    <row r="3098" ht="15.75" customHeight="1">
      <c r="C3098" s="82"/>
      <c r="D3098" s="82"/>
      <c r="E3098" s="82"/>
      <c r="F3098" s="84"/>
      <c r="G3098" s="85"/>
      <c r="H3098" s="67"/>
      <c r="I3098" s="54"/>
      <c r="J3098" s="70"/>
      <c r="K3098" s="54"/>
      <c r="L3098" s="54"/>
      <c r="M3098" s="70"/>
      <c r="N3098" s="86"/>
      <c r="O3098" s="86"/>
      <c r="P3098" s="54"/>
      <c r="Q3098" s="71"/>
      <c r="R3098" s="54"/>
      <c r="S3098" s="54"/>
      <c r="T3098" s="54"/>
      <c r="U3098" s="54"/>
      <c r="X3098" s="54"/>
    </row>
    <row r="3099" ht="15.75" customHeight="1">
      <c r="C3099" s="82"/>
      <c r="D3099" s="82"/>
      <c r="E3099" s="82"/>
      <c r="F3099" s="84"/>
      <c r="G3099" s="85"/>
      <c r="H3099" s="67"/>
      <c r="I3099" s="54"/>
      <c r="J3099" s="70"/>
      <c r="K3099" s="54"/>
      <c r="L3099" s="54"/>
      <c r="M3099" s="70"/>
      <c r="N3099" s="86"/>
      <c r="O3099" s="86"/>
      <c r="P3099" s="54"/>
      <c r="Q3099" s="71"/>
      <c r="R3099" s="54"/>
      <c r="S3099" s="54"/>
      <c r="T3099" s="54"/>
      <c r="U3099" s="54"/>
      <c r="X3099" s="54"/>
    </row>
    <row r="3100" ht="15.75" customHeight="1">
      <c r="C3100" s="82"/>
      <c r="D3100" s="82"/>
      <c r="E3100" s="82"/>
      <c r="F3100" s="84"/>
      <c r="G3100" s="85"/>
      <c r="H3100" s="67"/>
      <c r="I3100" s="54"/>
      <c r="J3100" s="70"/>
      <c r="K3100" s="54"/>
      <c r="L3100" s="54"/>
      <c r="M3100" s="70"/>
      <c r="N3100" s="86"/>
      <c r="O3100" s="86"/>
      <c r="P3100" s="54"/>
      <c r="Q3100" s="71"/>
      <c r="R3100" s="54"/>
      <c r="S3100" s="54"/>
      <c r="T3100" s="54"/>
      <c r="U3100" s="54"/>
      <c r="X3100" s="54"/>
    </row>
    <row r="3101" ht="15.75" customHeight="1">
      <c r="C3101" s="82"/>
      <c r="D3101" s="82"/>
      <c r="E3101" s="82"/>
      <c r="F3101" s="84"/>
      <c r="G3101" s="85"/>
      <c r="H3101" s="67"/>
      <c r="I3101" s="54"/>
      <c r="J3101" s="70"/>
      <c r="K3101" s="54"/>
      <c r="L3101" s="54"/>
      <c r="M3101" s="70"/>
      <c r="N3101" s="86"/>
      <c r="O3101" s="86"/>
      <c r="P3101" s="54"/>
      <c r="Q3101" s="71"/>
      <c r="R3101" s="54"/>
      <c r="S3101" s="54"/>
      <c r="T3101" s="54"/>
      <c r="U3101" s="54"/>
      <c r="X3101" s="54"/>
    </row>
    <row r="3102" ht="15.75" customHeight="1">
      <c r="C3102" s="82"/>
      <c r="D3102" s="82"/>
      <c r="E3102" s="82"/>
      <c r="F3102" s="84"/>
      <c r="G3102" s="85"/>
      <c r="H3102" s="67"/>
      <c r="I3102" s="54"/>
      <c r="J3102" s="70"/>
      <c r="K3102" s="54"/>
      <c r="L3102" s="54"/>
      <c r="M3102" s="70"/>
      <c r="N3102" s="86"/>
      <c r="O3102" s="86"/>
      <c r="P3102" s="54"/>
      <c r="Q3102" s="71"/>
      <c r="R3102" s="54"/>
      <c r="S3102" s="54"/>
      <c r="T3102" s="54"/>
      <c r="U3102" s="54"/>
      <c r="X3102" s="54"/>
    </row>
    <row r="3103" ht="15.75" customHeight="1">
      <c r="C3103" s="82"/>
      <c r="D3103" s="82"/>
      <c r="E3103" s="82"/>
      <c r="F3103" s="84"/>
      <c r="G3103" s="85"/>
      <c r="H3103" s="67"/>
      <c r="I3103" s="54"/>
      <c r="J3103" s="70"/>
      <c r="K3103" s="54"/>
      <c r="L3103" s="54"/>
      <c r="M3103" s="70"/>
      <c r="N3103" s="86"/>
      <c r="O3103" s="86"/>
      <c r="P3103" s="54"/>
      <c r="Q3103" s="71"/>
      <c r="R3103" s="54"/>
      <c r="S3103" s="54"/>
      <c r="T3103" s="54"/>
      <c r="U3103" s="54"/>
      <c r="X3103" s="54"/>
    </row>
    <row r="3104" ht="15.75" customHeight="1">
      <c r="C3104" s="82"/>
      <c r="D3104" s="82"/>
      <c r="E3104" s="82"/>
      <c r="F3104" s="84"/>
      <c r="G3104" s="85"/>
      <c r="H3104" s="67"/>
      <c r="I3104" s="54"/>
      <c r="J3104" s="70"/>
      <c r="K3104" s="54"/>
      <c r="L3104" s="54"/>
      <c r="M3104" s="70"/>
      <c r="N3104" s="86"/>
      <c r="O3104" s="86"/>
      <c r="P3104" s="54"/>
      <c r="Q3104" s="71"/>
      <c r="R3104" s="54"/>
      <c r="S3104" s="54"/>
      <c r="T3104" s="54"/>
      <c r="U3104" s="54"/>
      <c r="X3104" s="54"/>
    </row>
    <row r="3105" ht="15.75" customHeight="1">
      <c r="C3105" s="82"/>
      <c r="D3105" s="82"/>
      <c r="E3105" s="82"/>
      <c r="F3105" s="84"/>
      <c r="G3105" s="85"/>
      <c r="H3105" s="67"/>
      <c r="I3105" s="54"/>
      <c r="J3105" s="70"/>
      <c r="K3105" s="54"/>
      <c r="L3105" s="54"/>
      <c r="M3105" s="70"/>
      <c r="N3105" s="86"/>
      <c r="O3105" s="86"/>
      <c r="P3105" s="54"/>
      <c r="Q3105" s="71"/>
      <c r="R3105" s="54"/>
      <c r="S3105" s="54"/>
      <c r="T3105" s="54"/>
      <c r="U3105" s="54"/>
      <c r="X3105" s="54"/>
    </row>
    <row r="3106" ht="15.75" customHeight="1">
      <c r="C3106" s="82"/>
      <c r="D3106" s="82"/>
      <c r="E3106" s="82"/>
      <c r="F3106" s="84"/>
      <c r="G3106" s="85"/>
      <c r="H3106" s="67"/>
      <c r="I3106" s="54"/>
      <c r="J3106" s="70"/>
      <c r="K3106" s="54"/>
      <c r="L3106" s="54"/>
      <c r="M3106" s="70"/>
      <c r="N3106" s="86"/>
      <c r="O3106" s="86"/>
      <c r="P3106" s="54"/>
      <c r="Q3106" s="71"/>
      <c r="R3106" s="54"/>
      <c r="S3106" s="54"/>
      <c r="T3106" s="54"/>
      <c r="U3106" s="54"/>
      <c r="X3106" s="54"/>
    </row>
    <row r="3107" ht="15.75" customHeight="1">
      <c r="C3107" s="82"/>
      <c r="D3107" s="82"/>
      <c r="E3107" s="82"/>
      <c r="F3107" s="84"/>
      <c r="G3107" s="85"/>
      <c r="H3107" s="67"/>
      <c r="I3107" s="54"/>
      <c r="J3107" s="70"/>
      <c r="K3107" s="54"/>
      <c r="L3107" s="54"/>
      <c r="M3107" s="70"/>
      <c r="N3107" s="86"/>
      <c r="O3107" s="86"/>
      <c r="P3107" s="54"/>
      <c r="Q3107" s="71"/>
      <c r="R3107" s="54"/>
      <c r="S3107" s="54"/>
      <c r="T3107" s="54"/>
      <c r="U3107" s="54"/>
      <c r="X3107" s="54"/>
    </row>
    <row r="3108" ht="15.75" customHeight="1">
      <c r="C3108" s="82"/>
      <c r="D3108" s="82"/>
      <c r="E3108" s="82"/>
      <c r="F3108" s="84"/>
      <c r="G3108" s="85"/>
      <c r="H3108" s="67"/>
      <c r="I3108" s="54"/>
      <c r="J3108" s="70"/>
      <c r="K3108" s="54"/>
      <c r="L3108" s="54"/>
      <c r="M3108" s="70"/>
      <c r="N3108" s="86"/>
      <c r="O3108" s="86"/>
      <c r="P3108" s="54"/>
      <c r="Q3108" s="71"/>
      <c r="R3108" s="54"/>
      <c r="S3108" s="54"/>
      <c r="T3108" s="54"/>
      <c r="U3108" s="54"/>
      <c r="X3108" s="54"/>
    </row>
    <row r="3109" ht="15.75" customHeight="1">
      <c r="C3109" s="82"/>
      <c r="D3109" s="82"/>
      <c r="E3109" s="82"/>
      <c r="F3109" s="84"/>
      <c r="G3109" s="85"/>
      <c r="H3109" s="67"/>
      <c r="I3109" s="54"/>
      <c r="J3109" s="70"/>
      <c r="K3109" s="54"/>
      <c r="L3109" s="54"/>
      <c r="M3109" s="70"/>
      <c r="N3109" s="86"/>
      <c r="O3109" s="86"/>
      <c r="P3109" s="54"/>
      <c r="Q3109" s="71"/>
      <c r="R3109" s="54"/>
      <c r="S3109" s="54"/>
      <c r="T3109" s="54"/>
      <c r="U3109" s="54"/>
      <c r="X3109" s="54"/>
    </row>
    <row r="3110" ht="15.75" customHeight="1">
      <c r="C3110" s="82"/>
      <c r="D3110" s="82"/>
      <c r="E3110" s="82"/>
      <c r="F3110" s="84"/>
      <c r="G3110" s="85"/>
      <c r="H3110" s="67"/>
      <c r="I3110" s="54"/>
      <c r="J3110" s="70"/>
      <c r="K3110" s="54"/>
      <c r="L3110" s="54"/>
      <c r="M3110" s="70"/>
      <c r="N3110" s="86"/>
      <c r="O3110" s="86"/>
      <c r="P3110" s="54"/>
      <c r="Q3110" s="71"/>
      <c r="R3110" s="54"/>
      <c r="S3110" s="54"/>
      <c r="T3110" s="54"/>
      <c r="U3110" s="54"/>
      <c r="X3110" s="54"/>
    </row>
    <row r="3111" ht="15.75" customHeight="1">
      <c r="C3111" s="82"/>
      <c r="D3111" s="82"/>
      <c r="E3111" s="82"/>
      <c r="F3111" s="84"/>
      <c r="G3111" s="85"/>
      <c r="H3111" s="67"/>
      <c r="I3111" s="54"/>
      <c r="J3111" s="70"/>
      <c r="K3111" s="54"/>
      <c r="L3111" s="54"/>
      <c r="M3111" s="70"/>
      <c r="N3111" s="86"/>
      <c r="O3111" s="86"/>
      <c r="P3111" s="54"/>
      <c r="Q3111" s="71"/>
      <c r="R3111" s="54"/>
      <c r="S3111" s="54"/>
      <c r="T3111" s="54"/>
      <c r="U3111" s="54"/>
      <c r="X3111" s="54"/>
    </row>
    <row r="3112" ht="15.75" customHeight="1">
      <c r="C3112" s="82"/>
      <c r="D3112" s="82"/>
      <c r="E3112" s="82"/>
      <c r="F3112" s="84"/>
      <c r="G3112" s="85"/>
      <c r="H3112" s="67"/>
      <c r="I3112" s="54"/>
      <c r="J3112" s="70"/>
      <c r="K3112" s="54"/>
      <c r="L3112" s="54"/>
      <c r="M3112" s="70"/>
      <c r="N3112" s="86"/>
      <c r="O3112" s="86"/>
      <c r="P3112" s="54"/>
      <c r="Q3112" s="71"/>
      <c r="R3112" s="54"/>
      <c r="S3112" s="54"/>
      <c r="T3112" s="54"/>
      <c r="U3112" s="54"/>
      <c r="X3112" s="54"/>
    </row>
    <row r="3113" ht="15.75" customHeight="1">
      <c r="C3113" s="82"/>
      <c r="D3113" s="82"/>
      <c r="E3113" s="82"/>
      <c r="F3113" s="84"/>
      <c r="G3113" s="85"/>
      <c r="H3113" s="67"/>
      <c r="I3113" s="54"/>
      <c r="J3113" s="70"/>
      <c r="K3113" s="54"/>
      <c r="L3113" s="54"/>
      <c r="M3113" s="70"/>
      <c r="N3113" s="86"/>
      <c r="O3113" s="86"/>
      <c r="P3113" s="54"/>
      <c r="Q3113" s="71"/>
      <c r="R3113" s="54"/>
      <c r="S3113" s="54"/>
      <c r="T3113" s="54"/>
      <c r="U3113" s="54"/>
      <c r="X3113" s="54"/>
    </row>
    <row r="3114" ht="15.75" customHeight="1">
      <c r="C3114" s="82"/>
      <c r="D3114" s="82"/>
      <c r="E3114" s="82"/>
      <c r="F3114" s="84"/>
      <c r="G3114" s="85"/>
      <c r="H3114" s="67"/>
      <c r="I3114" s="54"/>
      <c r="J3114" s="70"/>
      <c r="K3114" s="54"/>
      <c r="L3114" s="54"/>
      <c r="M3114" s="70"/>
      <c r="N3114" s="86"/>
      <c r="O3114" s="86"/>
      <c r="P3114" s="54"/>
      <c r="Q3114" s="71"/>
      <c r="R3114" s="54"/>
      <c r="S3114" s="54"/>
      <c r="T3114" s="54"/>
      <c r="U3114" s="54"/>
      <c r="X3114" s="54"/>
    </row>
    <row r="3115" ht="15.75" customHeight="1">
      <c r="C3115" s="82"/>
      <c r="D3115" s="82"/>
      <c r="E3115" s="82"/>
      <c r="F3115" s="84"/>
      <c r="G3115" s="85"/>
      <c r="H3115" s="67"/>
      <c r="I3115" s="54"/>
      <c r="J3115" s="70"/>
      <c r="K3115" s="54"/>
      <c r="L3115" s="54"/>
      <c r="M3115" s="70"/>
      <c r="N3115" s="86"/>
      <c r="O3115" s="86"/>
      <c r="P3115" s="54"/>
      <c r="Q3115" s="71"/>
      <c r="R3115" s="54"/>
      <c r="S3115" s="54"/>
      <c r="T3115" s="54"/>
      <c r="U3115" s="54"/>
      <c r="X3115" s="54"/>
    </row>
    <row r="3116" ht="15.75" customHeight="1">
      <c r="C3116" s="82"/>
      <c r="D3116" s="82"/>
      <c r="E3116" s="82"/>
      <c r="F3116" s="84"/>
      <c r="G3116" s="85"/>
      <c r="H3116" s="67"/>
      <c r="I3116" s="54"/>
      <c r="J3116" s="70"/>
      <c r="K3116" s="54"/>
      <c r="L3116" s="54"/>
      <c r="M3116" s="70"/>
      <c r="N3116" s="86"/>
      <c r="O3116" s="86"/>
      <c r="P3116" s="54"/>
      <c r="Q3116" s="71"/>
      <c r="R3116" s="54"/>
      <c r="S3116" s="54"/>
      <c r="T3116" s="54"/>
      <c r="U3116" s="54"/>
      <c r="X3116" s="54"/>
    </row>
    <row r="3117" ht="15.75" customHeight="1">
      <c r="C3117" s="82"/>
      <c r="D3117" s="82"/>
      <c r="E3117" s="82"/>
      <c r="F3117" s="84"/>
      <c r="G3117" s="85"/>
      <c r="H3117" s="67"/>
      <c r="I3117" s="54"/>
      <c r="J3117" s="70"/>
      <c r="K3117" s="54"/>
      <c r="L3117" s="54"/>
      <c r="M3117" s="70"/>
      <c r="N3117" s="86"/>
      <c r="O3117" s="86"/>
      <c r="P3117" s="54"/>
      <c r="Q3117" s="71"/>
      <c r="R3117" s="54"/>
      <c r="S3117" s="54"/>
      <c r="T3117" s="54"/>
      <c r="U3117" s="54"/>
      <c r="X3117" s="54"/>
    </row>
    <row r="3118" ht="15.75" customHeight="1">
      <c r="C3118" s="82"/>
      <c r="D3118" s="82"/>
      <c r="E3118" s="82"/>
      <c r="F3118" s="84"/>
      <c r="G3118" s="85"/>
      <c r="H3118" s="67"/>
      <c r="I3118" s="54"/>
      <c r="J3118" s="70"/>
      <c r="K3118" s="54"/>
      <c r="L3118" s="54"/>
      <c r="M3118" s="70"/>
      <c r="N3118" s="86"/>
      <c r="O3118" s="86"/>
      <c r="P3118" s="54"/>
      <c r="Q3118" s="71"/>
      <c r="R3118" s="54"/>
      <c r="S3118" s="54"/>
      <c r="T3118" s="54"/>
      <c r="U3118" s="54"/>
      <c r="X3118" s="54"/>
    </row>
    <row r="3119" ht="15.75" customHeight="1">
      <c r="C3119" s="82"/>
      <c r="D3119" s="82"/>
      <c r="E3119" s="82"/>
      <c r="F3119" s="84"/>
      <c r="G3119" s="85"/>
      <c r="H3119" s="67"/>
      <c r="I3119" s="54"/>
      <c r="J3119" s="70"/>
      <c r="K3119" s="54"/>
      <c r="L3119" s="54"/>
      <c r="M3119" s="70"/>
      <c r="N3119" s="86"/>
      <c r="O3119" s="86"/>
      <c r="P3119" s="54"/>
      <c r="Q3119" s="71"/>
      <c r="R3119" s="54"/>
      <c r="S3119" s="54"/>
      <c r="T3119" s="54"/>
      <c r="U3119" s="54"/>
      <c r="X3119" s="54"/>
    </row>
    <row r="3120" ht="15.75" customHeight="1">
      <c r="C3120" s="82"/>
      <c r="D3120" s="82"/>
      <c r="E3120" s="82"/>
      <c r="F3120" s="84"/>
      <c r="G3120" s="85"/>
      <c r="H3120" s="67"/>
      <c r="I3120" s="54"/>
      <c r="J3120" s="70"/>
      <c r="K3120" s="54"/>
      <c r="L3120" s="54"/>
      <c r="M3120" s="70"/>
      <c r="N3120" s="86"/>
      <c r="O3120" s="86"/>
      <c r="P3120" s="54"/>
      <c r="Q3120" s="71"/>
      <c r="R3120" s="54"/>
      <c r="S3120" s="54"/>
      <c r="T3120" s="54"/>
      <c r="U3120" s="54"/>
      <c r="X3120" s="54"/>
    </row>
    <row r="3121" ht="15.75" customHeight="1">
      <c r="C3121" s="82"/>
      <c r="D3121" s="82"/>
      <c r="E3121" s="82"/>
      <c r="F3121" s="84"/>
      <c r="G3121" s="85"/>
      <c r="H3121" s="67"/>
      <c r="I3121" s="54"/>
      <c r="J3121" s="70"/>
      <c r="K3121" s="54"/>
      <c r="L3121" s="54"/>
      <c r="M3121" s="70"/>
      <c r="N3121" s="86"/>
      <c r="O3121" s="86"/>
      <c r="P3121" s="54"/>
      <c r="Q3121" s="71"/>
      <c r="R3121" s="54"/>
      <c r="S3121" s="54"/>
      <c r="T3121" s="54"/>
      <c r="U3121" s="54"/>
      <c r="X3121" s="54"/>
    </row>
    <row r="3122" ht="15.75" customHeight="1">
      <c r="C3122" s="82"/>
      <c r="D3122" s="82"/>
      <c r="E3122" s="82"/>
      <c r="F3122" s="84"/>
      <c r="G3122" s="85"/>
      <c r="H3122" s="67"/>
      <c r="I3122" s="54"/>
      <c r="J3122" s="70"/>
      <c r="K3122" s="54"/>
      <c r="L3122" s="54"/>
      <c r="M3122" s="70"/>
      <c r="N3122" s="86"/>
      <c r="O3122" s="86"/>
      <c r="P3122" s="54"/>
      <c r="Q3122" s="71"/>
      <c r="R3122" s="54"/>
      <c r="S3122" s="54"/>
      <c r="T3122" s="54"/>
      <c r="U3122" s="54"/>
      <c r="X3122" s="54"/>
    </row>
    <row r="3123" ht="15.75" customHeight="1">
      <c r="C3123" s="82"/>
      <c r="D3123" s="82"/>
      <c r="E3123" s="82"/>
      <c r="F3123" s="84"/>
      <c r="G3123" s="85"/>
      <c r="H3123" s="67"/>
      <c r="I3123" s="54"/>
      <c r="J3123" s="70"/>
      <c r="K3123" s="54"/>
      <c r="L3123" s="54"/>
      <c r="M3123" s="70"/>
      <c r="N3123" s="86"/>
      <c r="O3123" s="86"/>
      <c r="P3123" s="54"/>
      <c r="Q3123" s="71"/>
      <c r="R3123" s="54"/>
      <c r="S3123" s="54"/>
      <c r="T3123" s="54"/>
      <c r="U3123" s="54"/>
      <c r="X3123" s="54"/>
    </row>
    <row r="3124" ht="15.75" customHeight="1">
      <c r="C3124" s="82"/>
      <c r="D3124" s="82"/>
      <c r="E3124" s="82"/>
      <c r="F3124" s="84"/>
      <c r="G3124" s="85"/>
      <c r="H3124" s="67"/>
      <c r="I3124" s="54"/>
      <c r="J3124" s="70"/>
      <c r="K3124" s="54"/>
      <c r="L3124" s="54"/>
      <c r="M3124" s="70"/>
      <c r="N3124" s="86"/>
      <c r="O3124" s="86"/>
      <c r="P3124" s="54"/>
      <c r="Q3124" s="71"/>
      <c r="R3124" s="54"/>
      <c r="S3124" s="54"/>
      <c r="T3124" s="54"/>
      <c r="U3124" s="54"/>
      <c r="X3124" s="54"/>
    </row>
    <row r="3125" ht="15.75" customHeight="1">
      <c r="C3125" s="82"/>
      <c r="D3125" s="82"/>
      <c r="E3125" s="82"/>
      <c r="F3125" s="84"/>
      <c r="G3125" s="85"/>
      <c r="H3125" s="67"/>
      <c r="I3125" s="54"/>
      <c r="J3125" s="70"/>
      <c r="K3125" s="54"/>
      <c r="L3125" s="54"/>
      <c r="M3125" s="70"/>
      <c r="N3125" s="86"/>
      <c r="O3125" s="86"/>
      <c r="P3125" s="54"/>
      <c r="Q3125" s="71"/>
      <c r="R3125" s="54"/>
      <c r="S3125" s="54"/>
      <c r="T3125" s="54"/>
      <c r="U3125" s="54"/>
      <c r="X3125" s="54"/>
    </row>
    <row r="3126" ht="15.75" customHeight="1">
      <c r="C3126" s="82"/>
      <c r="D3126" s="82"/>
      <c r="E3126" s="82"/>
      <c r="F3126" s="84"/>
      <c r="G3126" s="85"/>
      <c r="H3126" s="67"/>
      <c r="I3126" s="54"/>
      <c r="J3126" s="70"/>
      <c r="K3126" s="54"/>
      <c r="L3126" s="54"/>
      <c r="M3126" s="70"/>
      <c r="N3126" s="86"/>
      <c r="O3126" s="86"/>
      <c r="P3126" s="54"/>
      <c r="Q3126" s="71"/>
      <c r="R3126" s="54"/>
      <c r="S3126" s="54"/>
      <c r="T3126" s="54"/>
      <c r="U3126" s="54"/>
      <c r="X3126" s="54"/>
    </row>
    <row r="3127" ht="15.75" customHeight="1">
      <c r="C3127" s="82"/>
      <c r="D3127" s="82"/>
      <c r="E3127" s="82"/>
      <c r="F3127" s="84"/>
      <c r="G3127" s="85"/>
      <c r="H3127" s="67"/>
      <c r="I3127" s="54"/>
      <c r="J3127" s="70"/>
      <c r="K3127" s="54"/>
      <c r="L3127" s="54"/>
      <c r="M3127" s="70"/>
      <c r="N3127" s="86"/>
      <c r="O3127" s="86"/>
      <c r="P3127" s="54"/>
      <c r="Q3127" s="71"/>
      <c r="R3127" s="54"/>
      <c r="S3127" s="54"/>
      <c r="T3127" s="54"/>
      <c r="U3127" s="54"/>
      <c r="X3127" s="54"/>
    </row>
    <row r="3128" ht="15.75" customHeight="1">
      <c r="C3128" s="82"/>
      <c r="D3128" s="82"/>
      <c r="E3128" s="82"/>
      <c r="F3128" s="84"/>
      <c r="G3128" s="85"/>
      <c r="H3128" s="67"/>
      <c r="I3128" s="54"/>
      <c r="J3128" s="70"/>
      <c r="K3128" s="54"/>
      <c r="L3128" s="54"/>
      <c r="M3128" s="70"/>
      <c r="N3128" s="86"/>
      <c r="O3128" s="86"/>
      <c r="P3128" s="54"/>
      <c r="Q3128" s="71"/>
      <c r="R3128" s="54"/>
      <c r="S3128" s="54"/>
      <c r="T3128" s="54"/>
      <c r="U3128" s="54"/>
      <c r="X3128" s="54"/>
    </row>
    <row r="3129" ht="15.75" customHeight="1">
      <c r="C3129" s="82"/>
      <c r="D3129" s="82"/>
      <c r="E3129" s="82"/>
      <c r="F3129" s="84"/>
      <c r="G3129" s="85"/>
      <c r="H3129" s="67"/>
      <c r="I3129" s="54"/>
      <c r="J3129" s="70"/>
      <c r="K3129" s="54"/>
      <c r="L3129" s="54"/>
      <c r="M3129" s="70"/>
      <c r="N3129" s="86"/>
      <c r="O3129" s="86"/>
      <c r="P3129" s="54"/>
      <c r="Q3129" s="71"/>
      <c r="R3129" s="54"/>
      <c r="S3129" s="54"/>
      <c r="T3129" s="54"/>
      <c r="U3129" s="54"/>
      <c r="X3129" s="54"/>
    </row>
    <row r="3130" ht="15.75" customHeight="1">
      <c r="C3130" s="82"/>
      <c r="D3130" s="82"/>
      <c r="E3130" s="82"/>
      <c r="F3130" s="84"/>
      <c r="G3130" s="85"/>
      <c r="H3130" s="67"/>
      <c r="I3130" s="54"/>
      <c r="J3130" s="70"/>
      <c r="K3130" s="54"/>
      <c r="L3130" s="54"/>
      <c r="M3130" s="70"/>
      <c r="N3130" s="86"/>
      <c r="O3130" s="86"/>
      <c r="P3130" s="54"/>
      <c r="Q3130" s="71"/>
      <c r="R3130" s="54"/>
      <c r="S3130" s="54"/>
      <c r="T3130" s="54"/>
      <c r="U3130" s="54"/>
      <c r="X3130" s="54"/>
    </row>
    <row r="3131" ht="15.75" customHeight="1">
      <c r="C3131" s="82"/>
      <c r="D3131" s="82"/>
      <c r="E3131" s="82"/>
      <c r="F3131" s="84"/>
      <c r="G3131" s="85"/>
      <c r="H3131" s="67"/>
      <c r="I3131" s="54"/>
      <c r="J3131" s="70"/>
      <c r="K3131" s="54"/>
      <c r="L3131" s="54"/>
      <c r="M3131" s="70"/>
      <c r="N3131" s="86"/>
      <c r="O3131" s="86"/>
      <c r="P3131" s="54"/>
      <c r="Q3131" s="71"/>
      <c r="R3131" s="54"/>
      <c r="S3131" s="54"/>
      <c r="T3131" s="54"/>
      <c r="U3131" s="54"/>
      <c r="X3131" s="54"/>
    </row>
    <row r="3132" ht="15.75" customHeight="1">
      <c r="C3132" s="82"/>
      <c r="D3132" s="82"/>
      <c r="E3132" s="82"/>
      <c r="F3132" s="84"/>
      <c r="G3132" s="85"/>
      <c r="H3132" s="67"/>
      <c r="I3132" s="54"/>
      <c r="J3132" s="70"/>
      <c r="K3132" s="54"/>
      <c r="L3132" s="54"/>
      <c r="M3132" s="70"/>
      <c r="N3132" s="86"/>
      <c r="O3132" s="86"/>
      <c r="P3132" s="54"/>
      <c r="Q3132" s="71"/>
      <c r="R3132" s="54"/>
      <c r="S3132" s="54"/>
      <c r="T3132" s="54"/>
      <c r="U3132" s="54"/>
      <c r="X3132" s="54"/>
    </row>
    <row r="3133" ht="15.75" customHeight="1">
      <c r="C3133" s="82"/>
      <c r="D3133" s="82"/>
      <c r="E3133" s="82"/>
      <c r="F3133" s="84"/>
      <c r="G3133" s="85"/>
      <c r="H3133" s="67"/>
      <c r="I3133" s="54"/>
      <c r="J3133" s="70"/>
      <c r="K3133" s="54"/>
      <c r="L3133" s="54"/>
      <c r="M3133" s="70"/>
      <c r="N3133" s="86"/>
      <c r="O3133" s="86"/>
      <c r="P3133" s="54"/>
      <c r="Q3133" s="71"/>
      <c r="R3133" s="54"/>
      <c r="S3133" s="54"/>
      <c r="T3133" s="54"/>
      <c r="U3133" s="54"/>
      <c r="X3133" s="54"/>
    </row>
    <row r="3134" ht="15.75" customHeight="1">
      <c r="C3134" s="82"/>
      <c r="D3134" s="82"/>
      <c r="E3134" s="82"/>
      <c r="F3134" s="84"/>
      <c r="G3134" s="85"/>
      <c r="H3134" s="67"/>
      <c r="I3134" s="54"/>
      <c r="J3134" s="70"/>
      <c r="K3134" s="54"/>
      <c r="L3134" s="54"/>
      <c r="M3134" s="70"/>
      <c r="N3134" s="86"/>
      <c r="O3134" s="86"/>
      <c r="P3134" s="54"/>
      <c r="Q3134" s="71"/>
      <c r="R3134" s="54"/>
      <c r="S3134" s="54"/>
      <c r="T3134" s="54"/>
      <c r="U3134" s="54"/>
      <c r="X3134" s="54"/>
    </row>
    <row r="3135" ht="15.75" customHeight="1">
      <c r="C3135" s="82"/>
      <c r="D3135" s="82"/>
      <c r="E3135" s="82"/>
      <c r="F3135" s="84"/>
      <c r="G3135" s="85"/>
      <c r="H3135" s="67"/>
      <c r="I3135" s="54"/>
      <c r="J3135" s="70"/>
      <c r="K3135" s="54"/>
      <c r="L3135" s="54"/>
      <c r="M3135" s="70"/>
      <c r="N3135" s="86"/>
      <c r="O3135" s="86"/>
      <c r="P3135" s="54"/>
      <c r="Q3135" s="71"/>
      <c r="R3135" s="54"/>
      <c r="S3135" s="54"/>
      <c r="T3135" s="54"/>
      <c r="U3135" s="54"/>
      <c r="X3135" s="54"/>
    </row>
    <row r="3136" ht="15.75" customHeight="1">
      <c r="C3136" s="82"/>
      <c r="D3136" s="82"/>
      <c r="E3136" s="82"/>
      <c r="F3136" s="84"/>
      <c r="G3136" s="85"/>
      <c r="H3136" s="67"/>
      <c r="I3136" s="54"/>
      <c r="J3136" s="70"/>
      <c r="K3136" s="54"/>
      <c r="L3136" s="54"/>
      <c r="M3136" s="70"/>
      <c r="N3136" s="86"/>
      <c r="O3136" s="86"/>
      <c r="P3136" s="54"/>
      <c r="Q3136" s="71"/>
      <c r="R3136" s="54"/>
      <c r="S3136" s="54"/>
      <c r="T3136" s="54"/>
      <c r="U3136" s="54"/>
      <c r="X3136" s="54"/>
    </row>
    <row r="3137" ht="15.75" customHeight="1">
      <c r="C3137" s="82"/>
      <c r="D3137" s="82"/>
      <c r="E3137" s="82"/>
      <c r="F3137" s="84"/>
      <c r="G3137" s="85"/>
      <c r="H3137" s="67"/>
      <c r="I3137" s="54"/>
      <c r="J3137" s="70"/>
      <c r="K3137" s="54"/>
      <c r="L3137" s="54"/>
      <c r="M3137" s="70"/>
      <c r="N3137" s="86"/>
      <c r="O3137" s="86"/>
      <c r="P3137" s="54"/>
      <c r="Q3137" s="71"/>
      <c r="R3137" s="54"/>
      <c r="S3137" s="54"/>
      <c r="T3137" s="54"/>
      <c r="U3137" s="54"/>
      <c r="X3137" s="54"/>
    </row>
    <row r="3138" ht="15.75" customHeight="1">
      <c r="C3138" s="82"/>
      <c r="D3138" s="82"/>
      <c r="E3138" s="82"/>
      <c r="F3138" s="84"/>
      <c r="G3138" s="85"/>
      <c r="H3138" s="67"/>
      <c r="I3138" s="54"/>
      <c r="J3138" s="70"/>
      <c r="K3138" s="54"/>
      <c r="L3138" s="54"/>
      <c r="M3138" s="70"/>
      <c r="N3138" s="86"/>
      <c r="O3138" s="86"/>
      <c r="P3138" s="54"/>
      <c r="Q3138" s="71"/>
      <c r="R3138" s="54"/>
      <c r="S3138" s="54"/>
      <c r="T3138" s="54"/>
      <c r="U3138" s="54"/>
      <c r="X3138" s="54"/>
    </row>
    <row r="3139" ht="15.75" customHeight="1">
      <c r="C3139" s="82"/>
      <c r="D3139" s="82"/>
      <c r="E3139" s="82"/>
      <c r="F3139" s="84"/>
      <c r="G3139" s="85"/>
      <c r="H3139" s="67"/>
      <c r="I3139" s="54"/>
      <c r="J3139" s="70"/>
      <c r="K3139" s="54"/>
      <c r="L3139" s="54"/>
      <c r="M3139" s="70"/>
      <c r="N3139" s="86"/>
      <c r="O3139" s="86"/>
      <c r="P3139" s="54"/>
      <c r="Q3139" s="71"/>
      <c r="R3139" s="54"/>
      <c r="S3139" s="54"/>
      <c r="T3139" s="54"/>
      <c r="U3139" s="54"/>
      <c r="X3139" s="54"/>
    </row>
    <row r="3140" ht="15.75" customHeight="1">
      <c r="C3140" s="82"/>
      <c r="D3140" s="82"/>
      <c r="E3140" s="82"/>
      <c r="F3140" s="84"/>
      <c r="G3140" s="85"/>
      <c r="H3140" s="67"/>
      <c r="I3140" s="54"/>
      <c r="J3140" s="70"/>
      <c r="K3140" s="54"/>
      <c r="L3140" s="54"/>
      <c r="M3140" s="70"/>
      <c r="N3140" s="86"/>
      <c r="O3140" s="86"/>
      <c r="P3140" s="54"/>
      <c r="Q3140" s="71"/>
      <c r="R3140" s="54"/>
      <c r="S3140" s="54"/>
      <c r="T3140" s="54"/>
      <c r="U3140" s="54"/>
      <c r="X3140" s="54"/>
    </row>
    <row r="3141" ht="15.75" customHeight="1">
      <c r="C3141" s="82"/>
      <c r="D3141" s="82"/>
      <c r="E3141" s="82"/>
      <c r="F3141" s="84"/>
      <c r="G3141" s="85"/>
      <c r="H3141" s="67"/>
      <c r="I3141" s="54"/>
      <c r="J3141" s="70"/>
      <c r="K3141" s="54"/>
      <c r="L3141" s="54"/>
      <c r="M3141" s="70"/>
      <c r="N3141" s="86"/>
      <c r="O3141" s="86"/>
      <c r="P3141" s="54"/>
      <c r="Q3141" s="71"/>
      <c r="R3141" s="54"/>
      <c r="S3141" s="54"/>
      <c r="T3141" s="54"/>
      <c r="U3141" s="54"/>
      <c r="X3141" s="54"/>
    </row>
    <row r="3142" ht="15.75" customHeight="1">
      <c r="C3142" s="82"/>
      <c r="D3142" s="82"/>
      <c r="E3142" s="82"/>
      <c r="F3142" s="84"/>
      <c r="G3142" s="85"/>
      <c r="H3142" s="67"/>
      <c r="I3142" s="54"/>
      <c r="J3142" s="70"/>
      <c r="K3142" s="54"/>
      <c r="L3142" s="54"/>
      <c r="M3142" s="70"/>
      <c r="N3142" s="86"/>
      <c r="O3142" s="86"/>
      <c r="P3142" s="54"/>
      <c r="Q3142" s="71"/>
      <c r="R3142" s="54"/>
      <c r="S3142" s="54"/>
      <c r="T3142" s="54"/>
      <c r="U3142" s="54"/>
      <c r="X3142" s="54"/>
    </row>
    <row r="3143" ht="15.75" customHeight="1">
      <c r="C3143" s="82"/>
      <c r="D3143" s="82"/>
      <c r="E3143" s="82"/>
      <c r="F3143" s="84"/>
      <c r="G3143" s="85"/>
      <c r="H3143" s="67"/>
      <c r="I3143" s="54"/>
      <c r="J3143" s="70"/>
      <c r="K3143" s="54"/>
      <c r="L3143" s="54"/>
      <c r="M3143" s="70"/>
      <c r="N3143" s="86"/>
      <c r="O3143" s="86"/>
      <c r="P3143" s="54"/>
      <c r="Q3143" s="71"/>
      <c r="R3143" s="54"/>
      <c r="S3143" s="54"/>
      <c r="T3143" s="54"/>
      <c r="U3143" s="54"/>
      <c r="X3143" s="54"/>
    </row>
    <row r="3144" ht="15.75" customHeight="1">
      <c r="C3144" s="82"/>
      <c r="D3144" s="82"/>
      <c r="E3144" s="82"/>
      <c r="F3144" s="84"/>
      <c r="G3144" s="85"/>
      <c r="H3144" s="67"/>
      <c r="I3144" s="54"/>
      <c r="J3144" s="70"/>
      <c r="K3144" s="54"/>
      <c r="L3144" s="54"/>
      <c r="M3144" s="70"/>
      <c r="N3144" s="86"/>
      <c r="O3144" s="86"/>
      <c r="P3144" s="54"/>
      <c r="Q3144" s="71"/>
      <c r="R3144" s="54"/>
      <c r="S3144" s="54"/>
      <c r="T3144" s="54"/>
      <c r="U3144" s="54"/>
      <c r="X3144" s="54"/>
    </row>
    <row r="3145" ht="15.75" customHeight="1">
      <c r="C3145" s="82"/>
      <c r="D3145" s="82"/>
      <c r="E3145" s="82"/>
      <c r="F3145" s="84"/>
      <c r="G3145" s="85"/>
      <c r="H3145" s="67"/>
      <c r="I3145" s="54"/>
      <c r="J3145" s="70"/>
      <c r="K3145" s="54"/>
      <c r="L3145" s="54"/>
      <c r="M3145" s="70"/>
      <c r="N3145" s="86"/>
      <c r="O3145" s="86"/>
      <c r="P3145" s="54"/>
      <c r="Q3145" s="71"/>
      <c r="R3145" s="54"/>
      <c r="S3145" s="54"/>
      <c r="T3145" s="54"/>
      <c r="U3145" s="54"/>
      <c r="X3145" s="54"/>
    </row>
    <row r="3146" ht="15.75" customHeight="1">
      <c r="C3146" s="82"/>
      <c r="D3146" s="82"/>
      <c r="E3146" s="82"/>
      <c r="F3146" s="84"/>
      <c r="G3146" s="85"/>
      <c r="H3146" s="67"/>
      <c r="I3146" s="54"/>
      <c r="J3146" s="70"/>
      <c r="K3146" s="54"/>
      <c r="L3146" s="54"/>
      <c r="M3146" s="70"/>
      <c r="N3146" s="86"/>
      <c r="O3146" s="86"/>
      <c r="P3146" s="54"/>
      <c r="Q3146" s="71"/>
      <c r="R3146" s="54"/>
      <c r="S3146" s="54"/>
      <c r="T3146" s="54"/>
      <c r="U3146" s="54"/>
      <c r="X3146" s="54"/>
    </row>
    <row r="3147" ht="15.75" customHeight="1">
      <c r="C3147" s="82"/>
      <c r="D3147" s="82"/>
      <c r="E3147" s="82"/>
      <c r="F3147" s="84"/>
      <c r="G3147" s="85"/>
      <c r="H3147" s="67"/>
      <c r="I3147" s="54"/>
      <c r="J3147" s="70"/>
      <c r="K3147" s="54"/>
      <c r="L3147" s="54"/>
      <c r="M3147" s="70"/>
      <c r="N3147" s="86"/>
      <c r="O3147" s="86"/>
      <c r="P3147" s="54"/>
      <c r="Q3147" s="71"/>
      <c r="R3147" s="54"/>
      <c r="S3147" s="54"/>
      <c r="T3147" s="54"/>
      <c r="U3147" s="54"/>
      <c r="X3147" s="54"/>
    </row>
    <row r="3148" ht="15.75" customHeight="1">
      <c r="C3148" s="82"/>
      <c r="D3148" s="82"/>
      <c r="E3148" s="82"/>
      <c r="F3148" s="84"/>
      <c r="G3148" s="85"/>
      <c r="H3148" s="67"/>
      <c r="I3148" s="54"/>
      <c r="J3148" s="70"/>
      <c r="K3148" s="54"/>
      <c r="L3148" s="54"/>
      <c r="M3148" s="70"/>
      <c r="N3148" s="86"/>
      <c r="O3148" s="86"/>
      <c r="P3148" s="54"/>
      <c r="Q3148" s="71"/>
      <c r="R3148" s="54"/>
      <c r="S3148" s="54"/>
      <c r="T3148" s="54"/>
      <c r="U3148" s="54"/>
      <c r="X3148" s="54"/>
    </row>
    <row r="3149" ht="15.75" customHeight="1">
      <c r="C3149" s="82"/>
      <c r="D3149" s="82"/>
      <c r="E3149" s="82"/>
      <c r="F3149" s="84"/>
      <c r="G3149" s="85"/>
      <c r="H3149" s="67"/>
      <c r="I3149" s="54"/>
      <c r="J3149" s="70"/>
      <c r="K3149" s="54"/>
      <c r="L3149" s="54"/>
      <c r="M3149" s="70"/>
      <c r="N3149" s="86"/>
      <c r="O3149" s="86"/>
      <c r="P3149" s="54"/>
      <c r="Q3149" s="71"/>
      <c r="R3149" s="54"/>
      <c r="S3149" s="54"/>
      <c r="T3149" s="54"/>
      <c r="U3149" s="54"/>
      <c r="X3149" s="54"/>
    </row>
    <row r="3150" ht="15.75" customHeight="1">
      <c r="C3150" s="82"/>
      <c r="D3150" s="82"/>
      <c r="E3150" s="82"/>
      <c r="F3150" s="84"/>
      <c r="G3150" s="85"/>
      <c r="H3150" s="67"/>
      <c r="I3150" s="54"/>
      <c r="J3150" s="70"/>
      <c r="K3150" s="54"/>
      <c r="L3150" s="54"/>
      <c r="M3150" s="70"/>
      <c r="N3150" s="86"/>
      <c r="O3150" s="86"/>
      <c r="P3150" s="54"/>
      <c r="Q3150" s="71"/>
      <c r="R3150" s="54"/>
      <c r="S3150" s="54"/>
      <c r="T3150" s="54"/>
      <c r="U3150" s="54"/>
      <c r="X3150" s="54"/>
    </row>
    <row r="3151" ht="15.75" customHeight="1">
      <c r="C3151" s="82"/>
      <c r="D3151" s="82"/>
      <c r="E3151" s="82"/>
      <c r="F3151" s="84"/>
      <c r="G3151" s="85"/>
      <c r="H3151" s="67"/>
      <c r="I3151" s="54"/>
      <c r="J3151" s="70"/>
      <c r="K3151" s="54"/>
      <c r="L3151" s="54"/>
      <c r="M3151" s="70"/>
      <c r="N3151" s="86"/>
      <c r="O3151" s="86"/>
      <c r="P3151" s="54"/>
      <c r="Q3151" s="71"/>
      <c r="R3151" s="54"/>
      <c r="S3151" s="54"/>
      <c r="T3151" s="54"/>
      <c r="U3151" s="54"/>
      <c r="X3151" s="54"/>
    </row>
    <row r="3152" ht="15.75" customHeight="1">
      <c r="C3152" s="82"/>
      <c r="D3152" s="82"/>
      <c r="E3152" s="82"/>
      <c r="F3152" s="84"/>
      <c r="G3152" s="85"/>
      <c r="H3152" s="67"/>
      <c r="I3152" s="54"/>
      <c r="J3152" s="70"/>
      <c r="K3152" s="54"/>
      <c r="L3152" s="54"/>
      <c r="M3152" s="70"/>
      <c r="N3152" s="86"/>
      <c r="O3152" s="86"/>
      <c r="P3152" s="54"/>
      <c r="Q3152" s="71"/>
      <c r="R3152" s="54"/>
      <c r="S3152" s="54"/>
      <c r="T3152" s="54"/>
      <c r="U3152" s="54"/>
      <c r="X3152" s="54"/>
    </row>
    <row r="3153" ht="15.75" customHeight="1">
      <c r="C3153" s="82"/>
      <c r="D3153" s="82"/>
      <c r="E3153" s="82"/>
      <c r="F3153" s="84"/>
      <c r="G3153" s="85"/>
      <c r="H3153" s="67"/>
      <c r="I3153" s="54"/>
      <c r="J3153" s="70"/>
      <c r="K3153" s="54"/>
      <c r="L3153" s="54"/>
      <c r="M3153" s="70"/>
      <c r="N3153" s="86"/>
      <c r="O3153" s="86"/>
      <c r="P3153" s="54"/>
      <c r="Q3153" s="71"/>
      <c r="R3153" s="54"/>
      <c r="S3153" s="54"/>
      <c r="T3153" s="54"/>
      <c r="U3153" s="54"/>
      <c r="X3153" s="54"/>
    </row>
    <row r="3154" ht="15.75" customHeight="1">
      <c r="C3154" s="82"/>
      <c r="D3154" s="82"/>
      <c r="E3154" s="82"/>
      <c r="F3154" s="84"/>
      <c r="G3154" s="85"/>
      <c r="H3154" s="67"/>
      <c r="I3154" s="54"/>
      <c r="J3154" s="70"/>
      <c r="K3154" s="54"/>
      <c r="L3154" s="54"/>
      <c r="M3154" s="70"/>
      <c r="N3154" s="86"/>
      <c r="O3154" s="86"/>
      <c r="P3154" s="54"/>
      <c r="Q3154" s="71"/>
      <c r="R3154" s="54"/>
      <c r="S3154" s="54"/>
      <c r="T3154" s="54"/>
      <c r="U3154" s="54"/>
      <c r="X3154" s="54"/>
    </row>
    <row r="3155" ht="15.75" customHeight="1">
      <c r="C3155" s="82"/>
      <c r="D3155" s="82"/>
      <c r="E3155" s="82"/>
      <c r="F3155" s="84"/>
      <c r="G3155" s="85"/>
      <c r="H3155" s="67"/>
      <c r="I3155" s="54"/>
      <c r="J3155" s="70"/>
      <c r="K3155" s="54"/>
      <c r="L3155" s="54"/>
      <c r="M3155" s="70"/>
      <c r="N3155" s="86"/>
      <c r="O3155" s="86"/>
      <c r="P3155" s="54"/>
      <c r="Q3155" s="71"/>
      <c r="R3155" s="54"/>
      <c r="S3155" s="54"/>
      <c r="T3155" s="54"/>
      <c r="U3155" s="54"/>
      <c r="X3155" s="54"/>
    </row>
    <row r="3156" ht="15.75" customHeight="1">
      <c r="C3156" s="82"/>
      <c r="D3156" s="82"/>
      <c r="E3156" s="82"/>
      <c r="F3156" s="84"/>
      <c r="G3156" s="85"/>
      <c r="H3156" s="67"/>
      <c r="I3156" s="54"/>
      <c r="J3156" s="70"/>
      <c r="K3156" s="54"/>
      <c r="L3156" s="54"/>
      <c r="M3156" s="70"/>
      <c r="N3156" s="86"/>
      <c r="O3156" s="86"/>
      <c r="P3156" s="54"/>
      <c r="Q3156" s="71"/>
      <c r="R3156" s="54"/>
      <c r="S3156" s="54"/>
      <c r="T3156" s="54"/>
      <c r="U3156" s="54"/>
      <c r="X3156" s="54"/>
    </row>
    <row r="3157" ht="15.75" customHeight="1">
      <c r="C3157" s="82"/>
      <c r="D3157" s="82"/>
      <c r="E3157" s="82"/>
      <c r="F3157" s="84"/>
      <c r="G3157" s="85"/>
      <c r="H3157" s="67"/>
      <c r="I3157" s="54"/>
      <c r="J3157" s="70"/>
      <c r="K3157" s="54"/>
      <c r="L3157" s="54"/>
      <c r="M3157" s="70"/>
      <c r="N3157" s="86"/>
      <c r="O3157" s="86"/>
      <c r="P3157" s="54"/>
      <c r="Q3157" s="71"/>
      <c r="R3157" s="54"/>
      <c r="S3157" s="54"/>
      <c r="T3157" s="54"/>
      <c r="U3157" s="54"/>
      <c r="X3157" s="54"/>
    </row>
    <row r="3158" ht="15.75" customHeight="1">
      <c r="C3158" s="82"/>
      <c r="D3158" s="82"/>
      <c r="E3158" s="82"/>
      <c r="F3158" s="84"/>
      <c r="G3158" s="85"/>
      <c r="H3158" s="67"/>
      <c r="I3158" s="54"/>
      <c r="J3158" s="70"/>
      <c r="K3158" s="54"/>
      <c r="L3158" s="54"/>
      <c r="M3158" s="70"/>
      <c r="N3158" s="86"/>
      <c r="O3158" s="86"/>
      <c r="P3158" s="54"/>
      <c r="Q3158" s="71"/>
      <c r="R3158" s="54"/>
      <c r="S3158" s="54"/>
      <c r="T3158" s="54"/>
      <c r="U3158" s="54"/>
      <c r="X3158" s="54"/>
    </row>
    <row r="3159" ht="15.75" customHeight="1">
      <c r="C3159" s="82"/>
      <c r="D3159" s="82"/>
      <c r="E3159" s="82"/>
      <c r="F3159" s="84"/>
      <c r="G3159" s="85"/>
      <c r="H3159" s="67"/>
      <c r="I3159" s="54"/>
      <c r="J3159" s="70"/>
      <c r="K3159" s="54"/>
      <c r="L3159" s="54"/>
      <c r="M3159" s="70"/>
      <c r="N3159" s="86"/>
      <c r="O3159" s="86"/>
      <c r="P3159" s="54"/>
      <c r="Q3159" s="71"/>
      <c r="R3159" s="54"/>
      <c r="S3159" s="54"/>
      <c r="T3159" s="54"/>
      <c r="U3159" s="54"/>
      <c r="X3159" s="54"/>
    </row>
    <row r="3160" ht="15.75" customHeight="1">
      <c r="C3160" s="82"/>
      <c r="D3160" s="82"/>
      <c r="E3160" s="82"/>
      <c r="F3160" s="84"/>
      <c r="G3160" s="85"/>
      <c r="H3160" s="67"/>
      <c r="I3160" s="54"/>
      <c r="J3160" s="70"/>
      <c r="K3160" s="54"/>
      <c r="L3160" s="54"/>
      <c r="M3160" s="70"/>
      <c r="N3160" s="86"/>
      <c r="O3160" s="86"/>
      <c r="P3160" s="54"/>
      <c r="Q3160" s="71"/>
      <c r="R3160" s="54"/>
      <c r="S3160" s="54"/>
      <c r="T3160" s="54"/>
      <c r="U3160" s="54"/>
      <c r="X3160" s="54"/>
    </row>
    <row r="3161" ht="15.75" customHeight="1">
      <c r="C3161" s="82"/>
      <c r="D3161" s="82"/>
      <c r="E3161" s="82"/>
      <c r="F3161" s="84"/>
      <c r="G3161" s="85"/>
      <c r="H3161" s="67"/>
      <c r="I3161" s="54"/>
      <c r="J3161" s="70"/>
      <c r="K3161" s="54"/>
      <c r="L3161" s="54"/>
      <c r="M3161" s="70"/>
      <c r="N3161" s="86"/>
      <c r="O3161" s="86"/>
      <c r="P3161" s="54"/>
      <c r="Q3161" s="71"/>
      <c r="R3161" s="54"/>
      <c r="S3161" s="54"/>
      <c r="T3161" s="54"/>
      <c r="U3161" s="54"/>
      <c r="X3161" s="54"/>
    </row>
    <row r="3162" ht="15.75" customHeight="1">
      <c r="C3162" s="82"/>
      <c r="D3162" s="82"/>
      <c r="E3162" s="82"/>
      <c r="F3162" s="84"/>
      <c r="G3162" s="85"/>
      <c r="H3162" s="67"/>
      <c r="I3162" s="54"/>
      <c r="J3162" s="70"/>
      <c r="K3162" s="54"/>
      <c r="L3162" s="54"/>
      <c r="M3162" s="70"/>
      <c r="N3162" s="86"/>
      <c r="O3162" s="86"/>
      <c r="P3162" s="54"/>
      <c r="Q3162" s="71"/>
      <c r="R3162" s="54"/>
      <c r="S3162" s="54"/>
      <c r="T3162" s="54"/>
      <c r="U3162" s="54"/>
      <c r="X3162" s="54"/>
    </row>
    <row r="3163" ht="15.75" customHeight="1">
      <c r="C3163" s="82"/>
      <c r="D3163" s="82"/>
      <c r="E3163" s="82"/>
      <c r="F3163" s="84"/>
      <c r="G3163" s="85"/>
      <c r="H3163" s="67"/>
      <c r="I3163" s="54"/>
      <c r="J3163" s="70"/>
      <c r="K3163" s="54"/>
      <c r="L3163" s="54"/>
      <c r="M3163" s="70"/>
      <c r="N3163" s="86"/>
      <c r="O3163" s="86"/>
      <c r="P3163" s="54"/>
      <c r="Q3163" s="71"/>
      <c r="R3163" s="54"/>
      <c r="S3163" s="54"/>
      <c r="T3163" s="54"/>
      <c r="U3163" s="54"/>
      <c r="X3163" s="54"/>
    </row>
    <row r="3164" ht="15.75" customHeight="1">
      <c r="C3164" s="82"/>
      <c r="D3164" s="82"/>
      <c r="E3164" s="82"/>
      <c r="F3164" s="84"/>
      <c r="G3164" s="85"/>
      <c r="H3164" s="67"/>
      <c r="I3164" s="54"/>
      <c r="J3164" s="70"/>
      <c r="K3164" s="54"/>
      <c r="L3164" s="54"/>
      <c r="M3164" s="70"/>
      <c r="N3164" s="86"/>
      <c r="O3164" s="86"/>
      <c r="P3164" s="54"/>
      <c r="Q3164" s="71"/>
      <c r="R3164" s="54"/>
      <c r="S3164" s="54"/>
      <c r="T3164" s="54"/>
      <c r="U3164" s="54"/>
      <c r="X3164" s="54"/>
    </row>
    <row r="3165" ht="15.75" customHeight="1">
      <c r="C3165" s="82"/>
      <c r="D3165" s="82"/>
      <c r="E3165" s="82"/>
      <c r="F3165" s="84"/>
      <c r="G3165" s="85"/>
      <c r="H3165" s="67"/>
      <c r="I3165" s="54"/>
      <c r="J3165" s="70"/>
      <c r="K3165" s="54"/>
      <c r="L3165" s="54"/>
      <c r="M3165" s="70"/>
      <c r="N3165" s="86"/>
      <c r="O3165" s="86"/>
      <c r="P3165" s="54"/>
      <c r="Q3165" s="71"/>
      <c r="R3165" s="54"/>
      <c r="S3165" s="54"/>
      <c r="T3165" s="54"/>
      <c r="U3165" s="54"/>
      <c r="X3165" s="54"/>
    </row>
    <row r="3166" ht="15.75" customHeight="1">
      <c r="C3166" s="82"/>
      <c r="D3166" s="82"/>
      <c r="E3166" s="82"/>
      <c r="F3166" s="84"/>
      <c r="G3166" s="85"/>
      <c r="H3166" s="67"/>
      <c r="I3166" s="54"/>
      <c r="J3166" s="70"/>
      <c r="K3166" s="54"/>
      <c r="L3166" s="54"/>
      <c r="M3166" s="70"/>
      <c r="N3166" s="86"/>
      <c r="O3166" s="86"/>
      <c r="P3166" s="54"/>
      <c r="Q3166" s="71"/>
      <c r="R3166" s="54"/>
      <c r="S3166" s="54"/>
      <c r="T3166" s="54"/>
      <c r="U3166" s="54"/>
      <c r="X3166" s="54"/>
    </row>
    <row r="3167" ht="15.75" customHeight="1">
      <c r="C3167" s="82"/>
      <c r="D3167" s="82"/>
      <c r="E3167" s="82"/>
      <c r="F3167" s="84"/>
      <c r="G3167" s="85"/>
      <c r="H3167" s="67"/>
      <c r="I3167" s="54"/>
      <c r="J3167" s="70"/>
      <c r="K3167" s="54"/>
      <c r="L3167" s="54"/>
      <c r="M3167" s="70"/>
      <c r="N3167" s="86"/>
      <c r="O3167" s="86"/>
      <c r="P3167" s="54"/>
      <c r="Q3167" s="71"/>
      <c r="R3167" s="54"/>
      <c r="S3167" s="54"/>
      <c r="T3167" s="54"/>
      <c r="U3167" s="54"/>
      <c r="X3167" s="54"/>
    </row>
    <row r="3168" ht="15.75" customHeight="1">
      <c r="C3168" s="82"/>
      <c r="D3168" s="82"/>
      <c r="E3168" s="82"/>
      <c r="F3168" s="84"/>
      <c r="G3168" s="85"/>
      <c r="H3168" s="67"/>
      <c r="I3168" s="54"/>
      <c r="J3168" s="70"/>
      <c r="K3168" s="54"/>
      <c r="L3168" s="54"/>
      <c r="M3168" s="70"/>
      <c r="N3168" s="86"/>
      <c r="O3168" s="86"/>
      <c r="P3168" s="54"/>
      <c r="Q3168" s="71"/>
      <c r="R3168" s="54"/>
      <c r="S3168" s="54"/>
      <c r="T3168" s="54"/>
      <c r="U3168" s="54"/>
      <c r="X3168" s="54"/>
    </row>
    <row r="3169" ht="15.75" customHeight="1">
      <c r="C3169" s="82"/>
      <c r="D3169" s="82"/>
      <c r="E3169" s="82"/>
      <c r="F3169" s="84"/>
      <c r="G3169" s="85"/>
      <c r="H3169" s="67"/>
      <c r="I3169" s="54"/>
      <c r="J3169" s="70"/>
      <c r="K3169" s="54"/>
      <c r="L3169" s="54"/>
      <c r="M3169" s="70"/>
      <c r="N3169" s="86"/>
      <c r="O3169" s="86"/>
      <c r="P3169" s="54"/>
      <c r="Q3169" s="71"/>
      <c r="R3169" s="54"/>
      <c r="S3169" s="54"/>
      <c r="T3169" s="54"/>
      <c r="U3169" s="54"/>
      <c r="X3169" s="54"/>
    </row>
    <row r="3170" ht="15.75" customHeight="1">
      <c r="C3170" s="82"/>
      <c r="D3170" s="82"/>
      <c r="E3170" s="82"/>
      <c r="F3170" s="84"/>
      <c r="G3170" s="85"/>
      <c r="H3170" s="67"/>
      <c r="I3170" s="54"/>
      <c r="J3170" s="70"/>
      <c r="K3170" s="54"/>
      <c r="L3170" s="54"/>
      <c r="M3170" s="70"/>
      <c r="N3170" s="86"/>
      <c r="O3170" s="86"/>
      <c r="P3170" s="54"/>
      <c r="Q3170" s="71"/>
      <c r="R3170" s="54"/>
      <c r="S3170" s="54"/>
      <c r="T3170" s="54"/>
      <c r="U3170" s="54"/>
      <c r="X3170" s="54"/>
    </row>
    <row r="3171" ht="15.75" customHeight="1">
      <c r="C3171" s="82"/>
      <c r="D3171" s="82"/>
      <c r="E3171" s="82"/>
      <c r="F3171" s="84"/>
      <c r="G3171" s="85"/>
      <c r="H3171" s="67"/>
      <c r="I3171" s="54"/>
      <c r="J3171" s="70"/>
      <c r="K3171" s="54"/>
      <c r="L3171" s="54"/>
      <c r="M3171" s="70"/>
      <c r="N3171" s="86"/>
      <c r="O3171" s="86"/>
      <c r="P3171" s="54"/>
      <c r="Q3171" s="71"/>
      <c r="R3171" s="54"/>
      <c r="S3171" s="54"/>
      <c r="T3171" s="54"/>
      <c r="U3171" s="54"/>
      <c r="X3171" s="54"/>
    </row>
    <row r="3172" ht="15.75" customHeight="1">
      <c r="C3172" s="82"/>
      <c r="D3172" s="82"/>
      <c r="E3172" s="82"/>
      <c r="F3172" s="84"/>
      <c r="G3172" s="85"/>
      <c r="H3172" s="67"/>
      <c r="I3172" s="54"/>
      <c r="J3172" s="70"/>
      <c r="K3172" s="54"/>
      <c r="L3172" s="54"/>
      <c r="M3172" s="70"/>
      <c r="N3172" s="86"/>
      <c r="O3172" s="86"/>
      <c r="P3172" s="54"/>
      <c r="Q3172" s="71"/>
      <c r="R3172" s="54"/>
      <c r="S3172" s="54"/>
      <c r="T3172" s="54"/>
      <c r="U3172" s="54"/>
      <c r="X3172" s="54"/>
    </row>
    <row r="3173" ht="15.75" customHeight="1">
      <c r="C3173" s="82"/>
      <c r="D3173" s="82"/>
      <c r="E3173" s="82"/>
      <c r="F3173" s="84"/>
      <c r="G3173" s="85"/>
      <c r="H3173" s="67"/>
      <c r="I3173" s="54"/>
      <c r="J3173" s="70"/>
      <c r="K3173" s="54"/>
      <c r="L3173" s="54"/>
      <c r="M3173" s="70"/>
      <c r="N3173" s="86"/>
      <c r="O3173" s="86"/>
      <c r="P3173" s="54"/>
      <c r="Q3173" s="71"/>
      <c r="R3173" s="54"/>
      <c r="S3173" s="54"/>
      <c r="T3173" s="54"/>
      <c r="U3173" s="54"/>
      <c r="X3173" s="54"/>
    </row>
    <row r="3174" ht="15.75" customHeight="1">
      <c r="C3174" s="82"/>
      <c r="D3174" s="82"/>
      <c r="E3174" s="82"/>
      <c r="F3174" s="84"/>
      <c r="G3174" s="85"/>
      <c r="H3174" s="67"/>
      <c r="I3174" s="54"/>
      <c r="J3174" s="70"/>
      <c r="K3174" s="54"/>
      <c r="L3174" s="54"/>
      <c r="M3174" s="70"/>
      <c r="N3174" s="86"/>
      <c r="O3174" s="86"/>
      <c r="P3174" s="54"/>
      <c r="Q3174" s="71"/>
      <c r="R3174" s="54"/>
      <c r="S3174" s="54"/>
      <c r="T3174" s="54"/>
      <c r="U3174" s="54"/>
      <c r="X3174" s="54"/>
    </row>
    <row r="3175" ht="15.75" customHeight="1">
      <c r="C3175" s="82"/>
      <c r="D3175" s="82"/>
      <c r="E3175" s="82"/>
      <c r="F3175" s="84"/>
      <c r="G3175" s="85"/>
      <c r="H3175" s="67"/>
      <c r="I3175" s="54"/>
      <c r="J3175" s="70"/>
      <c r="K3175" s="54"/>
      <c r="L3175" s="54"/>
      <c r="M3175" s="70"/>
      <c r="N3175" s="86"/>
      <c r="O3175" s="86"/>
      <c r="P3175" s="54"/>
      <c r="Q3175" s="71"/>
      <c r="R3175" s="54"/>
      <c r="S3175" s="54"/>
      <c r="T3175" s="54"/>
      <c r="U3175" s="54"/>
      <c r="X3175" s="54"/>
    </row>
    <row r="3176" ht="15.75" customHeight="1">
      <c r="C3176" s="82"/>
      <c r="D3176" s="82"/>
      <c r="E3176" s="82"/>
      <c r="F3176" s="84"/>
      <c r="G3176" s="85"/>
      <c r="H3176" s="67"/>
      <c r="I3176" s="54"/>
      <c r="J3176" s="70"/>
      <c r="K3176" s="54"/>
      <c r="L3176" s="54"/>
      <c r="M3176" s="70"/>
      <c r="N3176" s="86"/>
      <c r="O3176" s="86"/>
      <c r="P3176" s="54"/>
      <c r="Q3176" s="71"/>
      <c r="R3176" s="54"/>
      <c r="S3176" s="54"/>
      <c r="T3176" s="54"/>
      <c r="U3176" s="54"/>
      <c r="X3176" s="54"/>
    </row>
    <row r="3177" ht="15.75" customHeight="1">
      <c r="C3177" s="82"/>
      <c r="D3177" s="82"/>
      <c r="E3177" s="82"/>
      <c r="F3177" s="84"/>
      <c r="G3177" s="85"/>
      <c r="H3177" s="67"/>
      <c r="I3177" s="54"/>
      <c r="J3177" s="70"/>
      <c r="K3177" s="54"/>
      <c r="L3177" s="54"/>
      <c r="M3177" s="70"/>
      <c r="N3177" s="86"/>
      <c r="O3177" s="86"/>
      <c r="P3177" s="54"/>
      <c r="Q3177" s="71"/>
      <c r="R3177" s="54"/>
      <c r="S3177" s="54"/>
      <c r="T3177" s="54"/>
      <c r="U3177" s="54"/>
      <c r="X3177" s="54"/>
    </row>
    <row r="3178" ht="15.75" customHeight="1">
      <c r="C3178" s="82"/>
      <c r="D3178" s="82"/>
      <c r="E3178" s="82"/>
      <c r="F3178" s="84"/>
      <c r="G3178" s="85"/>
      <c r="H3178" s="67"/>
      <c r="I3178" s="54"/>
      <c r="J3178" s="70"/>
      <c r="K3178" s="54"/>
      <c r="L3178" s="54"/>
      <c r="M3178" s="70"/>
      <c r="N3178" s="86"/>
      <c r="O3178" s="86"/>
      <c r="P3178" s="54"/>
      <c r="Q3178" s="71"/>
      <c r="R3178" s="54"/>
      <c r="S3178" s="54"/>
      <c r="T3178" s="54"/>
      <c r="U3178" s="54"/>
      <c r="X3178" s="54"/>
    </row>
    <row r="3179" ht="15.75" customHeight="1">
      <c r="C3179" s="82"/>
      <c r="D3179" s="82"/>
      <c r="E3179" s="82"/>
      <c r="F3179" s="84"/>
      <c r="G3179" s="85"/>
      <c r="H3179" s="67"/>
      <c r="I3179" s="54"/>
      <c r="J3179" s="70"/>
      <c r="K3179" s="54"/>
      <c r="L3179" s="54"/>
      <c r="M3179" s="70"/>
      <c r="N3179" s="86"/>
      <c r="O3179" s="86"/>
      <c r="P3179" s="54"/>
      <c r="Q3179" s="71"/>
      <c r="R3179" s="54"/>
      <c r="S3179" s="54"/>
      <c r="T3179" s="54"/>
      <c r="U3179" s="54"/>
      <c r="X3179" s="54"/>
    </row>
    <row r="3180" ht="15.75" customHeight="1">
      <c r="C3180" s="82"/>
      <c r="D3180" s="82"/>
      <c r="E3180" s="82"/>
      <c r="F3180" s="84"/>
      <c r="G3180" s="85"/>
      <c r="H3180" s="67"/>
      <c r="I3180" s="54"/>
      <c r="J3180" s="70"/>
      <c r="K3180" s="54"/>
      <c r="L3180" s="54"/>
      <c r="M3180" s="70"/>
      <c r="N3180" s="86"/>
      <c r="O3180" s="86"/>
      <c r="P3180" s="54"/>
      <c r="Q3180" s="71"/>
      <c r="R3180" s="54"/>
      <c r="S3180" s="54"/>
      <c r="T3180" s="54"/>
      <c r="U3180" s="54"/>
      <c r="X3180" s="54"/>
    </row>
    <row r="3181" ht="15.75" customHeight="1">
      <c r="C3181" s="82"/>
      <c r="D3181" s="82"/>
      <c r="E3181" s="82"/>
      <c r="F3181" s="84"/>
      <c r="G3181" s="85"/>
      <c r="H3181" s="67"/>
      <c r="I3181" s="54"/>
      <c r="J3181" s="70"/>
      <c r="K3181" s="54"/>
      <c r="L3181" s="54"/>
      <c r="M3181" s="70"/>
      <c r="N3181" s="86"/>
      <c r="O3181" s="86"/>
      <c r="P3181" s="54"/>
      <c r="Q3181" s="71"/>
      <c r="R3181" s="54"/>
      <c r="S3181" s="54"/>
      <c r="T3181" s="54"/>
      <c r="U3181" s="54"/>
      <c r="X3181" s="54"/>
    </row>
    <row r="3182" ht="15.75" customHeight="1">
      <c r="C3182" s="82"/>
      <c r="D3182" s="82"/>
      <c r="E3182" s="82"/>
      <c r="F3182" s="84"/>
      <c r="G3182" s="85"/>
      <c r="H3182" s="67"/>
      <c r="I3182" s="54"/>
      <c r="J3182" s="70"/>
      <c r="K3182" s="54"/>
      <c r="L3182" s="54"/>
      <c r="M3182" s="70"/>
      <c r="N3182" s="86"/>
      <c r="O3182" s="86"/>
      <c r="P3182" s="54"/>
      <c r="Q3182" s="71"/>
      <c r="R3182" s="54"/>
      <c r="S3182" s="54"/>
      <c r="T3182" s="54"/>
      <c r="U3182" s="54"/>
      <c r="X3182" s="54"/>
    </row>
    <row r="3183" ht="15.75" customHeight="1">
      <c r="C3183" s="82"/>
      <c r="D3183" s="82"/>
      <c r="E3183" s="82"/>
      <c r="F3183" s="84"/>
      <c r="G3183" s="85"/>
      <c r="H3183" s="67"/>
      <c r="I3183" s="54"/>
      <c r="J3183" s="70"/>
      <c r="K3183" s="54"/>
      <c r="L3183" s="54"/>
      <c r="M3183" s="70"/>
      <c r="N3183" s="86"/>
      <c r="O3183" s="86"/>
      <c r="P3183" s="54"/>
      <c r="Q3183" s="71"/>
      <c r="R3183" s="54"/>
      <c r="S3183" s="54"/>
      <c r="T3183" s="54"/>
      <c r="U3183" s="54"/>
      <c r="X3183" s="54"/>
    </row>
    <row r="3184" ht="15.75" customHeight="1">
      <c r="C3184" s="82"/>
      <c r="D3184" s="82"/>
      <c r="E3184" s="82"/>
      <c r="F3184" s="84"/>
      <c r="G3184" s="85"/>
      <c r="H3184" s="67"/>
      <c r="I3184" s="54"/>
      <c r="J3184" s="70"/>
      <c r="K3184" s="54"/>
      <c r="L3184" s="54"/>
      <c r="M3184" s="70"/>
      <c r="N3184" s="86"/>
      <c r="O3184" s="86"/>
      <c r="P3184" s="54"/>
      <c r="Q3184" s="71"/>
      <c r="R3184" s="54"/>
      <c r="S3184" s="54"/>
      <c r="T3184" s="54"/>
      <c r="U3184" s="54"/>
      <c r="X3184" s="54"/>
    </row>
    <row r="3185" ht="15.75" customHeight="1">
      <c r="C3185" s="82"/>
      <c r="D3185" s="82"/>
      <c r="E3185" s="82"/>
      <c r="F3185" s="84"/>
      <c r="G3185" s="85"/>
      <c r="H3185" s="67"/>
      <c r="I3185" s="54"/>
      <c r="J3185" s="70"/>
      <c r="K3185" s="54"/>
      <c r="L3185" s="54"/>
      <c r="M3185" s="70"/>
      <c r="N3185" s="86"/>
      <c r="O3185" s="86"/>
      <c r="P3185" s="54"/>
      <c r="Q3185" s="71"/>
      <c r="R3185" s="54"/>
      <c r="S3185" s="54"/>
      <c r="T3185" s="54"/>
      <c r="U3185" s="54"/>
      <c r="X3185" s="54"/>
    </row>
    <row r="3186" ht="15.75" customHeight="1">
      <c r="C3186" s="82"/>
      <c r="D3186" s="82"/>
      <c r="E3186" s="82"/>
      <c r="F3186" s="84"/>
      <c r="G3186" s="85"/>
      <c r="H3186" s="67"/>
      <c r="I3186" s="54"/>
      <c r="J3186" s="70"/>
      <c r="K3186" s="54"/>
      <c r="L3186" s="54"/>
      <c r="M3186" s="70"/>
      <c r="N3186" s="86"/>
      <c r="O3186" s="86"/>
      <c r="P3186" s="54"/>
      <c r="Q3186" s="71"/>
      <c r="R3186" s="54"/>
      <c r="S3186" s="54"/>
      <c r="T3186" s="54"/>
      <c r="U3186" s="54"/>
      <c r="X3186" s="54"/>
    </row>
    <row r="3187" ht="15.75" customHeight="1">
      <c r="C3187" s="82"/>
      <c r="D3187" s="82"/>
      <c r="E3187" s="82"/>
      <c r="F3187" s="84"/>
      <c r="G3187" s="85"/>
      <c r="H3187" s="67"/>
      <c r="I3187" s="54"/>
      <c r="J3187" s="70"/>
      <c r="K3187" s="54"/>
      <c r="L3187" s="54"/>
      <c r="M3187" s="70"/>
      <c r="N3187" s="86"/>
      <c r="O3187" s="86"/>
      <c r="P3187" s="54"/>
      <c r="Q3187" s="71"/>
      <c r="R3187" s="54"/>
      <c r="S3187" s="54"/>
      <c r="T3187" s="54"/>
      <c r="U3187" s="54"/>
      <c r="X3187" s="54"/>
    </row>
    <row r="3188" ht="15.75" customHeight="1">
      <c r="C3188" s="82"/>
      <c r="D3188" s="82"/>
      <c r="E3188" s="82"/>
      <c r="F3188" s="84"/>
      <c r="G3188" s="85"/>
      <c r="H3188" s="67"/>
      <c r="I3188" s="54"/>
      <c r="J3188" s="70"/>
      <c r="K3188" s="54"/>
      <c r="L3188" s="54"/>
      <c r="M3188" s="70"/>
      <c r="N3188" s="86"/>
      <c r="O3188" s="86"/>
      <c r="P3188" s="54"/>
      <c r="Q3188" s="71"/>
      <c r="R3188" s="54"/>
      <c r="S3188" s="54"/>
      <c r="T3188" s="54"/>
      <c r="U3188" s="54"/>
      <c r="X3188" s="54"/>
    </row>
    <row r="3189" ht="15.75" customHeight="1">
      <c r="C3189" s="82"/>
      <c r="D3189" s="82"/>
      <c r="E3189" s="82"/>
      <c r="F3189" s="84"/>
      <c r="G3189" s="85"/>
      <c r="H3189" s="67"/>
      <c r="I3189" s="54"/>
      <c r="J3189" s="70"/>
      <c r="K3189" s="54"/>
      <c r="L3189" s="54"/>
      <c r="M3189" s="70"/>
      <c r="N3189" s="86"/>
      <c r="O3189" s="86"/>
      <c r="P3189" s="54"/>
      <c r="Q3189" s="71"/>
      <c r="R3189" s="54"/>
      <c r="S3189" s="54"/>
      <c r="T3189" s="54"/>
      <c r="U3189" s="54"/>
      <c r="X3189" s="54"/>
    </row>
    <row r="3190" ht="15.75" customHeight="1">
      <c r="C3190" s="82"/>
      <c r="D3190" s="82"/>
      <c r="E3190" s="82"/>
      <c r="F3190" s="84"/>
      <c r="G3190" s="85"/>
      <c r="H3190" s="67"/>
      <c r="I3190" s="54"/>
      <c r="J3190" s="70"/>
      <c r="K3190" s="54"/>
      <c r="L3190" s="54"/>
      <c r="M3190" s="70"/>
      <c r="N3190" s="86"/>
      <c r="O3190" s="86"/>
      <c r="P3190" s="54"/>
      <c r="Q3190" s="71"/>
      <c r="R3190" s="54"/>
      <c r="S3190" s="54"/>
      <c r="T3190" s="54"/>
      <c r="U3190" s="54"/>
      <c r="X3190" s="54"/>
    </row>
    <row r="3191" ht="15.75" customHeight="1">
      <c r="C3191" s="82"/>
      <c r="D3191" s="82"/>
      <c r="E3191" s="82"/>
      <c r="F3191" s="84"/>
      <c r="G3191" s="85"/>
      <c r="H3191" s="67"/>
      <c r="I3191" s="54"/>
      <c r="J3191" s="70"/>
      <c r="K3191" s="54"/>
      <c r="L3191" s="54"/>
      <c r="M3191" s="70"/>
      <c r="N3191" s="86"/>
      <c r="O3191" s="86"/>
      <c r="P3191" s="54"/>
      <c r="Q3191" s="71"/>
      <c r="R3191" s="54"/>
      <c r="S3191" s="54"/>
      <c r="T3191" s="54"/>
      <c r="U3191" s="54"/>
      <c r="X3191" s="54"/>
    </row>
    <row r="3192" ht="15.75" customHeight="1">
      <c r="C3192" s="82"/>
      <c r="D3192" s="82"/>
      <c r="E3192" s="82"/>
      <c r="F3192" s="84"/>
      <c r="G3192" s="85"/>
      <c r="H3192" s="67"/>
      <c r="I3192" s="54"/>
      <c r="J3192" s="70"/>
      <c r="K3192" s="54"/>
      <c r="L3192" s="54"/>
      <c r="M3192" s="70"/>
      <c r="N3192" s="86"/>
      <c r="O3192" s="86"/>
      <c r="P3192" s="54"/>
      <c r="Q3192" s="71"/>
      <c r="R3192" s="54"/>
      <c r="S3192" s="54"/>
      <c r="T3192" s="54"/>
      <c r="U3192" s="54"/>
      <c r="X3192" s="54"/>
    </row>
    <row r="3193" ht="15.75" customHeight="1">
      <c r="C3193" s="82"/>
      <c r="D3193" s="82"/>
      <c r="E3193" s="82"/>
      <c r="F3193" s="84"/>
      <c r="G3193" s="85"/>
      <c r="H3193" s="67"/>
      <c r="I3193" s="54"/>
      <c r="J3193" s="70"/>
      <c r="K3193" s="54"/>
      <c r="L3193" s="54"/>
      <c r="M3193" s="70"/>
      <c r="N3193" s="86"/>
      <c r="O3193" s="86"/>
      <c r="P3193" s="54"/>
      <c r="Q3193" s="71"/>
      <c r="R3193" s="54"/>
      <c r="S3193" s="54"/>
      <c r="T3193" s="54"/>
      <c r="U3193" s="54"/>
      <c r="X3193" s="54"/>
    </row>
    <row r="3194" ht="15.75" customHeight="1">
      <c r="C3194" s="82"/>
      <c r="D3194" s="82"/>
      <c r="E3194" s="82"/>
      <c r="F3194" s="84"/>
      <c r="G3194" s="85"/>
      <c r="H3194" s="67"/>
      <c r="I3194" s="54"/>
      <c r="J3194" s="70"/>
      <c r="K3194" s="54"/>
      <c r="L3194" s="54"/>
      <c r="M3194" s="70"/>
      <c r="N3194" s="86"/>
      <c r="O3194" s="86"/>
      <c r="P3194" s="54"/>
      <c r="Q3194" s="71"/>
      <c r="R3194" s="54"/>
      <c r="S3194" s="54"/>
      <c r="T3194" s="54"/>
      <c r="U3194" s="54"/>
      <c r="X3194" s="54"/>
    </row>
    <row r="3195" ht="15.75" customHeight="1">
      <c r="C3195" s="82"/>
      <c r="D3195" s="82"/>
      <c r="E3195" s="82"/>
      <c r="F3195" s="84"/>
      <c r="G3195" s="85"/>
      <c r="H3195" s="67"/>
      <c r="I3195" s="54"/>
      <c r="J3195" s="70"/>
      <c r="K3195" s="54"/>
      <c r="L3195" s="54"/>
      <c r="M3195" s="70"/>
      <c r="N3195" s="86"/>
      <c r="O3195" s="86"/>
      <c r="P3195" s="54"/>
      <c r="Q3195" s="71"/>
      <c r="R3195" s="54"/>
      <c r="S3195" s="54"/>
      <c r="T3195" s="54"/>
      <c r="U3195" s="54"/>
      <c r="X3195" s="54"/>
    </row>
    <row r="3196" ht="15.75" customHeight="1">
      <c r="C3196" s="82"/>
      <c r="D3196" s="82"/>
      <c r="E3196" s="82"/>
      <c r="F3196" s="84"/>
      <c r="G3196" s="85"/>
      <c r="H3196" s="67"/>
      <c r="I3196" s="54"/>
      <c r="J3196" s="70"/>
      <c r="K3196" s="54"/>
      <c r="L3196" s="54"/>
      <c r="M3196" s="70"/>
      <c r="N3196" s="86"/>
      <c r="O3196" s="86"/>
      <c r="P3196" s="54"/>
      <c r="Q3196" s="71"/>
      <c r="R3196" s="54"/>
      <c r="S3196" s="54"/>
      <c r="T3196" s="54"/>
      <c r="U3196" s="54"/>
      <c r="X3196" s="54"/>
    </row>
    <row r="3197" ht="15.75" customHeight="1">
      <c r="C3197" s="82"/>
      <c r="D3197" s="82"/>
      <c r="E3197" s="82"/>
      <c r="F3197" s="84"/>
      <c r="G3197" s="85"/>
      <c r="H3197" s="67"/>
      <c r="I3197" s="54"/>
      <c r="J3197" s="70"/>
      <c r="K3197" s="54"/>
      <c r="L3197" s="54"/>
      <c r="M3197" s="70"/>
      <c r="N3197" s="86"/>
      <c r="O3197" s="86"/>
      <c r="P3197" s="54"/>
      <c r="Q3197" s="71"/>
      <c r="R3197" s="54"/>
      <c r="S3197" s="54"/>
      <c r="T3197" s="54"/>
      <c r="U3197" s="54"/>
      <c r="X3197" s="5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hidden="1" min="2" max="3" width="14.43"/>
    <col hidden="1" min="9" max="9" width="14.43"/>
    <col hidden="1" min="13" max="13" width="14.43"/>
  </cols>
  <sheetData>
    <row r="1"/>
    <row r="2">
      <c r="M2" s="20">
        <v>1.0</v>
      </c>
    </row>
    <row r="3">
      <c r="M3" s="20">
        <v>2.0</v>
      </c>
    </row>
    <row r="4">
      <c r="M4" s="20">
        <v>3.0</v>
      </c>
    </row>
    <row r="5">
      <c r="M5" s="20">
        <v>4.0</v>
      </c>
    </row>
    <row r="6">
      <c r="M6" s="20">
        <v>5.0</v>
      </c>
    </row>
    <row r="7">
      <c r="M7" s="20">
        <v>6.0</v>
      </c>
    </row>
    <row r="8">
      <c r="M8" s="20">
        <v>7.0</v>
      </c>
    </row>
    <row r="9">
      <c r="M9" s="20">
        <v>8.0</v>
      </c>
    </row>
    <row r="10">
      <c r="M10" s="20">
        <v>9.0</v>
      </c>
    </row>
    <row r="11">
      <c r="M11" s="20">
        <v>10.0</v>
      </c>
    </row>
    <row r="12"/>
    <row r="13"/>
    <row r="14">
      <c r="A14" s="20" t="s">
        <v>1400</v>
      </c>
      <c r="D14" t="str">
        <f t="shared" ref="D14:F14" si="1">SLOPE($M$2:$M$11, D3:D12)</f>
        <v>#DIV/0!</v>
      </c>
      <c r="E14" t="str">
        <f t="shared" si="1"/>
        <v>#DIV/0!</v>
      </c>
      <c r="F14" s="115" t="str">
        <f t="shared" si="1"/>
        <v>#DIV/0!</v>
      </c>
      <c r="I14" t="str">
        <f>SLOPE($M$2:$M$11, I1:I10)</f>
        <v>#DIV/0!</v>
      </c>
      <c r="J14" t="str">
        <f t="shared" ref="J14:L14" si="2">SLOPE($M$2:$M$11, J3:J12)</f>
        <v>#DIV/0!</v>
      </c>
      <c r="K14" s="115" t="str">
        <f t="shared" si="2"/>
        <v>#DIV/0!</v>
      </c>
      <c r="L14" t="str">
        <f t="shared" si="2"/>
        <v>#DIV/0!</v>
      </c>
    </row>
    <row r="16"/>
    <row r="17"/>
    <row r="18"/>
    <row r="19"/>
    <row r="20"/>
    <row r="21"/>
    <row r="22"/>
    <row r="23"/>
    <row r="24"/>
    <row r="25"/>
    <row r="26"/>
    <row r="27"/>
    <row r="28"/>
    <row r="29">
      <c r="A29" s="20" t="s">
        <v>1400</v>
      </c>
      <c r="D29">
        <f t="shared" ref="D29:F29" si="3">SLOPE($M$2:$M$11, D18:D27)</f>
        <v>-0.2140896892</v>
      </c>
      <c r="E29">
        <f t="shared" si="3"/>
        <v>-3.211692259</v>
      </c>
      <c r="F29" s="115">
        <f t="shared" si="3"/>
        <v>-0.5772033197</v>
      </c>
      <c r="I29">
        <f>SLOPE($M$2:$M$11, I16:I25)</f>
        <v>0.253093638</v>
      </c>
      <c r="J29">
        <f t="shared" ref="J29:L29" si="4">SLOPE($M$2:$M$11, J18:J27)</f>
        <v>-1.328479447</v>
      </c>
      <c r="K29" s="115">
        <f t="shared" si="4"/>
        <v>-0.830326142</v>
      </c>
      <c r="L29" t="str">
        <f t="shared" si="4"/>
        <v>#DIV/0!</v>
      </c>
    </row>
    <row r="32"/>
    <row r="33"/>
    <row r="34"/>
    <row r="35"/>
    <row r="36"/>
    <row r="37"/>
    <row r="38"/>
    <row r="39"/>
    <row r="40"/>
    <row r="41"/>
    <row r="42"/>
    <row r="43"/>
    <row r="44"/>
    <row r="45">
      <c r="A45" s="20" t="s">
        <v>1400</v>
      </c>
      <c r="D45">
        <f t="shared" ref="D45:F45" si="5">SLOPE($M$2:$M$11, D34:D43)</f>
        <v>0.003466573962</v>
      </c>
      <c r="E45">
        <f t="shared" si="5"/>
        <v>-0.04508721883</v>
      </c>
      <c r="F45" s="115">
        <f t="shared" si="5"/>
        <v>-0.007728620875</v>
      </c>
    </row>
    <row r="46">
      <c r="A46" s="20"/>
      <c r="B46" s="20" t="s">
        <v>1404</v>
      </c>
      <c r="C46" t="str">
        <f>If(COUNT(C34:C44)&gt;2,SLOPE(C34:C44, $A$3:$A$11), "")</f>
        <v>#N/A</v>
      </c>
      <c r="E46" s="112"/>
      <c r="F46" s="112"/>
    </row>
    <row r="48"/>
    <row r="49"/>
    <row r="50"/>
    <row r="51"/>
    <row r="52"/>
    <row r="53"/>
    <row r="54"/>
    <row r="55"/>
    <row r="56"/>
    <row r="57"/>
    <row r="58"/>
    <row r="59"/>
    <row r="60"/>
    <row r="61">
      <c r="A61" s="20" t="s">
        <v>1400</v>
      </c>
      <c r="D61" t="str">
        <f t="shared" ref="D61:F61" si="6">SLOPE($M$2:$M$11, D50:D59)</f>
        <v>#DIV/0!</v>
      </c>
      <c r="E61" t="str">
        <f t="shared" si="6"/>
        <v>#DIV/0!</v>
      </c>
      <c r="F61" s="115" t="str">
        <f t="shared" si="6"/>
        <v>#DIV/0!</v>
      </c>
    </row>
    <row r="63">
      <c r="F63" s="116"/>
    </row>
    <row r="64">
      <c r="F64" s="116"/>
    </row>
    <row r="65">
      <c r="F65" s="116"/>
    </row>
    <row r="66">
      <c r="D66" s="43"/>
      <c r="E66" s="43"/>
      <c r="F66" s="117"/>
    </row>
    <row r="67">
      <c r="D67" s="43"/>
      <c r="E67" s="43"/>
      <c r="F67" s="117"/>
    </row>
    <row r="68">
      <c r="D68" s="43"/>
      <c r="E68" s="43"/>
      <c r="F68" s="117"/>
    </row>
    <row r="69">
      <c r="D69" s="43"/>
      <c r="E69" s="43"/>
      <c r="F69" s="117"/>
    </row>
    <row r="70">
      <c r="D70" s="43"/>
      <c r="E70" s="43"/>
      <c r="F70" s="117"/>
    </row>
    <row r="71">
      <c r="D71" s="43"/>
      <c r="E71" s="43"/>
      <c r="F71" s="117"/>
    </row>
    <row r="72">
      <c r="D72" s="43"/>
      <c r="E72" s="43"/>
      <c r="F72" s="117"/>
    </row>
    <row r="73">
      <c r="D73" s="43"/>
      <c r="E73" s="43"/>
      <c r="F73" s="117"/>
    </row>
    <row r="74">
      <c r="D74" s="43"/>
      <c r="E74" s="43"/>
      <c r="F74" s="117"/>
    </row>
    <row r="75">
      <c r="D75" s="43"/>
      <c r="E75" s="43"/>
      <c r="F75" s="117"/>
    </row>
    <row r="76">
      <c r="F76" s="116"/>
    </row>
    <row r="77">
      <c r="F77" s="116"/>
    </row>
    <row r="78">
      <c r="F78" s="116"/>
    </row>
  </sheetData>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5" max="5" width="20.29"/>
  </cols>
  <sheetData>
    <row r="1" ht="40.5" customHeight="1"/>
    <row r="3">
      <c r="A3" s="126">
        <v>1.0</v>
      </c>
    </row>
    <row r="4">
      <c r="A4" s="126">
        <v>2.0</v>
      </c>
    </row>
    <row r="5">
      <c r="A5" s="126">
        <v>3.0</v>
      </c>
    </row>
    <row r="6">
      <c r="A6" s="126">
        <v>4.0</v>
      </c>
    </row>
    <row r="7">
      <c r="A7" s="126">
        <v>5.0</v>
      </c>
    </row>
    <row r="8">
      <c r="A8" s="126">
        <v>6.0</v>
      </c>
    </row>
    <row r="9">
      <c r="A9" s="126">
        <v>7.0</v>
      </c>
    </row>
    <row r="10">
      <c r="A10" s="126">
        <v>8.0</v>
      </c>
    </row>
    <row r="11">
      <c r="A11" s="126">
        <v>9.0</v>
      </c>
    </row>
    <row r="12">
      <c r="A12" s="20">
        <v>10.0</v>
      </c>
    </row>
    <row r="13">
      <c r="A13" s="20">
        <v>11.0</v>
      </c>
    </row>
    <row r="14">
      <c r="A14" s="20">
        <v>12.0</v>
      </c>
    </row>
    <row r="15">
      <c r="A15" s="20"/>
      <c r="C15" t="str">
        <f>If(COUNT(C3:C13)&gt;2,SLOPE(C3:C13, $A$3:$A$11), "")</f>
        <v/>
      </c>
      <c r="D15" t="str">
        <f t="shared" ref="D15:CL15" si="1">If(COUNT(D3:D13)&gt;2,SLOPE(D3:D13, $A$3:$A$13), "")</f>
        <v/>
      </c>
      <c r="E15" t="str">
        <f t="shared" si="1"/>
        <v/>
      </c>
      <c r="F15" t="str">
        <f t="shared" si="1"/>
        <v/>
      </c>
      <c r="G15" t="str">
        <f t="shared" si="1"/>
        <v/>
      </c>
      <c r="H15" t="str">
        <f t="shared" si="1"/>
        <v/>
      </c>
      <c r="I15" t="str">
        <f t="shared" si="1"/>
        <v/>
      </c>
      <c r="J15" t="str">
        <f t="shared" si="1"/>
        <v/>
      </c>
      <c r="K15" t="str">
        <f t="shared" si="1"/>
        <v/>
      </c>
      <c r="L15" t="str">
        <f t="shared" si="1"/>
        <v/>
      </c>
      <c r="M15" t="str">
        <f t="shared" si="1"/>
        <v/>
      </c>
      <c r="N15" t="str">
        <f t="shared" si="1"/>
        <v/>
      </c>
      <c r="O15" t="str">
        <f t="shared" si="1"/>
        <v/>
      </c>
      <c r="P15" t="str">
        <f t="shared" si="1"/>
        <v/>
      </c>
      <c r="Q15" t="str">
        <f t="shared" si="1"/>
        <v/>
      </c>
      <c r="R15" t="str">
        <f t="shared" si="1"/>
        <v/>
      </c>
      <c r="S15" t="str">
        <f t="shared" si="1"/>
        <v/>
      </c>
      <c r="T15" t="str">
        <f t="shared" si="1"/>
        <v/>
      </c>
      <c r="U15" t="str">
        <f t="shared" si="1"/>
        <v/>
      </c>
      <c r="V15" t="str">
        <f t="shared" si="1"/>
        <v/>
      </c>
      <c r="W15" t="str">
        <f t="shared" si="1"/>
        <v/>
      </c>
      <c r="X15" t="str">
        <f t="shared" si="1"/>
        <v/>
      </c>
      <c r="Y15" t="str">
        <f t="shared" si="1"/>
        <v/>
      </c>
      <c r="Z15" t="str">
        <f t="shared" si="1"/>
        <v/>
      </c>
      <c r="AA15" t="str">
        <f t="shared" si="1"/>
        <v/>
      </c>
      <c r="AB15" t="str">
        <f t="shared" si="1"/>
        <v/>
      </c>
      <c r="AC15" t="str">
        <f t="shared" si="1"/>
        <v/>
      </c>
      <c r="AD15" t="str">
        <f t="shared" si="1"/>
        <v/>
      </c>
      <c r="AE15" t="str">
        <f t="shared" si="1"/>
        <v/>
      </c>
      <c r="AF15" t="str">
        <f t="shared" si="1"/>
        <v/>
      </c>
      <c r="AG15" t="str">
        <f t="shared" si="1"/>
        <v/>
      </c>
      <c r="AH15" t="str">
        <f t="shared" si="1"/>
        <v/>
      </c>
      <c r="AI15" t="str">
        <f t="shared" si="1"/>
        <v/>
      </c>
      <c r="AJ15" t="str">
        <f t="shared" si="1"/>
        <v/>
      </c>
      <c r="AK15" t="str">
        <f t="shared" si="1"/>
        <v/>
      </c>
      <c r="AL15" t="str">
        <f t="shared" si="1"/>
        <v/>
      </c>
      <c r="AM15" t="str">
        <f t="shared" si="1"/>
        <v/>
      </c>
      <c r="AN15" t="str">
        <f t="shared" si="1"/>
        <v/>
      </c>
      <c r="AO15" t="str">
        <f t="shared" si="1"/>
        <v/>
      </c>
      <c r="AP15" t="str">
        <f t="shared" si="1"/>
        <v/>
      </c>
      <c r="AQ15" t="str">
        <f t="shared" si="1"/>
        <v/>
      </c>
      <c r="AR15" t="str">
        <f t="shared" si="1"/>
        <v/>
      </c>
      <c r="AS15" t="str">
        <f t="shared" si="1"/>
        <v/>
      </c>
      <c r="AT15" t="str">
        <f t="shared" si="1"/>
        <v/>
      </c>
      <c r="AU15" t="str">
        <f t="shared" si="1"/>
        <v/>
      </c>
      <c r="AV15" t="str">
        <f t="shared" si="1"/>
        <v/>
      </c>
      <c r="AW15" t="str">
        <f t="shared" si="1"/>
        <v/>
      </c>
      <c r="AX15" t="str">
        <f t="shared" si="1"/>
        <v/>
      </c>
      <c r="AY15" t="str">
        <f t="shared" si="1"/>
        <v/>
      </c>
      <c r="AZ15" t="str">
        <f t="shared" si="1"/>
        <v/>
      </c>
      <c r="BA15" t="str">
        <f t="shared" si="1"/>
        <v/>
      </c>
      <c r="BB15" t="str">
        <f t="shared" si="1"/>
        <v/>
      </c>
      <c r="BC15" t="str">
        <f t="shared" si="1"/>
        <v/>
      </c>
      <c r="BD15" t="str">
        <f t="shared" si="1"/>
        <v/>
      </c>
      <c r="BE15" t="str">
        <f t="shared" si="1"/>
        <v/>
      </c>
      <c r="BF15" t="str">
        <f t="shared" si="1"/>
        <v/>
      </c>
      <c r="BG15" t="str">
        <f t="shared" si="1"/>
        <v/>
      </c>
      <c r="BH15" t="str">
        <f t="shared" si="1"/>
        <v/>
      </c>
      <c r="BI15" t="str">
        <f t="shared" si="1"/>
        <v/>
      </c>
      <c r="BJ15" t="str">
        <f t="shared" si="1"/>
        <v/>
      </c>
      <c r="BK15" t="str">
        <f t="shared" si="1"/>
        <v/>
      </c>
      <c r="BL15" t="str">
        <f t="shared" si="1"/>
        <v/>
      </c>
      <c r="BM15" t="str">
        <f t="shared" si="1"/>
        <v/>
      </c>
      <c r="BN15" t="str">
        <f t="shared" si="1"/>
        <v/>
      </c>
      <c r="BO15" t="str">
        <f t="shared" si="1"/>
        <v/>
      </c>
      <c r="BP15" t="str">
        <f t="shared" si="1"/>
        <v/>
      </c>
      <c r="BQ15" t="str">
        <f t="shared" si="1"/>
        <v/>
      </c>
      <c r="BR15" t="str">
        <f t="shared" si="1"/>
        <v/>
      </c>
      <c r="BS15" t="str">
        <f t="shared" si="1"/>
        <v/>
      </c>
      <c r="BT15" t="str">
        <f t="shared" si="1"/>
        <v/>
      </c>
      <c r="BU15" t="str">
        <f t="shared" si="1"/>
        <v/>
      </c>
      <c r="BV15" t="str">
        <f t="shared" si="1"/>
        <v/>
      </c>
      <c r="BW15" t="str">
        <f t="shared" si="1"/>
        <v/>
      </c>
      <c r="BX15" t="str">
        <f t="shared" si="1"/>
        <v/>
      </c>
      <c r="BY15" t="str">
        <f t="shared" si="1"/>
        <v/>
      </c>
      <c r="BZ15" t="str">
        <f t="shared" si="1"/>
        <v/>
      </c>
      <c r="CA15" t="str">
        <f t="shared" si="1"/>
        <v/>
      </c>
      <c r="CB15" t="str">
        <f t="shared" si="1"/>
        <v/>
      </c>
      <c r="CC15" t="str">
        <f t="shared" si="1"/>
        <v/>
      </c>
      <c r="CD15" t="str">
        <f t="shared" si="1"/>
        <v/>
      </c>
      <c r="CE15" t="str">
        <f t="shared" si="1"/>
        <v/>
      </c>
      <c r="CF15" t="str">
        <f t="shared" si="1"/>
        <v/>
      </c>
      <c r="CG15" t="str">
        <f t="shared" si="1"/>
        <v/>
      </c>
      <c r="CH15" t="str">
        <f t="shared" si="1"/>
        <v/>
      </c>
      <c r="CI15" t="str">
        <f t="shared" si="1"/>
        <v/>
      </c>
      <c r="CJ15" t="str">
        <f t="shared" si="1"/>
        <v/>
      </c>
      <c r="CK15" t="str">
        <f t="shared" si="1"/>
        <v/>
      </c>
      <c r="CL15" t="str">
        <f t="shared" si="1"/>
        <v/>
      </c>
    </row>
    <row r="17" ht="27.75" customHeight="1"/>
    <row r="18">
      <c r="A18" s="127"/>
    </row>
    <row r="19">
      <c r="A19" s="127"/>
    </row>
    <row r="20">
      <c r="A20" s="127"/>
    </row>
    <row r="21">
      <c r="A21" s="127"/>
    </row>
    <row r="22">
      <c r="A22" s="127"/>
    </row>
    <row r="23">
      <c r="A23" s="127"/>
    </row>
    <row r="24">
      <c r="A24" s="127"/>
    </row>
    <row r="25">
      <c r="A25" s="127"/>
    </row>
    <row r="26">
      <c r="A26" s="127"/>
    </row>
    <row r="29"/>
    <row r="30"/>
    <row r="31">
      <c r="C31" t="str">
        <f t="shared" ref="C31:CL31" si="2">If(COUNT(C19:C29)&gt;2,SLOPE(C19:C29, $A$3:$A$13), "")</f>
        <v/>
      </c>
      <c r="D31" t="str">
        <f t="shared" si="2"/>
        <v/>
      </c>
      <c r="E31" t="str">
        <f t="shared" si="2"/>
        <v/>
      </c>
      <c r="F31" t="str">
        <f t="shared" si="2"/>
        <v/>
      </c>
      <c r="G31" t="str">
        <f t="shared" si="2"/>
        <v/>
      </c>
      <c r="H31" t="str">
        <f t="shared" si="2"/>
        <v/>
      </c>
      <c r="I31" t="str">
        <f t="shared" si="2"/>
        <v/>
      </c>
      <c r="J31" t="str">
        <f t="shared" si="2"/>
        <v/>
      </c>
      <c r="K31" t="str">
        <f t="shared" si="2"/>
        <v/>
      </c>
      <c r="L31" t="str">
        <f t="shared" si="2"/>
        <v/>
      </c>
      <c r="M31" t="str">
        <f t="shared" si="2"/>
        <v/>
      </c>
      <c r="N31" t="str">
        <f t="shared" si="2"/>
        <v/>
      </c>
      <c r="O31" t="str">
        <f t="shared" si="2"/>
        <v/>
      </c>
      <c r="P31" t="str">
        <f t="shared" si="2"/>
        <v/>
      </c>
      <c r="Q31" t="str">
        <f t="shared" si="2"/>
        <v/>
      </c>
      <c r="R31" t="str">
        <f t="shared" si="2"/>
        <v/>
      </c>
      <c r="S31" t="str">
        <f t="shared" si="2"/>
        <v/>
      </c>
      <c r="T31" t="str">
        <f t="shared" si="2"/>
        <v/>
      </c>
      <c r="U31" t="str">
        <f t="shared" si="2"/>
        <v/>
      </c>
      <c r="V31" t="str">
        <f t="shared" si="2"/>
        <v/>
      </c>
      <c r="W31" t="str">
        <f t="shared" si="2"/>
        <v/>
      </c>
      <c r="X31" t="str">
        <f t="shared" si="2"/>
        <v/>
      </c>
      <c r="Y31" t="str">
        <f t="shared" si="2"/>
        <v/>
      </c>
      <c r="Z31" t="str">
        <f t="shared" si="2"/>
        <v/>
      </c>
      <c r="AA31" t="str">
        <f t="shared" si="2"/>
        <v/>
      </c>
      <c r="AB31" t="str">
        <f t="shared" si="2"/>
        <v/>
      </c>
      <c r="AC31" t="str">
        <f t="shared" si="2"/>
        <v/>
      </c>
      <c r="AD31" t="str">
        <f t="shared" si="2"/>
        <v/>
      </c>
      <c r="AE31" t="str">
        <f t="shared" si="2"/>
        <v/>
      </c>
      <c r="AF31" t="str">
        <f t="shared" si="2"/>
        <v/>
      </c>
      <c r="AG31" t="str">
        <f t="shared" si="2"/>
        <v/>
      </c>
      <c r="AH31" t="str">
        <f t="shared" si="2"/>
        <v/>
      </c>
      <c r="AI31" t="str">
        <f t="shared" si="2"/>
        <v/>
      </c>
      <c r="AJ31" t="str">
        <f t="shared" si="2"/>
        <v/>
      </c>
      <c r="AK31" t="str">
        <f t="shared" si="2"/>
        <v/>
      </c>
      <c r="AL31" t="str">
        <f t="shared" si="2"/>
        <v/>
      </c>
      <c r="AM31" t="str">
        <f t="shared" si="2"/>
        <v/>
      </c>
      <c r="AN31" t="str">
        <f t="shared" si="2"/>
        <v/>
      </c>
      <c r="AO31" t="str">
        <f t="shared" si="2"/>
        <v/>
      </c>
      <c r="AP31" t="str">
        <f t="shared" si="2"/>
        <v/>
      </c>
      <c r="AQ31" t="str">
        <f t="shared" si="2"/>
        <v/>
      </c>
      <c r="AR31" t="str">
        <f t="shared" si="2"/>
        <v/>
      </c>
      <c r="AS31" t="str">
        <f t="shared" si="2"/>
        <v/>
      </c>
      <c r="AT31" t="str">
        <f t="shared" si="2"/>
        <v/>
      </c>
      <c r="AU31" t="str">
        <f t="shared" si="2"/>
        <v/>
      </c>
      <c r="AV31" t="str">
        <f t="shared" si="2"/>
        <v/>
      </c>
      <c r="AW31" t="str">
        <f t="shared" si="2"/>
        <v/>
      </c>
      <c r="AX31" t="str">
        <f t="shared" si="2"/>
        <v/>
      </c>
      <c r="AY31" t="str">
        <f t="shared" si="2"/>
        <v/>
      </c>
      <c r="AZ31" t="str">
        <f t="shared" si="2"/>
        <v/>
      </c>
      <c r="BA31" t="str">
        <f t="shared" si="2"/>
        <v/>
      </c>
      <c r="BB31" t="str">
        <f t="shared" si="2"/>
        <v/>
      </c>
      <c r="BC31" t="str">
        <f t="shared" si="2"/>
        <v/>
      </c>
      <c r="BD31" t="str">
        <f t="shared" si="2"/>
        <v/>
      </c>
      <c r="BE31" t="str">
        <f t="shared" si="2"/>
        <v/>
      </c>
      <c r="BF31" t="str">
        <f t="shared" si="2"/>
        <v/>
      </c>
      <c r="BG31" t="str">
        <f t="shared" si="2"/>
        <v/>
      </c>
      <c r="BH31" t="str">
        <f t="shared" si="2"/>
        <v/>
      </c>
      <c r="BI31" t="str">
        <f t="shared" si="2"/>
        <v/>
      </c>
      <c r="BJ31" t="str">
        <f t="shared" si="2"/>
        <v/>
      </c>
      <c r="BK31" t="str">
        <f t="shared" si="2"/>
        <v/>
      </c>
      <c r="BL31" t="str">
        <f t="shared" si="2"/>
        <v/>
      </c>
      <c r="BM31" t="str">
        <f t="shared" si="2"/>
        <v/>
      </c>
      <c r="BN31" t="str">
        <f t="shared" si="2"/>
        <v/>
      </c>
      <c r="BO31" t="str">
        <f t="shared" si="2"/>
        <v/>
      </c>
      <c r="BP31" t="str">
        <f t="shared" si="2"/>
        <v/>
      </c>
      <c r="BQ31" t="str">
        <f t="shared" si="2"/>
        <v/>
      </c>
      <c r="BR31" t="str">
        <f t="shared" si="2"/>
        <v/>
      </c>
      <c r="BS31" t="str">
        <f t="shared" si="2"/>
        <v/>
      </c>
      <c r="BT31" t="str">
        <f t="shared" si="2"/>
        <v/>
      </c>
      <c r="BU31" t="str">
        <f t="shared" si="2"/>
        <v/>
      </c>
      <c r="BV31" t="str">
        <f t="shared" si="2"/>
        <v/>
      </c>
      <c r="BW31" t="str">
        <f t="shared" si="2"/>
        <v/>
      </c>
      <c r="BX31" t="str">
        <f t="shared" si="2"/>
        <v/>
      </c>
      <c r="BY31" t="str">
        <f t="shared" si="2"/>
        <v/>
      </c>
      <c r="BZ31" t="str">
        <f t="shared" si="2"/>
        <v/>
      </c>
      <c r="CA31" t="str">
        <f t="shared" si="2"/>
        <v/>
      </c>
      <c r="CB31" t="str">
        <f t="shared" si="2"/>
        <v/>
      </c>
      <c r="CC31" t="str">
        <f t="shared" si="2"/>
        <v/>
      </c>
      <c r="CD31" t="str">
        <f t="shared" si="2"/>
        <v/>
      </c>
      <c r="CE31" t="str">
        <f t="shared" si="2"/>
        <v/>
      </c>
      <c r="CF31" t="str">
        <f t="shared" si="2"/>
        <v/>
      </c>
      <c r="CG31" t="str">
        <f t="shared" si="2"/>
        <v/>
      </c>
      <c r="CH31" t="str">
        <f t="shared" si="2"/>
        <v/>
      </c>
      <c r="CI31" t="str">
        <f t="shared" si="2"/>
        <v/>
      </c>
      <c r="CJ31" t="str">
        <f t="shared" si="2"/>
        <v/>
      </c>
      <c r="CK31" t="str">
        <f t="shared" si="2"/>
        <v/>
      </c>
      <c r="CL31" t="str">
        <f t="shared" si="2"/>
        <v/>
      </c>
    </row>
    <row r="33" ht="63.0" customHeight="1"/>
    <row r="46">
      <c r="C46" t="str">
        <f t="shared" ref="C46:E46" si="3">If(COUNT(C35:C45)&gt;2,SLOPE(C35:C45, $A$3:$A$13), "")</f>
        <v/>
      </c>
      <c r="D46" t="str">
        <f t="shared" si="3"/>
        <v/>
      </c>
      <c r="E46" t="str">
        <f t="shared" si="3"/>
        <v/>
      </c>
      <c r="F46" t="str">
        <f>If(COUNT(F35:F45)&gt;2,SLOPE(F35:F45, $A$3:$A$13)*1, "")</f>
        <v/>
      </c>
      <c r="G46" t="str">
        <f t="shared" ref="G46:CL46" si="4">If(COUNT(G35:G45)&gt;2,SLOPE(G35:G45, $A$3:$A$13), "")</f>
        <v/>
      </c>
      <c r="H46" t="str">
        <f t="shared" si="4"/>
        <v/>
      </c>
      <c r="I46" t="str">
        <f t="shared" si="4"/>
        <v/>
      </c>
      <c r="J46" t="str">
        <f t="shared" si="4"/>
        <v/>
      </c>
      <c r="K46" t="str">
        <f t="shared" si="4"/>
        <v/>
      </c>
      <c r="L46" t="str">
        <f t="shared" si="4"/>
        <v/>
      </c>
      <c r="M46" t="str">
        <f t="shared" si="4"/>
        <v/>
      </c>
      <c r="N46" t="str">
        <f t="shared" si="4"/>
        <v/>
      </c>
      <c r="O46" t="str">
        <f t="shared" si="4"/>
        <v/>
      </c>
      <c r="P46" t="str">
        <f t="shared" si="4"/>
        <v/>
      </c>
      <c r="Q46" t="str">
        <f t="shared" si="4"/>
        <v/>
      </c>
      <c r="R46" t="str">
        <f t="shared" si="4"/>
        <v/>
      </c>
      <c r="S46" t="str">
        <f t="shared" si="4"/>
        <v/>
      </c>
      <c r="T46" t="str">
        <f t="shared" si="4"/>
        <v/>
      </c>
      <c r="U46" t="str">
        <f t="shared" si="4"/>
        <v/>
      </c>
      <c r="V46" t="str">
        <f t="shared" si="4"/>
        <v/>
      </c>
      <c r="W46" t="str">
        <f t="shared" si="4"/>
        <v/>
      </c>
      <c r="X46" t="str">
        <f t="shared" si="4"/>
        <v/>
      </c>
      <c r="Y46" t="str">
        <f t="shared" si="4"/>
        <v/>
      </c>
      <c r="Z46" t="str">
        <f t="shared" si="4"/>
        <v/>
      </c>
      <c r="AA46" t="str">
        <f t="shared" si="4"/>
        <v/>
      </c>
      <c r="AB46" t="str">
        <f t="shared" si="4"/>
        <v/>
      </c>
      <c r="AC46" t="str">
        <f t="shared" si="4"/>
        <v/>
      </c>
      <c r="AD46" t="str">
        <f t="shared" si="4"/>
        <v/>
      </c>
      <c r="AE46" t="str">
        <f t="shared" si="4"/>
        <v/>
      </c>
      <c r="AF46" t="str">
        <f t="shared" si="4"/>
        <v/>
      </c>
      <c r="AG46" t="str">
        <f t="shared" si="4"/>
        <v/>
      </c>
      <c r="AH46" t="str">
        <f t="shared" si="4"/>
        <v/>
      </c>
      <c r="AI46" t="str">
        <f t="shared" si="4"/>
        <v/>
      </c>
      <c r="AJ46" t="str">
        <f t="shared" si="4"/>
        <v/>
      </c>
      <c r="AK46" t="str">
        <f t="shared" si="4"/>
        <v/>
      </c>
      <c r="AL46" t="str">
        <f t="shared" si="4"/>
        <v/>
      </c>
      <c r="AM46" t="str">
        <f t="shared" si="4"/>
        <v/>
      </c>
      <c r="AN46" t="str">
        <f t="shared" si="4"/>
        <v/>
      </c>
      <c r="AO46" t="str">
        <f t="shared" si="4"/>
        <v/>
      </c>
      <c r="AP46" t="str">
        <f t="shared" si="4"/>
        <v/>
      </c>
      <c r="AQ46" t="str">
        <f t="shared" si="4"/>
        <v/>
      </c>
      <c r="AR46" t="str">
        <f t="shared" si="4"/>
        <v/>
      </c>
      <c r="AS46" t="str">
        <f t="shared" si="4"/>
        <v/>
      </c>
      <c r="AT46" t="str">
        <f t="shared" si="4"/>
        <v/>
      </c>
      <c r="AU46" t="str">
        <f t="shared" si="4"/>
        <v/>
      </c>
      <c r="AV46" t="str">
        <f t="shared" si="4"/>
        <v/>
      </c>
      <c r="AW46" t="str">
        <f t="shared" si="4"/>
        <v/>
      </c>
      <c r="AX46" t="str">
        <f t="shared" si="4"/>
        <v/>
      </c>
      <c r="AY46" t="str">
        <f t="shared" si="4"/>
        <v/>
      </c>
      <c r="AZ46" t="str">
        <f t="shared" si="4"/>
        <v/>
      </c>
      <c r="BA46" t="str">
        <f t="shared" si="4"/>
        <v/>
      </c>
      <c r="BB46" t="str">
        <f t="shared" si="4"/>
        <v/>
      </c>
      <c r="BC46" t="str">
        <f t="shared" si="4"/>
        <v/>
      </c>
      <c r="BD46" t="str">
        <f t="shared" si="4"/>
        <v/>
      </c>
      <c r="BE46" t="str">
        <f t="shared" si="4"/>
        <v/>
      </c>
      <c r="BF46" t="str">
        <f t="shared" si="4"/>
        <v/>
      </c>
      <c r="BG46" t="str">
        <f t="shared" si="4"/>
        <v/>
      </c>
      <c r="BH46" t="str">
        <f t="shared" si="4"/>
        <v/>
      </c>
      <c r="BI46" t="str">
        <f t="shared" si="4"/>
        <v/>
      </c>
      <c r="BJ46" t="str">
        <f t="shared" si="4"/>
        <v/>
      </c>
      <c r="BK46" t="str">
        <f t="shared" si="4"/>
        <v/>
      </c>
      <c r="BL46" t="str">
        <f t="shared" si="4"/>
        <v/>
      </c>
      <c r="BM46" t="str">
        <f t="shared" si="4"/>
        <v/>
      </c>
      <c r="BN46" t="str">
        <f t="shared" si="4"/>
        <v/>
      </c>
      <c r="BO46" t="str">
        <f t="shared" si="4"/>
        <v/>
      </c>
      <c r="BP46" t="str">
        <f t="shared" si="4"/>
        <v/>
      </c>
      <c r="BQ46" t="str">
        <f t="shared" si="4"/>
        <v/>
      </c>
      <c r="BR46" t="str">
        <f t="shared" si="4"/>
        <v/>
      </c>
      <c r="BS46" t="str">
        <f t="shared" si="4"/>
        <v/>
      </c>
      <c r="BT46" t="str">
        <f t="shared" si="4"/>
        <v/>
      </c>
      <c r="BU46" t="str">
        <f t="shared" si="4"/>
        <v/>
      </c>
      <c r="BV46" t="str">
        <f t="shared" si="4"/>
        <v/>
      </c>
      <c r="BW46" t="str">
        <f t="shared" si="4"/>
        <v/>
      </c>
      <c r="BX46" t="str">
        <f t="shared" si="4"/>
        <v/>
      </c>
      <c r="BY46" t="str">
        <f t="shared" si="4"/>
        <v/>
      </c>
      <c r="BZ46" t="str">
        <f t="shared" si="4"/>
        <v/>
      </c>
      <c r="CA46" t="str">
        <f t="shared" si="4"/>
        <v/>
      </c>
      <c r="CB46" t="str">
        <f t="shared" si="4"/>
        <v/>
      </c>
      <c r="CC46" t="str">
        <f t="shared" si="4"/>
        <v/>
      </c>
      <c r="CD46" t="str">
        <f t="shared" si="4"/>
        <v/>
      </c>
      <c r="CE46" t="str">
        <f t="shared" si="4"/>
        <v/>
      </c>
      <c r="CF46" t="str">
        <f t="shared" si="4"/>
        <v/>
      </c>
      <c r="CG46" t="str">
        <f t="shared" si="4"/>
        <v/>
      </c>
      <c r="CH46" t="str">
        <f t="shared" si="4"/>
        <v/>
      </c>
      <c r="CI46" t="str">
        <f t="shared" si="4"/>
        <v/>
      </c>
      <c r="CJ46" t="str">
        <f t="shared" si="4"/>
        <v/>
      </c>
      <c r="CK46" t="str">
        <f t="shared" si="4"/>
        <v/>
      </c>
      <c r="CL46" t="str">
        <f t="shared" si="4"/>
        <v/>
      </c>
    </row>
    <row r="47">
      <c r="B47" s="20" t="s">
        <v>1418</v>
      </c>
      <c r="C47" t="str">
        <f t="shared" ref="C47:BH47" si="5">PEARSON(C35:C45, $A$3:$A$13)</f>
        <v>#DIV/0!</v>
      </c>
      <c r="D47" t="str">
        <f t="shared" si="5"/>
        <v>#DIV/0!</v>
      </c>
      <c r="E47" t="str">
        <f t="shared" si="5"/>
        <v>#DIV/0!</v>
      </c>
      <c r="F47" t="str">
        <f t="shared" si="5"/>
        <v>#DIV/0!</v>
      </c>
      <c r="G47" t="str">
        <f t="shared" si="5"/>
        <v>#DIV/0!</v>
      </c>
      <c r="H47" t="str">
        <f t="shared" si="5"/>
        <v>#DIV/0!</v>
      </c>
      <c r="I47" t="str">
        <f t="shared" si="5"/>
        <v>#DIV/0!</v>
      </c>
      <c r="J47" t="str">
        <f t="shared" si="5"/>
        <v>#DIV/0!</v>
      </c>
      <c r="K47" t="str">
        <f t="shared" si="5"/>
        <v>#DIV/0!</v>
      </c>
      <c r="L47" t="str">
        <f t="shared" si="5"/>
        <v>#DIV/0!</v>
      </c>
      <c r="M47" t="str">
        <f t="shared" si="5"/>
        <v>#DIV/0!</v>
      </c>
      <c r="N47" t="str">
        <f t="shared" si="5"/>
        <v>#DIV/0!</v>
      </c>
      <c r="O47" t="str">
        <f t="shared" si="5"/>
        <v>#DIV/0!</v>
      </c>
      <c r="P47" t="str">
        <f t="shared" si="5"/>
        <v>#DIV/0!</v>
      </c>
      <c r="Q47" t="str">
        <f t="shared" si="5"/>
        <v>#DIV/0!</v>
      </c>
      <c r="R47" t="str">
        <f t="shared" si="5"/>
        <v>#DIV/0!</v>
      </c>
      <c r="S47" t="str">
        <f t="shared" si="5"/>
        <v>#DIV/0!</v>
      </c>
      <c r="T47" t="str">
        <f t="shared" si="5"/>
        <v>#DIV/0!</v>
      </c>
      <c r="U47" t="str">
        <f t="shared" si="5"/>
        <v>#DIV/0!</v>
      </c>
      <c r="V47" t="str">
        <f t="shared" si="5"/>
        <v>#DIV/0!</v>
      </c>
      <c r="W47" t="str">
        <f t="shared" si="5"/>
        <v>#DIV/0!</v>
      </c>
      <c r="X47" t="str">
        <f t="shared" si="5"/>
        <v>#DIV/0!</v>
      </c>
      <c r="Y47" t="str">
        <f t="shared" si="5"/>
        <v>#DIV/0!</v>
      </c>
      <c r="Z47" t="str">
        <f t="shared" si="5"/>
        <v>#DIV/0!</v>
      </c>
      <c r="AA47" t="str">
        <f t="shared" si="5"/>
        <v>#DIV/0!</v>
      </c>
      <c r="AB47" t="str">
        <f t="shared" si="5"/>
        <v>#DIV/0!</v>
      </c>
      <c r="AC47" t="str">
        <f t="shared" si="5"/>
        <v>#DIV/0!</v>
      </c>
      <c r="AD47" t="str">
        <f t="shared" si="5"/>
        <v>#DIV/0!</v>
      </c>
      <c r="AE47" t="str">
        <f t="shared" si="5"/>
        <v>#DIV/0!</v>
      </c>
      <c r="AF47" t="str">
        <f t="shared" si="5"/>
        <v>#DIV/0!</v>
      </c>
      <c r="AG47" t="str">
        <f t="shared" si="5"/>
        <v>#DIV/0!</v>
      </c>
      <c r="AH47" t="str">
        <f t="shared" si="5"/>
        <v>#DIV/0!</v>
      </c>
      <c r="AI47" t="str">
        <f t="shared" si="5"/>
        <v>#DIV/0!</v>
      </c>
      <c r="AJ47" t="str">
        <f t="shared" si="5"/>
        <v>#DIV/0!</v>
      </c>
      <c r="AK47" t="str">
        <f t="shared" si="5"/>
        <v>#DIV/0!</v>
      </c>
      <c r="AL47" t="str">
        <f t="shared" si="5"/>
        <v>#DIV/0!</v>
      </c>
      <c r="AM47" t="str">
        <f t="shared" si="5"/>
        <v>#DIV/0!</v>
      </c>
      <c r="AN47" t="str">
        <f t="shared" si="5"/>
        <v>#DIV/0!</v>
      </c>
      <c r="AO47" t="str">
        <f t="shared" si="5"/>
        <v>#DIV/0!</v>
      </c>
      <c r="AP47" t="str">
        <f t="shared" si="5"/>
        <v>#DIV/0!</v>
      </c>
      <c r="AQ47" t="str">
        <f t="shared" si="5"/>
        <v>#DIV/0!</v>
      </c>
      <c r="AR47" t="str">
        <f t="shared" si="5"/>
        <v>#DIV/0!</v>
      </c>
      <c r="AS47" t="str">
        <f t="shared" si="5"/>
        <v>#DIV/0!</v>
      </c>
      <c r="AT47" t="str">
        <f t="shared" si="5"/>
        <v>#DIV/0!</v>
      </c>
      <c r="AU47" t="str">
        <f t="shared" si="5"/>
        <v>#DIV/0!</v>
      </c>
      <c r="AV47" t="str">
        <f t="shared" si="5"/>
        <v>#DIV/0!</v>
      </c>
      <c r="AW47" t="str">
        <f t="shared" si="5"/>
        <v>#DIV/0!</v>
      </c>
      <c r="AX47" t="str">
        <f t="shared" si="5"/>
        <v>#DIV/0!</v>
      </c>
      <c r="AY47" t="str">
        <f t="shared" si="5"/>
        <v>#DIV/0!</v>
      </c>
      <c r="AZ47" t="str">
        <f t="shared" si="5"/>
        <v>#DIV/0!</v>
      </c>
      <c r="BA47" t="str">
        <f t="shared" si="5"/>
        <v>#DIV/0!</v>
      </c>
      <c r="BB47" t="str">
        <f t="shared" si="5"/>
        <v>#DIV/0!</v>
      </c>
      <c r="BC47" t="str">
        <f t="shared" si="5"/>
        <v>#DIV/0!</v>
      </c>
      <c r="BD47" t="str">
        <f t="shared" si="5"/>
        <v>#DIV/0!</v>
      </c>
      <c r="BE47" t="str">
        <f t="shared" si="5"/>
        <v>#DIV/0!</v>
      </c>
      <c r="BF47" t="str">
        <f t="shared" si="5"/>
        <v>#DIV/0!</v>
      </c>
      <c r="BG47" t="str">
        <f t="shared" si="5"/>
        <v>#DIV/0!</v>
      </c>
      <c r="BH47" t="str">
        <f t="shared" si="5"/>
        <v>#DIV/0!</v>
      </c>
    </row>
    <row r="48">
      <c r="B48" s="20" t="s">
        <v>1419</v>
      </c>
      <c r="C48" t="str">
        <f t="shared" ref="C48:BH48" si="6">C47*(SQRT(COUNT(C35:C45)-2))/SQRT(1-POW(C47,2))</f>
        <v>#DIV/0!</v>
      </c>
      <c r="D48" t="str">
        <f t="shared" si="6"/>
        <v>#DIV/0!</v>
      </c>
      <c r="E48" t="str">
        <f t="shared" si="6"/>
        <v>#DIV/0!</v>
      </c>
      <c r="F48" t="str">
        <f t="shared" si="6"/>
        <v>#DIV/0!</v>
      </c>
      <c r="G48" t="str">
        <f t="shared" si="6"/>
        <v>#DIV/0!</v>
      </c>
      <c r="H48" t="str">
        <f t="shared" si="6"/>
        <v>#DIV/0!</v>
      </c>
      <c r="I48" t="str">
        <f t="shared" si="6"/>
        <v>#DIV/0!</v>
      </c>
      <c r="J48" t="str">
        <f t="shared" si="6"/>
        <v>#DIV/0!</v>
      </c>
      <c r="K48" t="str">
        <f t="shared" si="6"/>
        <v>#DIV/0!</v>
      </c>
      <c r="L48" t="str">
        <f t="shared" si="6"/>
        <v>#DIV/0!</v>
      </c>
      <c r="M48" t="str">
        <f t="shared" si="6"/>
        <v>#DIV/0!</v>
      </c>
      <c r="N48" t="str">
        <f t="shared" si="6"/>
        <v>#DIV/0!</v>
      </c>
      <c r="O48" t="str">
        <f t="shared" si="6"/>
        <v>#DIV/0!</v>
      </c>
      <c r="P48" t="str">
        <f t="shared" si="6"/>
        <v>#DIV/0!</v>
      </c>
      <c r="Q48" t="str">
        <f t="shared" si="6"/>
        <v>#DIV/0!</v>
      </c>
      <c r="R48" t="str">
        <f t="shared" si="6"/>
        <v>#DIV/0!</v>
      </c>
      <c r="S48" t="str">
        <f t="shared" si="6"/>
        <v>#DIV/0!</v>
      </c>
      <c r="T48" t="str">
        <f t="shared" si="6"/>
        <v>#DIV/0!</v>
      </c>
      <c r="U48" t="str">
        <f t="shared" si="6"/>
        <v>#DIV/0!</v>
      </c>
      <c r="V48" t="str">
        <f t="shared" si="6"/>
        <v>#DIV/0!</v>
      </c>
      <c r="W48" t="str">
        <f t="shared" si="6"/>
        <v>#DIV/0!</v>
      </c>
      <c r="X48" t="str">
        <f t="shared" si="6"/>
        <v>#DIV/0!</v>
      </c>
      <c r="Y48" t="str">
        <f t="shared" si="6"/>
        <v>#DIV/0!</v>
      </c>
      <c r="Z48" t="str">
        <f t="shared" si="6"/>
        <v>#DIV/0!</v>
      </c>
      <c r="AA48" t="str">
        <f t="shared" si="6"/>
        <v>#DIV/0!</v>
      </c>
      <c r="AB48" t="str">
        <f t="shared" si="6"/>
        <v>#DIV/0!</v>
      </c>
      <c r="AC48" t="str">
        <f t="shared" si="6"/>
        <v>#DIV/0!</v>
      </c>
      <c r="AD48" t="str">
        <f t="shared" si="6"/>
        <v>#DIV/0!</v>
      </c>
      <c r="AE48" t="str">
        <f t="shared" si="6"/>
        <v>#DIV/0!</v>
      </c>
      <c r="AF48" t="str">
        <f t="shared" si="6"/>
        <v>#DIV/0!</v>
      </c>
      <c r="AG48" t="str">
        <f t="shared" si="6"/>
        <v>#DIV/0!</v>
      </c>
      <c r="AH48" t="str">
        <f t="shared" si="6"/>
        <v>#DIV/0!</v>
      </c>
      <c r="AI48" t="str">
        <f t="shared" si="6"/>
        <v>#DIV/0!</v>
      </c>
      <c r="AJ48" t="str">
        <f t="shared" si="6"/>
        <v>#DIV/0!</v>
      </c>
      <c r="AK48" t="str">
        <f t="shared" si="6"/>
        <v>#DIV/0!</v>
      </c>
      <c r="AL48" t="str">
        <f t="shared" si="6"/>
        <v>#DIV/0!</v>
      </c>
      <c r="AM48" t="str">
        <f t="shared" si="6"/>
        <v>#DIV/0!</v>
      </c>
      <c r="AN48" t="str">
        <f t="shared" si="6"/>
        <v>#DIV/0!</v>
      </c>
      <c r="AO48" t="str">
        <f t="shared" si="6"/>
        <v>#DIV/0!</v>
      </c>
      <c r="AP48" t="str">
        <f t="shared" si="6"/>
        <v>#DIV/0!</v>
      </c>
      <c r="AQ48" t="str">
        <f t="shared" si="6"/>
        <v>#DIV/0!</v>
      </c>
      <c r="AR48" t="str">
        <f t="shared" si="6"/>
        <v>#DIV/0!</v>
      </c>
      <c r="AS48" t="str">
        <f t="shared" si="6"/>
        <v>#DIV/0!</v>
      </c>
      <c r="AT48" t="str">
        <f t="shared" si="6"/>
        <v>#DIV/0!</v>
      </c>
      <c r="AU48" t="str">
        <f t="shared" si="6"/>
        <v>#DIV/0!</v>
      </c>
      <c r="AV48" t="str">
        <f t="shared" si="6"/>
        <v>#DIV/0!</v>
      </c>
      <c r="AW48" t="str">
        <f t="shared" si="6"/>
        <v>#DIV/0!</v>
      </c>
      <c r="AX48" t="str">
        <f t="shared" si="6"/>
        <v>#DIV/0!</v>
      </c>
      <c r="AY48" t="str">
        <f t="shared" si="6"/>
        <v>#DIV/0!</v>
      </c>
      <c r="AZ48" t="str">
        <f t="shared" si="6"/>
        <v>#DIV/0!</v>
      </c>
      <c r="BA48" t="str">
        <f t="shared" si="6"/>
        <v>#DIV/0!</v>
      </c>
      <c r="BB48" t="str">
        <f t="shared" si="6"/>
        <v>#DIV/0!</v>
      </c>
      <c r="BC48" t="str">
        <f t="shared" si="6"/>
        <v>#DIV/0!</v>
      </c>
      <c r="BD48" t="str">
        <f t="shared" si="6"/>
        <v>#DIV/0!</v>
      </c>
      <c r="BE48" t="str">
        <f t="shared" si="6"/>
        <v>#DIV/0!</v>
      </c>
      <c r="BF48" t="str">
        <f t="shared" si="6"/>
        <v>#DIV/0!</v>
      </c>
      <c r="BG48" t="str">
        <f t="shared" si="6"/>
        <v>#DIV/0!</v>
      </c>
      <c r="BH48" t="str">
        <f t="shared" si="6"/>
        <v>#DIV/0!</v>
      </c>
    </row>
    <row r="49">
      <c r="B49" s="20" t="s">
        <v>1420</v>
      </c>
      <c r="C49" s="20" t="str">
        <f t="shared" ref="C49:BH49" si="7">TDIST(ABS(C48),COUNT(C35:C45)-2,2)</f>
        <v>#DIV/0!</v>
      </c>
      <c r="D49" s="20" t="str">
        <f t="shared" si="7"/>
        <v>#DIV/0!</v>
      </c>
      <c r="E49" s="20" t="str">
        <f t="shared" si="7"/>
        <v>#DIV/0!</v>
      </c>
      <c r="F49" s="20" t="str">
        <f t="shared" si="7"/>
        <v>#DIV/0!</v>
      </c>
      <c r="G49" s="20" t="str">
        <f t="shared" si="7"/>
        <v>#DIV/0!</v>
      </c>
      <c r="H49" s="20" t="str">
        <f t="shared" si="7"/>
        <v>#DIV/0!</v>
      </c>
      <c r="I49" s="20" t="str">
        <f t="shared" si="7"/>
        <v>#DIV/0!</v>
      </c>
      <c r="J49" s="20" t="str">
        <f t="shared" si="7"/>
        <v>#DIV/0!</v>
      </c>
      <c r="K49" s="20" t="str">
        <f t="shared" si="7"/>
        <v>#DIV/0!</v>
      </c>
      <c r="L49" s="20" t="str">
        <f t="shared" si="7"/>
        <v>#DIV/0!</v>
      </c>
      <c r="M49" s="20" t="str">
        <f t="shared" si="7"/>
        <v>#DIV/0!</v>
      </c>
      <c r="N49" s="20" t="str">
        <f t="shared" si="7"/>
        <v>#DIV/0!</v>
      </c>
      <c r="O49" s="20" t="str">
        <f t="shared" si="7"/>
        <v>#DIV/0!</v>
      </c>
      <c r="P49" s="20" t="str">
        <f t="shared" si="7"/>
        <v>#DIV/0!</v>
      </c>
      <c r="Q49" s="20" t="str">
        <f t="shared" si="7"/>
        <v>#DIV/0!</v>
      </c>
      <c r="R49" s="20" t="str">
        <f t="shared" si="7"/>
        <v>#DIV/0!</v>
      </c>
      <c r="S49" s="20" t="str">
        <f t="shared" si="7"/>
        <v>#DIV/0!</v>
      </c>
      <c r="T49" s="20" t="str">
        <f t="shared" si="7"/>
        <v>#DIV/0!</v>
      </c>
      <c r="U49" s="20" t="str">
        <f t="shared" si="7"/>
        <v>#DIV/0!</v>
      </c>
      <c r="V49" s="20" t="str">
        <f t="shared" si="7"/>
        <v>#DIV/0!</v>
      </c>
      <c r="W49" s="20" t="str">
        <f t="shared" si="7"/>
        <v>#DIV/0!</v>
      </c>
      <c r="X49" s="20" t="str">
        <f t="shared" si="7"/>
        <v>#DIV/0!</v>
      </c>
      <c r="Y49" s="20" t="str">
        <f t="shared" si="7"/>
        <v>#DIV/0!</v>
      </c>
      <c r="Z49" s="20" t="str">
        <f t="shared" si="7"/>
        <v>#DIV/0!</v>
      </c>
      <c r="AA49" s="20" t="str">
        <f t="shared" si="7"/>
        <v>#DIV/0!</v>
      </c>
      <c r="AB49" s="20" t="str">
        <f t="shared" si="7"/>
        <v>#DIV/0!</v>
      </c>
      <c r="AC49" s="20" t="str">
        <f t="shared" si="7"/>
        <v>#DIV/0!</v>
      </c>
      <c r="AD49" s="20" t="str">
        <f t="shared" si="7"/>
        <v>#DIV/0!</v>
      </c>
      <c r="AE49" s="20" t="str">
        <f t="shared" si="7"/>
        <v>#DIV/0!</v>
      </c>
      <c r="AF49" s="20" t="str">
        <f t="shared" si="7"/>
        <v>#DIV/0!</v>
      </c>
      <c r="AG49" s="20" t="str">
        <f t="shared" si="7"/>
        <v>#DIV/0!</v>
      </c>
      <c r="AH49" s="20" t="str">
        <f t="shared" si="7"/>
        <v>#DIV/0!</v>
      </c>
      <c r="AI49" s="20" t="str">
        <f t="shared" si="7"/>
        <v>#DIV/0!</v>
      </c>
      <c r="AJ49" s="20" t="str">
        <f t="shared" si="7"/>
        <v>#DIV/0!</v>
      </c>
      <c r="AK49" s="20" t="str">
        <f t="shared" si="7"/>
        <v>#DIV/0!</v>
      </c>
      <c r="AL49" s="20" t="str">
        <f t="shared" si="7"/>
        <v>#DIV/0!</v>
      </c>
      <c r="AM49" s="20" t="str">
        <f t="shared" si="7"/>
        <v>#DIV/0!</v>
      </c>
      <c r="AN49" s="20" t="str">
        <f t="shared" si="7"/>
        <v>#DIV/0!</v>
      </c>
      <c r="AO49" s="20" t="str">
        <f t="shared" si="7"/>
        <v>#DIV/0!</v>
      </c>
      <c r="AP49" s="20" t="str">
        <f t="shared" si="7"/>
        <v>#DIV/0!</v>
      </c>
      <c r="AQ49" s="20" t="str">
        <f t="shared" si="7"/>
        <v>#DIV/0!</v>
      </c>
      <c r="AR49" s="20" t="str">
        <f t="shared" si="7"/>
        <v>#DIV/0!</v>
      </c>
      <c r="AS49" s="20" t="str">
        <f t="shared" si="7"/>
        <v>#DIV/0!</v>
      </c>
      <c r="AT49" s="20" t="str">
        <f t="shared" si="7"/>
        <v>#DIV/0!</v>
      </c>
      <c r="AU49" s="20" t="str">
        <f t="shared" si="7"/>
        <v>#DIV/0!</v>
      </c>
      <c r="AV49" s="20" t="str">
        <f t="shared" si="7"/>
        <v>#DIV/0!</v>
      </c>
      <c r="AW49" s="20" t="str">
        <f t="shared" si="7"/>
        <v>#DIV/0!</v>
      </c>
      <c r="AX49" s="20" t="str">
        <f t="shared" si="7"/>
        <v>#DIV/0!</v>
      </c>
      <c r="AY49" s="20" t="str">
        <f t="shared" si="7"/>
        <v>#DIV/0!</v>
      </c>
      <c r="AZ49" s="20" t="str">
        <f t="shared" si="7"/>
        <v>#DIV/0!</v>
      </c>
      <c r="BA49" s="20" t="str">
        <f t="shared" si="7"/>
        <v>#DIV/0!</v>
      </c>
      <c r="BB49" s="20" t="str">
        <f t="shared" si="7"/>
        <v>#DIV/0!</v>
      </c>
      <c r="BC49" s="20" t="str">
        <f t="shared" si="7"/>
        <v>#DIV/0!</v>
      </c>
      <c r="BD49" s="20" t="str">
        <f t="shared" si="7"/>
        <v>#DIV/0!</v>
      </c>
      <c r="BE49" s="20" t="str">
        <f t="shared" si="7"/>
        <v>#DIV/0!</v>
      </c>
      <c r="BF49" s="20" t="str">
        <f t="shared" si="7"/>
        <v>#DIV/0!</v>
      </c>
      <c r="BG49" s="20" t="str">
        <f t="shared" si="7"/>
        <v>#DIV/0!</v>
      </c>
      <c r="BH49" s="20" t="str">
        <f t="shared" si="7"/>
        <v>#DIV/0!</v>
      </c>
    </row>
    <row r="50">
      <c r="B50" s="128" t="s">
        <v>1421</v>
      </c>
      <c r="C50" s="20" t="str">
        <f t="shared" ref="C50:BH50" si="8">IF(C46="", "",IF(C49&lt;=0.1, IF(C46&gt;0, 1, 3),2))</f>
        <v/>
      </c>
      <c r="D50" s="20" t="str">
        <f t="shared" si="8"/>
        <v/>
      </c>
      <c r="E50" s="20" t="str">
        <f t="shared" si="8"/>
        <v/>
      </c>
      <c r="F50" s="20" t="str">
        <f t="shared" si="8"/>
        <v/>
      </c>
      <c r="G50" s="20" t="str">
        <f t="shared" si="8"/>
        <v/>
      </c>
      <c r="H50" s="20" t="str">
        <f t="shared" si="8"/>
        <v/>
      </c>
      <c r="I50" s="20" t="str">
        <f t="shared" si="8"/>
        <v/>
      </c>
      <c r="J50" s="20" t="str">
        <f t="shared" si="8"/>
        <v/>
      </c>
      <c r="K50" s="20" t="str">
        <f t="shared" si="8"/>
        <v/>
      </c>
      <c r="L50" s="20" t="str">
        <f t="shared" si="8"/>
        <v/>
      </c>
      <c r="M50" s="20" t="str">
        <f t="shared" si="8"/>
        <v/>
      </c>
      <c r="N50" s="20" t="str">
        <f t="shared" si="8"/>
        <v/>
      </c>
      <c r="O50" s="20" t="str">
        <f t="shared" si="8"/>
        <v/>
      </c>
      <c r="P50" s="20" t="str">
        <f t="shared" si="8"/>
        <v/>
      </c>
      <c r="Q50" s="20" t="str">
        <f t="shared" si="8"/>
        <v/>
      </c>
      <c r="R50" s="20" t="str">
        <f t="shared" si="8"/>
        <v/>
      </c>
      <c r="S50" s="20" t="str">
        <f t="shared" si="8"/>
        <v/>
      </c>
      <c r="T50" s="20" t="str">
        <f t="shared" si="8"/>
        <v/>
      </c>
      <c r="U50" s="20" t="str">
        <f t="shared" si="8"/>
        <v/>
      </c>
      <c r="V50" s="20" t="str">
        <f t="shared" si="8"/>
        <v/>
      </c>
      <c r="W50" s="20" t="str">
        <f t="shared" si="8"/>
        <v/>
      </c>
      <c r="X50" s="20" t="str">
        <f t="shared" si="8"/>
        <v/>
      </c>
      <c r="Y50" s="20" t="str">
        <f t="shared" si="8"/>
        <v/>
      </c>
      <c r="Z50" s="20" t="str">
        <f t="shared" si="8"/>
        <v/>
      </c>
      <c r="AA50" s="20" t="str">
        <f t="shared" si="8"/>
        <v/>
      </c>
      <c r="AB50" s="20" t="str">
        <f t="shared" si="8"/>
        <v/>
      </c>
      <c r="AC50" s="20" t="str">
        <f t="shared" si="8"/>
        <v/>
      </c>
      <c r="AD50" s="20" t="str">
        <f t="shared" si="8"/>
        <v/>
      </c>
      <c r="AE50" s="20" t="str">
        <f t="shared" si="8"/>
        <v/>
      </c>
      <c r="AF50" s="20" t="str">
        <f t="shared" si="8"/>
        <v/>
      </c>
      <c r="AG50" s="20" t="str">
        <f t="shared" si="8"/>
        <v/>
      </c>
      <c r="AH50" s="20" t="str">
        <f t="shared" si="8"/>
        <v/>
      </c>
      <c r="AI50" s="20" t="str">
        <f t="shared" si="8"/>
        <v/>
      </c>
      <c r="AJ50" s="20" t="str">
        <f t="shared" si="8"/>
        <v/>
      </c>
      <c r="AK50" s="20" t="str">
        <f t="shared" si="8"/>
        <v/>
      </c>
      <c r="AL50" s="20" t="str">
        <f t="shared" si="8"/>
        <v/>
      </c>
      <c r="AM50" s="20" t="str">
        <f t="shared" si="8"/>
        <v/>
      </c>
      <c r="AN50" s="20" t="str">
        <f t="shared" si="8"/>
        <v/>
      </c>
      <c r="AO50" s="20" t="str">
        <f t="shared" si="8"/>
        <v/>
      </c>
      <c r="AP50" s="20" t="str">
        <f t="shared" si="8"/>
        <v/>
      </c>
      <c r="AQ50" s="20" t="str">
        <f t="shared" si="8"/>
        <v/>
      </c>
      <c r="AR50" s="20" t="str">
        <f t="shared" si="8"/>
        <v/>
      </c>
      <c r="AS50" s="20" t="str">
        <f t="shared" si="8"/>
        <v/>
      </c>
      <c r="AT50" s="20" t="str">
        <f t="shared" si="8"/>
        <v/>
      </c>
      <c r="AU50" s="20" t="str">
        <f t="shared" si="8"/>
        <v/>
      </c>
      <c r="AV50" s="20" t="str">
        <f t="shared" si="8"/>
        <v/>
      </c>
      <c r="AW50" s="20" t="str">
        <f t="shared" si="8"/>
        <v/>
      </c>
      <c r="AX50" s="20" t="str">
        <f t="shared" si="8"/>
        <v/>
      </c>
      <c r="AY50" s="20" t="str">
        <f t="shared" si="8"/>
        <v/>
      </c>
      <c r="AZ50" s="20" t="str">
        <f t="shared" si="8"/>
        <v/>
      </c>
      <c r="BA50" s="20" t="str">
        <f t="shared" si="8"/>
        <v/>
      </c>
      <c r="BB50" s="20" t="str">
        <f t="shared" si="8"/>
        <v/>
      </c>
      <c r="BC50" s="20" t="str">
        <f t="shared" si="8"/>
        <v/>
      </c>
      <c r="BD50" s="20" t="str">
        <f t="shared" si="8"/>
        <v/>
      </c>
      <c r="BE50" s="20" t="str">
        <f t="shared" si="8"/>
        <v/>
      </c>
      <c r="BF50" s="20" t="str">
        <f t="shared" si="8"/>
        <v/>
      </c>
      <c r="BG50" s="20" t="str">
        <f t="shared" si="8"/>
        <v/>
      </c>
      <c r="BH50" s="20" t="str">
        <f t="shared" si="8"/>
        <v/>
      </c>
    </row>
    <row r="51" ht="36.0" customHeight="1">
      <c r="B51" s="105"/>
    </row>
    <row r="52" ht="36.0" customHeight="1"/>
    <row r="65">
      <c r="C65" t="str">
        <f t="shared" ref="C65:CL65" si="9">If(COUNT(C54:C64)&gt;2,SLOPE(C54:C64, $A$3:$A$13), "")</f>
        <v/>
      </c>
      <c r="D65" t="str">
        <f t="shared" si="9"/>
        <v/>
      </c>
      <c r="E65" t="str">
        <f t="shared" si="9"/>
        <v/>
      </c>
      <c r="F65" t="str">
        <f t="shared" si="9"/>
        <v/>
      </c>
      <c r="G65" t="str">
        <f t="shared" si="9"/>
        <v/>
      </c>
      <c r="H65" t="str">
        <f t="shared" si="9"/>
        <v/>
      </c>
      <c r="I65" t="str">
        <f t="shared" si="9"/>
        <v/>
      </c>
      <c r="J65" t="str">
        <f t="shared" si="9"/>
        <v/>
      </c>
      <c r="K65" t="str">
        <f t="shared" si="9"/>
        <v/>
      </c>
      <c r="L65" t="str">
        <f t="shared" si="9"/>
        <v/>
      </c>
      <c r="M65" t="str">
        <f t="shared" si="9"/>
        <v/>
      </c>
      <c r="N65" t="str">
        <f t="shared" si="9"/>
        <v/>
      </c>
      <c r="O65" t="str">
        <f t="shared" si="9"/>
        <v/>
      </c>
      <c r="P65" t="str">
        <f t="shared" si="9"/>
        <v/>
      </c>
      <c r="Q65" t="str">
        <f t="shared" si="9"/>
        <v/>
      </c>
      <c r="R65" t="str">
        <f t="shared" si="9"/>
        <v/>
      </c>
      <c r="S65" t="str">
        <f t="shared" si="9"/>
        <v/>
      </c>
      <c r="T65" t="str">
        <f t="shared" si="9"/>
        <v/>
      </c>
      <c r="U65" t="str">
        <f t="shared" si="9"/>
        <v/>
      </c>
      <c r="V65" t="str">
        <f t="shared" si="9"/>
        <v/>
      </c>
      <c r="W65" t="str">
        <f t="shared" si="9"/>
        <v/>
      </c>
      <c r="X65" t="str">
        <f t="shared" si="9"/>
        <v/>
      </c>
      <c r="Y65" t="str">
        <f t="shared" si="9"/>
        <v/>
      </c>
      <c r="Z65" t="str">
        <f t="shared" si="9"/>
        <v/>
      </c>
      <c r="AA65" t="str">
        <f t="shared" si="9"/>
        <v/>
      </c>
      <c r="AB65" t="str">
        <f t="shared" si="9"/>
        <v/>
      </c>
      <c r="AC65" t="str">
        <f t="shared" si="9"/>
        <v/>
      </c>
      <c r="AD65" t="str">
        <f t="shared" si="9"/>
        <v/>
      </c>
      <c r="AE65" t="str">
        <f t="shared" si="9"/>
        <v/>
      </c>
      <c r="AF65" t="str">
        <f t="shared" si="9"/>
        <v/>
      </c>
      <c r="AG65" t="str">
        <f t="shared" si="9"/>
        <v/>
      </c>
      <c r="AH65" t="str">
        <f t="shared" si="9"/>
        <v/>
      </c>
      <c r="AI65" t="str">
        <f t="shared" si="9"/>
        <v/>
      </c>
      <c r="AJ65" t="str">
        <f t="shared" si="9"/>
        <v/>
      </c>
      <c r="AK65" t="str">
        <f t="shared" si="9"/>
        <v/>
      </c>
      <c r="AL65" t="str">
        <f t="shared" si="9"/>
        <v/>
      </c>
      <c r="AM65" t="str">
        <f t="shared" si="9"/>
        <v/>
      </c>
      <c r="AN65" t="str">
        <f t="shared" si="9"/>
        <v/>
      </c>
      <c r="AO65" t="str">
        <f t="shared" si="9"/>
        <v/>
      </c>
      <c r="AP65" t="str">
        <f t="shared" si="9"/>
        <v/>
      </c>
      <c r="AQ65" t="str">
        <f t="shared" si="9"/>
        <v/>
      </c>
      <c r="AR65" t="str">
        <f t="shared" si="9"/>
        <v/>
      </c>
      <c r="AS65" t="str">
        <f t="shared" si="9"/>
        <v/>
      </c>
      <c r="AT65" t="str">
        <f t="shared" si="9"/>
        <v/>
      </c>
      <c r="AU65" t="str">
        <f t="shared" si="9"/>
        <v/>
      </c>
      <c r="AV65" t="str">
        <f t="shared" si="9"/>
        <v/>
      </c>
      <c r="AW65" t="str">
        <f t="shared" si="9"/>
        <v/>
      </c>
      <c r="AX65" t="str">
        <f t="shared" si="9"/>
        <v/>
      </c>
      <c r="AY65" t="str">
        <f t="shared" si="9"/>
        <v/>
      </c>
      <c r="AZ65" t="str">
        <f t="shared" si="9"/>
        <v/>
      </c>
      <c r="BA65" t="str">
        <f t="shared" si="9"/>
        <v/>
      </c>
      <c r="BB65" t="str">
        <f t="shared" si="9"/>
        <v/>
      </c>
      <c r="BC65" t="str">
        <f t="shared" si="9"/>
        <v/>
      </c>
      <c r="BD65" t="str">
        <f t="shared" si="9"/>
        <v/>
      </c>
      <c r="BE65" t="str">
        <f t="shared" si="9"/>
        <v/>
      </c>
      <c r="BF65" t="str">
        <f t="shared" si="9"/>
        <v/>
      </c>
      <c r="BG65" t="str">
        <f t="shared" si="9"/>
        <v/>
      </c>
      <c r="BH65" t="str">
        <f t="shared" si="9"/>
        <v/>
      </c>
      <c r="BI65" t="str">
        <f t="shared" si="9"/>
        <v/>
      </c>
      <c r="BJ65" t="str">
        <f t="shared" si="9"/>
        <v/>
      </c>
      <c r="BK65" t="str">
        <f t="shared" si="9"/>
        <v/>
      </c>
      <c r="BL65" t="str">
        <f t="shared" si="9"/>
        <v/>
      </c>
      <c r="BM65" t="str">
        <f t="shared" si="9"/>
        <v/>
      </c>
      <c r="BN65" t="str">
        <f t="shared" si="9"/>
        <v/>
      </c>
      <c r="BO65" t="str">
        <f t="shared" si="9"/>
        <v/>
      </c>
      <c r="BP65" t="str">
        <f t="shared" si="9"/>
        <v/>
      </c>
      <c r="BQ65" t="str">
        <f t="shared" si="9"/>
        <v/>
      </c>
      <c r="BR65" t="str">
        <f t="shared" si="9"/>
        <v/>
      </c>
      <c r="BS65" t="str">
        <f t="shared" si="9"/>
        <v/>
      </c>
      <c r="BT65" t="str">
        <f t="shared" si="9"/>
        <v/>
      </c>
      <c r="BU65" t="str">
        <f t="shared" si="9"/>
        <v/>
      </c>
      <c r="BV65" t="str">
        <f t="shared" si="9"/>
        <v/>
      </c>
      <c r="BW65" t="str">
        <f t="shared" si="9"/>
        <v/>
      </c>
      <c r="BX65" t="str">
        <f t="shared" si="9"/>
        <v/>
      </c>
      <c r="BY65" t="str">
        <f t="shared" si="9"/>
        <v/>
      </c>
      <c r="BZ65" t="str">
        <f t="shared" si="9"/>
        <v/>
      </c>
      <c r="CA65" t="str">
        <f t="shared" si="9"/>
        <v/>
      </c>
      <c r="CB65" t="str">
        <f t="shared" si="9"/>
        <v/>
      </c>
      <c r="CC65" t="str">
        <f t="shared" si="9"/>
        <v/>
      </c>
      <c r="CD65" t="str">
        <f t="shared" si="9"/>
        <v/>
      </c>
      <c r="CE65" t="str">
        <f t="shared" si="9"/>
        <v/>
      </c>
      <c r="CF65" t="str">
        <f t="shared" si="9"/>
        <v/>
      </c>
      <c r="CG65" t="str">
        <f t="shared" si="9"/>
        <v/>
      </c>
      <c r="CH65" t="str">
        <f t="shared" si="9"/>
        <v/>
      </c>
      <c r="CI65" t="str">
        <f t="shared" si="9"/>
        <v/>
      </c>
      <c r="CJ65" t="str">
        <f t="shared" si="9"/>
        <v/>
      </c>
      <c r="CK65" t="str">
        <f t="shared" si="9"/>
        <v/>
      </c>
      <c r="CL65" t="str">
        <f t="shared" si="9"/>
        <v/>
      </c>
    </row>
    <row r="66">
      <c r="B66" s="20" t="s">
        <v>1418</v>
      </c>
      <c r="C66" t="str">
        <f t="shared" ref="C66:BH66" si="10">PEARSON(C54:C64, $A$4:$A$14)</f>
        <v>#DIV/0!</v>
      </c>
      <c r="D66" t="str">
        <f t="shared" si="10"/>
        <v>#DIV/0!</v>
      </c>
      <c r="E66" t="str">
        <f t="shared" si="10"/>
        <v>#DIV/0!</v>
      </c>
      <c r="F66" t="str">
        <f t="shared" si="10"/>
        <v>#DIV/0!</v>
      </c>
      <c r="G66" t="str">
        <f t="shared" si="10"/>
        <v>#DIV/0!</v>
      </c>
      <c r="H66" t="str">
        <f t="shared" si="10"/>
        <v>#DIV/0!</v>
      </c>
      <c r="I66" t="str">
        <f t="shared" si="10"/>
        <v>#DIV/0!</v>
      </c>
      <c r="J66" t="str">
        <f t="shared" si="10"/>
        <v>#DIV/0!</v>
      </c>
      <c r="K66" t="str">
        <f t="shared" si="10"/>
        <v>#DIV/0!</v>
      </c>
      <c r="L66" t="str">
        <f t="shared" si="10"/>
        <v>#DIV/0!</v>
      </c>
      <c r="M66" t="str">
        <f t="shared" si="10"/>
        <v>#DIV/0!</v>
      </c>
      <c r="N66" t="str">
        <f t="shared" si="10"/>
        <v>#DIV/0!</v>
      </c>
      <c r="O66" t="str">
        <f t="shared" si="10"/>
        <v>#DIV/0!</v>
      </c>
      <c r="P66" t="str">
        <f t="shared" si="10"/>
        <v>#DIV/0!</v>
      </c>
      <c r="Q66" t="str">
        <f t="shared" si="10"/>
        <v>#DIV/0!</v>
      </c>
      <c r="R66" t="str">
        <f t="shared" si="10"/>
        <v>#DIV/0!</v>
      </c>
      <c r="S66" t="str">
        <f t="shared" si="10"/>
        <v>#DIV/0!</v>
      </c>
      <c r="T66" t="str">
        <f t="shared" si="10"/>
        <v>#DIV/0!</v>
      </c>
      <c r="U66" t="str">
        <f t="shared" si="10"/>
        <v>#DIV/0!</v>
      </c>
      <c r="V66" t="str">
        <f t="shared" si="10"/>
        <v>#DIV/0!</v>
      </c>
      <c r="W66" t="str">
        <f t="shared" si="10"/>
        <v>#DIV/0!</v>
      </c>
      <c r="X66" t="str">
        <f t="shared" si="10"/>
        <v>#DIV/0!</v>
      </c>
      <c r="Y66" t="str">
        <f t="shared" si="10"/>
        <v>#DIV/0!</v>
      </c>
      <c r="Z66" t="str">
        <f t="shared" si="10"/>
        <v>#DIV/0!</v>
      </c>
      <c r="AA66" t="str">
        <f t="shared" si="10"/>
        <v>#DIV/0!</v>
      </c>
      <c r="AB66" t="str">
        <f t="shared" si="10"/>
        <v>#DIV/0!</v>
      </c>
      <c r="AC66" t="str">
        <f t="shared" si="10"/>
        <v>#DIV/0!</v>
      </c>
      <c r="AD66" t="str">
        <f t="shared" si="10"/>
        <v>#DIV/0!</v>
      </c>
      <c r="AE66" t="str">
        <f t="shared" si="10"/>
        <v>#DIV/0!</v>
      </c>
      <c r="AF66" t="str">
        <f t="shared" si="10"/>
        <v>#DIV/0!</v>
      </c>
      <c r="AG66" t="str">
        <f t="shared" si="10"/>
        <v>#DIV/0!</v>
      </c>
      <c r="AH66" t="str">
        <f t="shared" si="10"/>
        <v>#DIV/0!</v>
      </c>
      <c r="AI66" t="str">
        <f t="shared" si="10"/>
        <v>#DIV/0!</v>
      </c>
      <c r="AJ66" t="str">
        <f t="shared" si="10"/>
        <v>#DIV/0!</v>
      </c>
      <c r="AK66" t="str">
        <f t="shared" si="10"/>
        <v>#DIV/0!</v>
      </c>
      <c r="AL66" t="str">
        <f t="shared" si="10"/>
        <v>#DIV/0!</v>
      </c>
      <c r="AM66" t="str">
        <f t="shared" si="10"/>
        <v>#DIV/0!</v>
      </c>
      <c r="AN66" t="str">
        <f t="shared" si="10"/>
        <v>#DIV/0!</v>
      </c>
      <c r="AO66" t="str">
        <f t="shared" si="10"/>
        <v>#DIV/0!</v>
      </c>
      <c r="AP66" t="str">
        <f t="shared" si="10"/>
        <v>#DIV/0!</v>
      </c>
      <c r="AQ66" t="str">
        <f t="shared" si="10"/>
        <v>#DIV/0!</v>
      </c>
      <c r="AR66" t="str">
        <f t="shared" si="10"/>
        <v>#DIV/0!</v>
      </c>
      <c r="AS66" t="str">
        <f t="shared" si="10"/>
        <v>#DIV/0!</v>
      </c>
      <c r="AT66" t="str">
        <f t="shared" si="10"/>
        <v>#DIV/0!</v>
      </c>
      <c r="AU66" t="str">
        <f t="shared" si="10"/>
        <v>#DIV/0!</v>
      </c>
      <c r="AV66" t="str">
        <f t="shared" si="10"/>
        <v>#DIV/0!</v>
      </c>
      <c r="AW66" t="str">
        <f t="shared" si="10"/>
        <v>#DIV/0!</v>
      </c>
      <c r="AX66" t="str">
        <f t="shared" si="10"/>
        <v>#DIV/0!</v>
      </c>
      <c r="AY66" t="str">
        <f t="shared" si="10"/>
        <v>#DIV/0!</v>
      </c>
      <c r="AZ66" t="str">
        <f t="shared" si="10"/>
        <v>#DIV/0!</v>
      </c>
      <c r="BA66" t="str">
        <f t="shared" si="10"/>
        <v>#DIV/0!</v>
      </c>
      <c r="BB66" t="str">
        <f t="shared" si="10"/>
        <v>#DIV/0!</v>
      </c>
      <c r="BC66" t="str">
        <f t="shared" si="10"/>
        <v>#DIV/0!</v>
      </c>
      <c r="BD66" t="str">
        <f t="shared" si="10"/>
        <v>#DIV/0!</v>
      </c>
      <c r="BE66" t="str">
        <f t="shared" si="10"/>
        <v>#DIV/0!</v>
      </c>
      <c r="BF66" t="str">
        <f t="shared" si="10"/>
        <v>#DIV/0!</v>
      </c>
      <c r="BG66" t="str">
        <f t="shared" si="10"/>
        <v>#DIV/0!</v>
      </c>
      <c r="BH66" t="str">
        <f t="shared" si="10"/>
        <v>#DIV/0!</v>
      </c>
    </row>
    <row r="67">
      <c r="B67" s="20" t="s">
        <v>1422</v>
      </c>
      <c r="C67" t="str">
        <f t="shared" ref="C67:BH67" si="11">C66*(SQRT(COUNT(C55:C64)-2))/SQRT(1-POW(C66,2))</f>
        <v>#DIV/0!</v>
      </c>
      <c r="D67" t="str">
        <f t="shared" si="11"/>
        <v>#DIV/0!</v>
      </c>
      <c r="E67" t="str">
        <f t="shared" si="11"/>
        <v>#DIV/0!</v>
      </c>
      <c r="F67" t="str">
        <f t="shared" si="11"/>
        <v>#DIV/0!</v>
      </c>
      <c r="G67" t="str">
        <f t="shared" si="11"/>
        <v>#DIV/0!</v>
      </c>
      <c r="H67" t="str">
        <f t="shared" si="11"/>
        <v>#DIV/0!</v>
      </c>
      <c r="I67" t="str">
        <f t="shared" si="11"/>
        <v>#DIV/0!</v>
      </c>
      <c r="J67" t="str">
        <f t="shared" si="11"/>
        <v>#DIV/0!</v>
      </c>
      <c r="K67" t="str">
        <f t="shared" si="11"/>
        <v>#DIV/0!</v>
      </c>
      <c r="L67" t="str">
        <f t="shared" si="11"/>
        <v>#DIV/0!</v>
      </c>
      <c r="M67" t="str">
        <f t="shared" si="11"/>
        <v>#DIV/0!</v>
      </c>
      <c r="N67" t="str">
        <f t="shared" si="11"/>
        <v>#DIV/0!</v>
      </c>
      <c r="O67" t="str">
        <f t="shared" si="11"/>
        <v>#DIV/0!</v>
      </c>
      <c r="P67" t="str">
        <f t="shared" si="11"/>
        <v>#DIV/0!</v>
      </c>
      <c r="Q67" t="str">
        <f t="shared" si="11"/>
        <v>#DIV/0!</v>
      </c>
      <c r="R67" t="str">
        <f t="shared" si="11"/>
        <v>#DIV/0!</v>
      </c>
      <c r="S67" t="str">
        <f t="shared" si="11"/>
        <v>#DIV/0!</v>
      </c>
      <c r="T67" t="str">
        <f t="shared" si="11"/>
        <v>#DIV/0!</v>
      </c>
      <c r="U67" t="str">
        <f t="shared" si="11"/>
        <v>#DIV/0!</v>
      </c>
      <c r="V67" t="str">
        <f t="shared" si="11"/>
        <v>#DIV/0!</v>
      </c>
      <c r="W67" t="str">
        <f t="shared" si="11"/>
        <v>#DIV/0!</v>
      </c>
      <c r="X67" t="str">
        <f t="shared" si="11"/>
        <v>#DIV/0!</v>
      </c>
      <c r="Y67" t="str">
        <f t="shared" si="11"/>
        <v>#DIV/0!</v>
      </c>
      <c r="Z67" t="str">
        <f t="shared" si="11"/>
        <v>#DIV/0!</v>
      </c>
      <c r="AA67" t="str">
        <f t="shared" si="11"/>
        <v>#DIV/0!</v>
      </c>
      <c r="AB67" t="str">
        <f t="shared" si="11"/>
        <v>#DIV/0!</v>
      </c>
      <c r="AC67" t="str">
        <f t="shared" si="11"/>
        <v>#DIV/0!</v>
      </c>
      <c r="AD67" t="str">
        <f t="shared" si="11"/>
        <v>#DIV/0!</v>
      </c>
      <c r="AE67" t="str">
        <f t="shared" si="11"/>
        <v>#DIV/0!</v>
      </c>
      <c r="AF67" t="str">
        <f t="shared" si="11"/>
        <v>#DIV/0!</v>
      </c>
      <c r="AG67" t="str">
        <f t="shared" si="11"/>
        <v>#DIV/0!</v>
      </c>
      <c r="AH67" t="str">
        <f t="shared" si="11"/>
        <v>#DIV/0!</v>
      </c>
      <c r="AI67" t="str">
        <f t="shared" si="11"/>
        <v>#DIV/0!</v>
      </c>
      <c r="AJ67" t="str">
        <f t="shared" si="11"/>
        <v>#DIV/0!</v>
      </c>
      <c r="AK67" t="str">
        <f t="shared" si="11"/>
        <v>#DIV/0!</v>
      </c>
      <c r="AL67" t="str">
        <f t="shared" si="11"/>
        <v>#DIV/0!</v>
      </c>
      <c r="AM67" t="str">
        <f t="shared" si="11"/>
        <v>#DIV/0!</v>
      </c>
      <c r="AN67" t="str">
        <f t="shared" si="11"/>
        <v>#DIV/0!</v>
      </c>
      <c r="AO67" t="str">
        <f t="shared" si="11"/>
        <v>#DIV/0!</v>
      </c>
      <c r="AP67" t="str">
        <f t="shared" si="11"/>
        <v>#DIV/0!</v>
      </c>
      <c r="AQ67" t="str">
        <f t="shared" si="11"/>
        <v>#DIV/0!</v>
      </c>
      <c r="AR67" t="str">
        <f t="shared" si="11"/>
        <v>#DIV/0!</v>
      </c>
      <c r="AS67" t="str">
        <f t="shared" si="11"/>
        <v>#DIV/0!</v>
      </c>
      <c r="AT67" t="str">
        <f t="shared" si="11"/>
        <v>#DIV/0!</v>
      </c>
      <c r="AU67" t="str">
        <f t="shared" si="11"/>
        <v>#DIV/0!</v>
      </c>
      <c r="AV67" t="str">
        <f t="shared" si="11"/>
        <v>#DIV/0!</v>
      </c>
      <c r="AW67" t="str">
        <f t="shared" si="11"/>
        <v>#DIV/0!</v>
      </c>
      <c r="AX67" t="str">
        <f t="shared" si="11"/>
        <v>#DIV/0!</v>
      </c>
      <c r="AY67" t="str">
        <f t="shared" si="11"/>
        <v>#DIV/0!</v>
      </c>
      <c r="AZ67" t="str">
        <f t="shared" si="11"/>
        <v>#DIV/0!</v>
      </c>
      <c r="BA67" t="str">
        <f t="shared" si="11"/>
        <v>#DIV/0!</v>
      </c>
      <c r="BB67" t="str">
        <f t="shared" si="11"/>
        <v>#DIV/0!</v>
      </c>
      <c r="BC67" t="str">
        <f t="shared" si="11"/>
        <v>#DIV/0!</v>
      </c>
      <c r="BD67" t="str">
        <f t="shared" si="11"/>
        <v>#DIV/0!</v>
      </c>
      <c r="BE67" t="str">
        <f t="shared" si="11"/>
        <v>#DIV/0!</v>
      </c>
      <c r="BF67" t="str">
        <f t="shared" si="11"/>
        <v>#DIV/0!</v>
      </c>
      <c r="BG67" t="str">
        <f t="shared" si="11"/>
        <v>#DIV/0!</v>
      </c>
      <c r="BH67" t="str">
        <f t="shared" si="11"/>
        <v>#DIV/0!</v>
      </c>
    </row>
    <row r="68">
      <c r="B68" s="20" t="s">
        <v>1423</v>
      </c>
      <c r="C68" s="20" t="str">
        <f t="shared" ref="C68:BH68" si="12">TDIST(ABS(C67),COUNT(C55:C64)-2,2)</f>
        <v>#DIV/0!</v>
      </c>
      <c r="D68" s="20" t="str">
        <f t="shared" si="12"/>
        <v>#DIV/0!</v>
      </c>
      <c r="E68" s="20" t="str">
        <f t="shared" si="12"/>
        <v>#DIV/0!</v>
      </c>
      <c r="F68" s="20" t="str">
        <f t="shared" si="12"/>
        <v>#DIV/0!</v>
      </c>
      <c r="G68" s="20" t="str">
        <f t="shared" si="12"/>
        <v>#DIV/0!</v>
      </c>
      <c r="H68" s="20" t="str">
        <f t="shared" si="12"/>
        <v>#DIV/0!</v>
      </c>
      <c r="I68" s="20" t="str">
        <f t="shared" si="12"/>
        <v>#DIV/0!</v>
      </c>
      <c r="J68" s="20" t="str">
        <f t="shared" si="12"/>
        <v>#DIV/0!</v>
      </c>
      <c r="K68" s="20" t="str">
        <f t="shared" si="12"/>
        <v>#DIV/0!</v>
      </c>
      <c r="L68" s="20" t="str">
        <f t="shared" si="12"/>
        <v>#DIV/0!</v>
      </c>
      <c r="M68" s="20" t="str">
        <f t="shared" si="12"/>
        <v>#DIV/0!</v>
      </c>
      <c r="N68" s="20" t="str">
        <f t="shared" si="12"/>
        <v>#DIV/0!</v>
      </c>
      <c r="O68" s="20" t="str">
        <f t="shared" si="12"/>
        <v>#DIV/0!</v>
      </c>
      <c r="P68" s="20" t="str">
        <f t="shared" si="12"/>
        <v>#DIV/0!</v>
      </c>
      <c r="Q68" s="20" t="str">
        <f t="shared" si="12"/>
        <v>#DIV/0!</v>
      </c>
      <c r="R68" s="20" t="str">
        <f t="shared" si="12"/>
        <v>#DIV/0!</v>
      </c>
      <c r="S68" s="20" t="str">
        <f t="shared" si="12"/>
        <v>#DIV/0!</v>
      </c>
      <c r="T68" s="20" t="str">
        <f t="shared" si="12"/>
        <v>#DIV/0!</v>
      </c>
      <c r="U68" s="20" t="str">
        <f t="shared" si="12"/>
        <v>#DIV/0!</v>
      </c>
      <c r="V68" s="20" t="str">
        <f t="shared" si="12"/>
        <v>#DIV/0!</v>
      </c>
      <c r="W68" s="20" t="str">
        <f t="shared" si="12"/>
        <v>#DIV/0!</v>
      </c>
      <c r="X68" s="20" t="str">
        <f t="shared" si="12"/>
        <v>#DIV/0!</v>
      </c>
      <c r="Y68" s="20" t="str">
        <f t="shared" si="12"/>
        <v>#DIV/0!</v>
      </c>
      <c r="Z68" s="20" t="str">
        <f t="shared" si="12"/>
        <v>#DIV/0!</v>
      </c>
      <c r="AA68" s="20" t="str">
        <f t="shared" si="12"/>
        <v>#DIV/0!</v>
      </c>
      <c r="AB68" s="20" t="str">
        <f t="shared" si="12"/>
        <v>#DIV/0!</v>
      </c>
      <c r="AC68" s="20" t="str">
        <f t="shared" si="12"/>
        <v>#DIV/0!</v>
      </c>
      <c r="AD68" s="20" t="str">
        <f t="shared" si="12"/>
        <v>#DIV/0!</v>
      </c>
      <c r="AE68" s="20" t="str">
        <f t="shared" si="12"/>
        <v>#DIV/0!</v>
      </c>
      <c r="AF68" s="20" t="str">
        <f t="shared" si="12"/>
        <v>#DIV/0!</v>
      </c>
      <c r="AG68" s="20" t="str">
        <f t="shared" si="12"/>
        <v>#DIV/0!</v>
      </c>
      <c r="AH68" s="20" t="str">
        <f t="shared" si="12"/>
        <v>#DIV/0!</v>
      </c>
      <c r="AI68" s="20" t="str">
        <f t="shared" si="12"/>
        <v>#DIV/0!</v>
      </c>
      <c r="AJ68" s="20" t="str">
        <f t="shared" si="12"/>
        <v>#DIV/0!</v>
      </c>
      <c r="AK68" s="20" t="str">
        <f t="shared" si="12"/>
        <v>#DIV/0!</v>
      </c>
      <c r="AL68" s="20" t="str">
        <f t="shared" si="12"/>
        <v>#DIV/0!</v>
      </c>
      <c r="AM68" s="20" t="str">
        <f t="shared" si="12"/>
        <v>#DIV/0!</v>
      </c>
      <c r="AN68" s="20" t="str">
        <f t="shared" si="12"/>
        <v>#DIV/0!</v>
      </c>
      <c r="AO68" s="20" t="str">
        <f t="shared" si="12"/>
        <v>#DIV/0!</v>
      </c>
      <c r="AP68" s="20" t="str">
        <f t="shared" si="12"/>
        <v>#DIV/0!</v>
      </c>
      <c r="AQ68" s="20" t="str">
        <f t="shared" si="12"/>
        <v>#DIV/0!</v>
      </c>
      <c r="AR68" s="20" t="str">
        <f t="shared" si="12"/>
        <v>#DIV/0!</v>
      </c>
      <c r="AS68" s="20" t="str">
        <f t="shared" si="12"/>
        <v>#DIV/0!</v>
      </c>
      <c r="AT68" s="20" t="str">
        <f t="shared" si="12"/>
        <v>#DIV/0!</v>
      </c>
      <c r="AU68" s="20" t="str">
        <f t="shared" si="12"/>
        <v>#DIV/0!</v>
      </c>
      <c r="AV68" s="20" t="str">
        <f t="shared" si="12"/>
        <v>#DIV/0!</v>
      </c>
      <c r="AW68" s="20" t="str">
        <f t="shared" si="12"/>
        <v>#DIV/0!</v>
      </c>
      <c r="AX68" s="20" t="str">
        <f t="shared" si="12"/>
        <v>#DIV/0!</v>
      </c>
      <c r="AY68" s="20" t="str">
        <f t="shared" si="12"/>
        <v>#DIV/0!</v>
      </c>
      <c r="AZ68" s="20" t="str">
        <f t="shared" si="12"/>
        <v>#DIV/0!</v>
      </c>
      <c r="BA68" s="20" t="str">
        <f t="shared" si="12"/>
        <v>#DIV/0!</v>
      </c>
      <c r="BB68" s="20" t="str">
        <f t="shared" si="12"/>
        <v>#DIV/0!</v>
      </c>
      <c r="BC68" s="20" t="str">
        <f t="shared" si="12"/>
        <v>#DIV/0!</v>
      </c>
      <c r="BD68" s="20" t="str">
        <f t="shared" si="12"/>
        <v>#DIV/0!</v>
      </c>
      <c r="BE68" s="20" t="str">
        <f t="shared" si="12"/>
        <v>#DIV/0!</v>
      </c>
      <c r="BF68" s="20" t="str">
        <f t="shared" si="12"/>
        <v>#DIV/0!</v>
      </c>
      <c r="BG68" s="20" t="str">
        <f t="shared" si="12"/>
        <v>#DIV/0!</v>
      </c>
      <c r="BH68" s="20" t="str">
        <f t="shared" si="12"/>
        <v>#DIV/0!</v>
      </c>
    </row>
    <row r="69">
      <c r="B69" s="128" t="s">
        <v>1421</v>
      </c>
      <c r="C69" s="123" t="str">
        <f t="shared" ref="C69:BH69" si="13">IF(C65="", "",IF(C68&lt;=0.1, IF(C65&gt;0, 1, 3),2))</f>
        <v/>
      </c>
      <c r="D69" s="123" t="str">
        <f t="shared" si="13"/>
        <v/>
      </c>
      <c r="E69" s="123" t="str">
        <f t="shared" si="13"/>
        <v/>
      </c>
      <c r="F69" s="123" t="str">
        <f t="shared" si="13"/>
        <v/>
      </c>
      <c r="G69" s="123" t="str">
        <f t="shared" si="13"/>
        <v/>
      </c>
      <c r="H69" s="123" t="str">
        <f t="shared" si="13"/>
        <v/>
      </c>
      <c r="I69" s="123" t="str">
        <f t="shared" si="13"/>
        <v/>
      </c>
      <c r="J69" s="123" t="str">
        <f t="shared" si="13"/>
        <v/>
      </c>
      <c r="K69" s="123" t="str">
        <f t="shared" si="13"/>
        <v/>
      </c>
      <c r="L69" s="123" t="str">
        <f t="shared" si="13"/>
        <v/>
      </c>
      <c r="M69" s="123" t="str">
        <f t="shared" si="13"/>
        <v/>
      </c>
      <c r="N69" s="123" t="str">
        <f t="shared" si="13"/>
        <v/>
      </c>
      <c r="O69" s="123" t="str">
        <f t="shared" si="13"/>
        <v/>
      </c>
      <c r="P69" s="123" t="str">
        <f t="shared" si="13"/>
        <v/>
      </c>
      <c r="Q69" s="123" t="str">
        <f t="shared" si="13"/>
        <v/>
      </c>
      <c r="R69" s="123" t="str">
        <f t="shared" si="13"/>
        <v/>
      </c>
      <c r="S69" s="123" t="str">
        <f t="shared" si="13"/>
        <v/>
      </c>
      <c r="T69" s="123" t="str">
        <f t="shared" si="13"/>
        <v/>
      </c>
      <c r="U69" s="123" t="str">
        <f t="shared" si="13"/>
        <v/>
      </c>
      <c r="V69" s="123" t="str">
        <f t="shared" si="13"/>
        <v/>
      </c>
      <c r="W69" s="123" t="str">
        <f t="shared" si="13"/>
        <v/>
      </c>
      <c r="X69" s="123" t="str">
        <f t="shared" si="13"/>
        <v/>
      </c>
      <c r="Y69" s="123" t="str">
        <f t="shared" si="13"/>
        <v/>
      </c>
      <c r="Z69" s="123" t="str">
        <f t="shared" si="13"/>
        <v/>
      </c>
      <c r="AA69" s="123" t="str">
        <f t="shared" si="13"/>
        <v/>
      </c>
      <c r="AB69" s="123" t="str">
        <f t="shared" si="13"/>
        <v/>
      </c>
      <c r="AC69" s="123" t="str">
        <f t="shared" si="13"/>
        <v/>
      </c>
      <c r="AD69" s="123" t="str">
        <f t="shared" si="13"/>
        <v/>
      </c>
      <c r="AE69" s="123" t="str">
        <f t="shared" si="13"/>
        <v/>
      </c>
      <c r="AF69" s="123" t="str">
        <f t="shared" si="13"/>
        <v/>
      </c>
      <c r="AG69" s="123" t="str">
        <f t="shared" si="13"/>
        <v/>
      </c>
      <c r="AH69" s="123" t="str">
        <f t="shared" si="13"/>
        <v/>
      </c>
      <c r="AI69" s="123" t="str">
        <f t="shared" si="13"/>
        <v/>
      </c>
      <c r="AJ69" s="123" t="str">
        <f t="shared" si="13"/>
        <v/>
      </c>
      <c r="AK69" s="123" t="str">
        <f t="shared" si="13"/>
        <v/>
      </c>
      <c r="AL69" s="123" t="str">
        <f t="shared" si="13"/>
        <v/>
      </c>
      <c r="AM69" s="123" t="str">
        <f t="shared" si="13"/>
        <v/>
      </c>
      <c r="AN69" s="123" t="str">
        <f t="shared" si="13"/>
        <v/>
      </c>
      <c r="AO69" s="123" t="str">
        <f t="shared" si="13"/>
        <v/>
      </c>
      <c r="AP69" s="123" t="str">
        <f t="shared" si="13"/>
        <v/>
      </c>
      <c r="AQ69" s="123" t="str">
        <f t="shared" si="13"/>
        <v/>
      </c>
      <c r="AR69" s="123" t="str">
        <f t="shared" si="13"/>
        <v/>
      </c>
      <c r="AS69" s="123" t="str">
        <f t="shared" si="13"/>
        <v/>
      </c>
      <c r="AT69" s="123" t="str">
        <f t="shared" si="13"/>
        <v/>
      </c>
      <c r="AU69" s="123" t="str">
        <f t="shared" si="13"/>
        <v/>
      </c>
      <c r="AV69" s="123" t="str">
        <f t="shared" si="13"/>
        <v/>
      </c>
      <c r="AW69" s="123" t="str">
        <f t="shared" si="13"/>
        <v/>
      </c>
      <c r="AX69" s="123" t="str">
        <f t="shared" si="13"/>
        <v/>
      </c>
      <c r="AY69" s="123" t="str">
        <f t="shared" si="13"/>
        <v/>
      </c>
      <c r="AZ69" s="123" t="str">
        <f t="shared" si="13"/>
        <v/>
      </c>
      <c r="BA69" s="123" t="str">
        <f t="shared" si="13"/>
        <v/>
      </c>
      <c r="BB69" s="123" t="str">
        <f t="shared" si="13"/>
        <v/>
      </c>
      <c r="BC69" s="123" t="str">
        <f t="shared" si="13"/>
        <v/>
      </c>
      <c r="BD69" s="123" t="str">
        <f t="shared" si="13"/>
        <v/>
      </c>
      <c r="BE69" s="123" t="str">
        <f t="shared" si="13"/>
        <v/>
      </c>
      <c r="BF69" s="123" t="str">
        <f t="shared" si="13"/>
        <v/>
      </c>
      <c r="BG69" s="123" t="str">
        <f t="shared" si="13"/>
        <v/>
      </c>
      <c r="BH69" s="123" t="str">
        <f t="shared" si="13"/>
        <v/>
      </c>
    </row>
  </sheetData>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2" max="4" width="17.71"/>
    <col customWidth="1" min="9" max="9" width="33.43"/>
    <col customWidth="1" min="13" max="13" width="33.43"/>
    <col customWidth="1" min="15" max="15" width="12.57"/>
    <col customWidth="1" min="16" max="16" width="45.57"/>
  </cols>
  <sheetData>
    <row r="1">
      <c r="A1" s="87" t="s">
        <v>1311</v>
      </c>
      <c r="B1" s="87" t="s">
        <v>1312</v>
      </c>
      <c r="C1" s="87" t="s">
        <v>1313</v>
      </c>
      <c r="D1" s="88" t="s">
        <v>1314</v>
      </c>
      <c r="E1" s="89" t="s">
        <v>1315</v>
      </c>
      <c r="F1" s="87" t="s">
        <v>1316</v>
      </c>
      <c r="G1" s="87" t="s">
        <v>1317</v>
      </c>
      <c r="H1" s="88" t="s">
        <v>1318</v>
      </c>
      <c r="I1" s="89" t="s">
        <v>1319</v>
      </c>
      <c r="J1" s="90" t="s">
        <v>1320</v>
      </c>
      <c r="K1" s="87" t="s">
        <v>1321</v>
      </c>
      <c r="L1" s="87" t="s">
        <v>1322</v>
      </c>
      <c r="M1" s="89" t="s">
        <v>1323</v>
      </c>
      <c r="N1" s="89" t="s">
        <v>1324</v>
      </c>
      <c r="O1" s="89" t="s">
        <v>1325</v>
      </c>
      <c r="P1" s="91" t="s">
        <v>1326</v>
      </c>
      <c r="Q1" s="89" t="s">
        <v>1327</v>
      </c>
    </row>
    <row r="2" hidden="1">
      <c r="A2" s="92" t="str">
        <f t="array" ref="A2:A89">transpose('Historical Avg and Trends'!C2:CL2)</f>
        <v/>
      </c>
      <c r="B2" s="93" t="str">
        <f>VLOOKUP(A2, 'Analysis-TimeLapse'!$L$2:$N$55, 2, FALSE)</f>
        <v>#N/A</v>
      </c>
      <c r="C2" s="93" t="str">
        <f>VLOOKUP(A2, 'Analysis-TimeLapse'!$L$2:$N$55, 3, FALSE)</f>
        <v>#N/A</v>
      </c>
      <c r="D2" s="94" t="str">
        <f t="array" ref="D2:D89">transpose('Historical Avg and Trends'!C14:CL14)</f>
        <v/>
      </c>
      <c r="E2" s="95">
        <f t="shared" ref="E2:E49" si="1">D2/100</f>
        <v>0</v>
      </c>
      <c r="F2" s="92">
        <f t="shared" ref="F2:F49" si="2">IF(D2&gt;89, 1, 
  IF(D2&gt;69, 2, 3))
    </f>
        <v>3</v>
      </c>
      <c r="G2" s="92" t="str">
        <f t="array" ref="G2:G48">transpose('Historical Avg and Trends'!C69:AW69)</f>
        <v/>
      </c>
      <c r="H2" s="94" t="str">
        <f t="array" ref="H2:H89">transpose('Historical Avg and Trends'!$C$30:$CL$30)</f>
        <v/>
      </c>
      <c r="I2" s="93" t="str">
        <f t="shared" ref="I2:I49" si="3">IF(G2="","More data needed for trend.", "Water quality has"&amp; IF(G2=1," improved (increased DO)",IF(G2=3," declined (DO decreased)", " not changed significantly")) &amp; " over 10 years")</f>
        <v>More data needed for trend.</v>
      </c>
      <c r="J2" s="95">
        <f t="shared" ref="J2:J49" si="4">H2/100</f>
        <v>0</v>
      </c>
      <c r="K2" s="92">
        <f t="shared" ref="K2:K49" si="5">IF(H2&gt;89, 1, 
  IF(H2&gt;69, 2, 3))
    </f>
        <v>3</v>
      </c>
      <c r="L2" s="96" t="str">
        <f t="array" ref="L2:L48">transpose('Historical Avg and Trends'!C50:AW50)</f>
        <v/>
      </c>
      <c r="M2" s="93" t="str">
        <f t="shared" ref="M2:M49" si="6">IF(L2="","More data needed for trend.", "Water quality has"&amp; IF(L2=3," improved (bacteria reduced)",IF(L2=1," declined (bacteria increased)", " not changed significantly")) &amp; " over 10 years")</f>
        <v>More data needed for trend.</v>
      </c>
      <c r="N2" s="92" t="e">
        <v>#N/A</v>
      </c>
      <c r="O2" s="96" t="e">
        <v>#N/A</v>
      </c>
      <c r="P2" s="97" t="e">
        <v>#N/A</v>
      </c>
      <c r="Q2" s="96" t="e">
        <v>#N/A</v>
      </c>
    </row>
    <row r="3">
      <c r="A3" s="93"/>
      <c r="B3" s="93" t="str">
        <f>VLOOKUP(A3, 'Analysis-TimeLapse'!$L$2:$N$55, 2, FALSE)</f>
        <v>#N/A</v>
      </c>
      <c r="C3" s="93" t="str">
        <f>VLOOKUP(A3, 'Analysis-TimeLapse'!$L$2:$N$55, 3, FALSE)</f>
        <v>#N/A</v>
      </c>
      <c r="D3" s="98"/>
      <c r="E3" s="95">
        <f t="shared" si="1"/>
        <v>0</v>
      </c>
      <c r="F3" s="92">
        <f t="shared" si="2"/>
        <v>3</v>
      </c>
      <c r="G3" s="96" t="s">
        <v>1328</v>
      </c>
      <c r="H3" s="94"/>
      <c r="I3" s="93" t="str">
        <f t="shared" si="3"/>
        <v>More data needed for trend.</v>
      </c>
      <c r="J3" s="95">
        <f t="shared" si="4"/>
        <v>0</v>
      </c>
      <c r="K3" s="92">
        <f t="shared" si="5"/>
        <v>3</v>
      </c>
      <c r="L3" s="93" t="s">
        <v>1328</v>
      </c>
      <c r="M3" s="93" t="str">
        <f t="shared" si="6"/>
        <v>More data needed for trend.</v>
      </c>
      <c r="N3" s="92" t="s">
        <v>1329</v>
      </c>
      <c r="O3" s="96" t="s">
        <v>1330</v>
      </c>
      <c r="P3" s="99" t="s">
        <v>1331</v>
      </c>
      <c r="Q3" s="96" t="s">
        <v>1332</v>
      </c>
    </row>
    <row r="4">
      <c r="A4" s="93"/>
      <c r="B4" s="93" t="str">
        <f>VLOOKUP(A4, 'Analysis-TimeLapse'!$L$2:$N$55, 2, FALSE)</f>
        <v>#N/A</v>
      </c>
      <c r="C4" s="93" t="str">
        <f>VLOOKUP(A4, 'Analysis-TimeLapse'!$L$2:$N$55, 3, FALSE)</f>
        <v>#N/A</v>
      </c>
      <c r="D4" s="98"/>
      <c r="E4" s="95">
        <f t="shared" si="1"/>
        <v>0</v>
      </c>
      <c r="F4" s="92">
        <f t="shared" si="2"/>
        <v>3</v>
      </c>
      <c r="G4" s="96" t="s">
        <v>1328</v>
      </c>
      <c r="H4" s="98"/>
      <c r="I4" s="93" t="str">
        <f t="shared" si="3"/>
        <v>More data needed for trend.</v>
      </c>
      <c r="J4" s="95">
        <f t="shared" si="4"/>
        <v>0</v>
      </c>
      <c r="K4" s="92">
        <f t="shared" si="5"/>
        <v>3</v>
      </c>
      <c r="L4" s="93" t="s">
        <v>1328</v>
      </c>
      <c r="M4" s="93" t="str">
        <f t="shared" si="6"/>
        <v>More data needed for trend.</v>
      </c>
      <c r="N4" s="92" t="s">
        <v>1333</v>
      </c>
      <c r="O4" s="96" t="s">
        <v>1330</v>
      </c>
      <c r="P4" s="99" t="s">
        <v>1334</v>
      </c>
      <c r="Q4" s="96" t="s">
        <v>1332</v>
      </c>
    </row>
    <row r="5">
      <c r="A5" s="93"/>
      <c r="B5" s="93" t="str">
        <f>VLOOKUP(A5, 'Analysis-TimeLapse'!$L$2:$N$55, 2, FALSE)</f>
        <v>#N/A</v>
      </c>
      <c r="C5" s="93" t="str">
        <f>VLOOKUP(A5, 'Analysis-TimeLapse'!$L$2:$N$55, 3, FALSE)</f>
        <v>#N/A</v>
      </c>
      <c r="D5" s="98"/>
      <c r="E5" s="95">
        <f t="shared" si="1"/>
        <v>0</v>
      </c>
      <c r="F5" s="92">
        <f t="shared" si="2"/>
        <v>3</v>
      </c>
      <c r="G5" s="96" t="s">
        <v>1328</v>
      </c>
      <c r="H5" s="98"/>
      <c r="I5" s="93" t="str">
        <f t="shared" si="3"/>
        <v>More data needed for trend.</v>
      </c>
      <c r="J5" s="95">
        <f t="shared" si="4"/>
        <v>0</v>
      </c>
      <c r="K5" s="92">
        <f t="shared" si="5"/>
        <v>3</v>
      </c>
      <c r="L5" s="93" t="s">
        <v>1328</v>
      </c>
      <c r="M5" s="93" t="str">
        <f t="shared" si="6"/>
        <v>More data needed for trend.</v>
      </c>
      <c r="N5" s="92" t="s">
        <v>1333</v>
      </c>
      <c r="O5" s="96" t="s">
        <v>1330</v>
      </c>
      <c r="P5" s="99" t="s">
        <v>1335</v>
      </c>
      <c r="Q5" s="96" t="s">
        <v>1332</v>
      </c>
    </row>
    <row r="6">
      <c r="A6" s="93"/>
      <c r="B6" s="93" t="str">
        <f>VLOOKUP(A6, 'Analysis-TimeLapse'!$L$2:$N$55, 2, FALSE)</f>
        <v>#N/A</v>
      </c>
      <c r="C6" s="93" t="str">
        <f>VLOOKUP(A6, 'Analysis-TimeLapse'!$L$2:$N$55, 3, FALSE)</f>
        <v>#N/A</v>
      </c>
      <c r="D6" s="98"/>
      <c r="E6" s="95">
        <f t="shared" si="1"/>
        <v>0</v>
      </c>
      <c r="F6" s="92">
        <f t="shared" si="2"/>
        <v>3</v>
      </c>
      <c r="G6" s="96" t="s">
        <v>1328</v>
      </c>
      <c r="H6" s="98"/>
      <c r="I6" s="93" t="str">
        <f t="shared" si="3"/>
        <v>More data needed for trend.</v>
      </c>
      <c r="J6" s="95">
        <f t="shared" si="4"/>
        <v>0</v>
      </c>
      <c r="K6" s="92">
        <f t="shared" si="5"/>
        <v>3</v>
      </c>
      <c r="L6" s="93" t="s">
        <v>1328</v>
      </c>
      <c r="M6" s="93" t="str">
        <f t="shared" si="6"/>
        <v>More data needed for trend.</v>
      </c>
      <c r="N6" s="92" t="s">
        <v>1336</v>
      </c>
      <c r="O6" s="96" t="s">
        <v>1330</v>
      </c>
      <c r="P6" s="100" t="s">
        <v>1337</v>
      </c>
      <c r="Q6" s="96" t="s">
        <v>1332</v>
      </c>
    </row>
    <row r="7">
      <c r="A7" s="93"/>
      <c r="B7" s="93" t="str">
        <f>VLOOKUP(A7, 'Analysis-TimeLapse'!$L$2:$N$55, 2, FALSE)</f>
        <v>#N/A</v>
      </c>
      <c r="C7" s="93" t="str">
        <f>VLOOKUP(A7, 'Analysis-TimeLapse'!$L$2:$N$55, 3, FALSE)</f>
        <v>#N/A</v>
      </c>
      <c r="D7" s="98"/>
      <c r="E7" s="95">
        <f t="shared" si="1"/>
        <v>0</v>
      </c>
      <c r="F7" s="92">
        <f t="shared" si="2"/>
        <v>3</v>
      </c>
      <c r="G7" s="96" t="s">
        <v>1328</v>
      </c>
      <c r="H7" s="98"/>
      <c r="I7" s="93" t="str">
        <f t="shared" si="3"/>
        <v>More data needed for trend.</v>
      </c>
      <c r="J7" s="95">
        <f t="shared" si="4"/>
        <v>0</v>
      </c>
      <c r="K7" s="92">
        <f t="shared" si="5"/>
        <v>3</v>
      </c>
      <c r="L7" s="93" t="s">
        <v>1328</v>
      </c>
      <c r="M7" s="93" t="str">
        <f t="shared" si="6"/>
        <v>More data needed for trend.</v>
      </c>
      <c r="N7" s="92" t="s">
        <v>1336</v>
      </c>
      <c r="O7" s="96" t="s">
        <v>1330</v>
      </c>
      <c r="P7" s="97" t="s">
        <v>1338</v>
      </c>
      <c r="Q7" s="96" t="s">
        <v>1332</v>
      </c>
    </row>
    <row r="8">
      <c r="A8" s="93"/>
      <c r="B8" s="93" t="str">
        <f>VLOOKUP(A8, 'Analysis-TimeLapse'!$L$2:$N$55, 2, FALSE)</f>
        <v>#N/A</v>
      </c>
      <c r="C8" s="93" t="str">
        <f>VLOOKUP(A8, 'Analysis-TimeLapse'!$L$2:$N$55, 3, FALSE)</f>
        <v>#N/A</v>
      </c>
      <c r="D8" s="98"/>
      <c r="E8" s="95">
        <f t="shared" si="1"/>
        <v>0</v>
      </c>
      <c r="F8" s="92">
        <f t="shared" si="2"/>
        <v>3</v>
      </c>
      <c r="G8" s="96" t="s">
        <v>1328</v>
      </c>
      <c r="H8" s="98"/>
      <c r="I8" s="93" t="str">
        <f t="shared" si="3"/>
        <v>More data needed for trend.</v>
      </c>
      <c r="J8" s="95">
        <f t="shared" si="4"/>
        <v>0</v>
      </c>
      <c r="K8" s="92">
        <f t="shared" si="5"/>
        <v>3</v>
      </c>
      <c r="L8" s="93" t="s">
        <v>1328</v>
      </c>
      <c r="M8" s="93" t="str">
        <f t="shared" si="6"/>
        <v>More data needed for trend.</v>
      </c>
      <c r="N8" s="101" t="s">
        <v>1339</v>
      </c>
      <c r="O8" s="96" t="s">
        <v>1330</v>
      </c>
      <c r="Q8" s="96" t="s">
        <v>1332</v>
      </c>
    </row>
    <row r="9">
      <c r="A9" s="93"/>
      <c r="B9" s="93" t="str">
        <f>VLOOKUP(A9, 'Analysis-TimeLapse'!$L$2:$N$55, 2, FALSE)</f>
        <v>#N/A</v>
      </c>
      <c r="C9" s="93" t="str">
        <f>VLOOKUP(A9, 'Analysis-TimeLapse'!$L$2:$N$55, 3, FALSE)</f>
        <v>#N/A</v>
      </c>
      <c r="D9" s="98"/>
      <c r="E9" s="95">
        <f t="shared" si="1"/>
        <v>0</v>
      </c>
      <c r="F9" s="92">
        <f t="shared" si="2"/>
        <v>3</v>
      </c>
      <c r="G9" s="96" t="s">
        <v>1328</v>
      </c>
      <c r="H9" s="98"/>
      <c r="I9" s="93" t="str">
        <f t="shared" si="3"/>
        <v>More data needed for trend.</v>
      </c>
      <c r="J9" s="95">
        <f t="shared" si="4"/>
        <v>0</v>
      </c>
      <c r="K9" s="92">
        <f t="shared" si="5"/>
        <v>3</v>
      </c>
      <c r="L9" s="93" t="s">
        <v>1328</v>
      </c>
      <c r="M9" s="93" t="str">
        <f t="shared" si="6"/>
        <v>More data needed for trend.</v>
      </c>
      <c r="N9" s="101" t="s">
        <v>1340</v>
      </c>
      <c r="O9" s="96" t="s">
        <v>1330</v>
      </c>
      <c r="P9" s="100" t="s">
        <v>1341</v>
      </c>
      <c r="Q9" s="96"/>
    </row>
    <row r="10">
      <c r="A10" s="93"/>
      <c r="B10" s="93" t="str">
        <f>VLOOKUP(A10, 'Analysis-TimeLapse'!$L$2:$N$55, 2, FALSE)</f>
        <v>#N/A</v>
      </c>
      <c r="C10" s="93" t="str">
        <f>VLOOKUP(A10, 'Analysis-TimeLapse'!$L$2:$N$55, 3, FALSE)</f>
        <v>#N/A</v>
      </c>
      <c r="D10" s="98"/>
      <c r="E10" s="95">
        <f t="shared" si="1"/>
        <v>0</v>
      </c>
      <c r="F10" s="92">
        <f t="shared" si="2"/>
        <v>3</v>
      </c>
      <c r="G10" s="96" t="s">
        <v>1328</v>
      </c>
      <c r="H10" s="98"/>
      <c r="I10" s="93" t="str">
        <f t="shared" si="3"/>
        <v>More data needed for trend.</v>
      </c>
      <c r="J10" s="95">
        <f t="shared" si="4"/>
        <v>0</v>
      </c>
      <c r="K10" s="92">
        <f t="shared" si="5"/>
        <v>3</v>
      </c>
      <c r="L10" s="93" t="s">
        <v>1328</v>
      </c>
      <c r="M10" s="93" t="str">
        <f t="shared" si="6"/>
        <v>More data needed for trend.</v>
      </c>
      <c r="N10" s="101" t="s">
        <v>1342</v>
      </c>
      <c r="O10" s="96" t="s">
        <v>1330</v>
      </c>
      <c r="P10" s="97" t="s">
        <v>1343</v>
      </c>
      <c r="Q10" s="96" t="s">
        <v>1332</v>
      </c>
    </row>
    <row r="11">
      <c r="A11" s="93"/>
      <c r="B11" s="93" t="str">
        <f>VLOOKUP(A11, 'Analysis-TimeLapse'!$L$2:$N$55, 2, FALSE)</f>
        <v>#N/A</v>
      </c>
      <c r="C11" s="93" t="str">
        <f>VLOOKUP(A11, 'Analysis-TimeLapse'!$L$2:$N$55, 3, FALSE)</f>
        <v>#N/A</v>
      </c>
      <c r="D11" s="98"/>
      <c r="E11" s="95">
        <f t="shared" si="1"/>
        <v>0</v>
      </c>
      <c r="F11" s="92">
        <f t="shared" si="2"/>
        <v>3</v>
      </c>
      <c r="G11" s="96" t="s">
        <v>1328</v>
      </c>
      <c r="H11" s="98"/>
      <c r="I11" s="93" t="str">
        <f t="shared" si="3"/>
        <v>More data needed for trend.</v>
      </c>
      <c r="J11" s="95">
        <f t="shared" si="4"/>
        <v>0</v>
      </c>
      <c r="K11" s="92">
        <f t="shared" si="5"/>
        <v>3</v>
      </c>
      <c r="L11" s="93" t="s">
        <v>1328</v>
      </c>
      <c r="M11" s="93" t="str">
        <f t="shared" si="6"/>
        <v>More data needed for trend.</v>
      </c>
      <c r="N11" s="101" t="s">
        <v>1344</v>
      </c>
      <c r="O11" s="96" t="s">
        <v>1330</v>
      </c>
      <c r="P11" s="100" t="s">
        <v>1345</v>
      </c>
      <c r="Q11" s="96" t="s">
        <v>1346</v>
      </c>
    </row>
    <row r="12">
      <c r="A12" s="93"/>
      <c r="B12" s="93" t="str">
        <f>VLOOKUP(A12, 'Analysis-TimeLapse'!$L$2:$N$55, 2, FALSE)</f>
        <v>#N/A</v>
      </c>
      <c r="C12" s="93" t="str">
        <f>VLOOKUP(A12, 'Analysis-TimeLapse'!$L$2:$N$55, 3, FALSE)</f>
        <v>#N/A</v>
      </c>
      <c r="D12" s="98"/>
      <c r="E12" s="95">
        <f t="shared" si="1"/>
        <v>0</v>
      </c>
      <c r="F12" s="92">
        <f t="shared" si="2"/>
        <v>3</v>
      </c>
      <c r="G12" s="96" t="s">
        <v>1328</v>
      </c>
      <c r="H12" s="98"/>
      <c r="I12" s="93" t="str">
        <f t="shared" si="3"/>
        <v>More data needed for trend.</v>
      </c>
      <c r="J12" s="95">
        <f t="shared" si="4"/>
        <v>0</v>
      </c>
      <c r="K12" s="92">
        <f t="shared" si="5"/>
        <v>3</v>
      </c>
      <c r="L12" s="93" t="s">
        <v>1328</v>
      </c>
      <c r="M12" s="93" t="str">
        <f t="shared" si="6"/>
        <v>More data needed for trend.</v>
      </c>
      <c r="N12" s="101" t="s">
        <v>1344</v>
      </c>
      <c r="O12" s="96" t="s">
        <v>1330</v>
      </c>
      <c r="P12" s="100" t="s">
        <v>1347</v>
      </c>
      <c r="Q12" s="96" t="s">
        <v>1348</v>
      </c>
    </row>
    <row r="13">
      <c r="A13" s="93"/>
      <c r="B13" s="93" t="str">
        <f>VLOOKUP(A13, 'Analysis-TimeLapse'!$L$2:$N$55, 2, FALSE)</f>
        <v>#N/A</v>
      </c>
      <c r="C13" s="93" t="str">
        <f>VLOOKUP(A13, 'Analysis-TimeLapse'!$L$2:$N$55, 3, FALSE)</f>
        <v>#N/A</v>
      </c>
      <c r="D13" s="98"/>
      <c r="E13" s="95">
        <f t="shared" si="1"/>
        <v>0</v>
      </c>
      <c r="F13" s="92">
        <f t="shared" si="2"/>
        <v>3</v>
      </c>
      <c r="G13" s="96" t="s">
        <v>1328</v>
      </c>
      <c r="H13" s="98"/>
      <c r="I13" s="93" t="str">
        <f t="shared" si="3"/>
        <v>More data needed for trend.</v>
      </c>
      <c r="J13" s="95">
        <f t="shared" si="4"/>
        <v>0</v>
      </c>
      <c r="K13" s="92">
        <f t="shared" si="5"/>
        <v>3</v>
      </c>
      <c r="L13" s="93" t="s">
        <v>1328</v>
      </c>
      <c r="M13" s="93" t="str">
        <f t="shared" si="6"/>
        <v>More data needed for trend.</v>
      </c>
      <c r="N13" s="101" t="s">
        <v>1344</v>
      </c>
      <c r="O13" s="102" t="s">
        <v>1330</v>
      </c>
      <c r="P13" s="97" t="e">
        <v>#N/A</v>
      </c>
      <c r="Q13" s="103" t="s">
        <v>1332</v>
      </c>
    </row>
    <row r="14">
      <c r="A14" s="93"/>
      <c r="B14" s="93" t="str">
        <f>VLOOKUP(A14, 'Analysis-TimeLapse'!$L$2:$N$55, 2, FALSE)</f>
        <v>#N/A</v>
      </c>
      <c r="C14" s="93" t="str">
        <f>VLOOKUP(A14, 'Analysis-TimeLapse'!$L$2:$N$55, 3, FALSE)</f>
        <v>#N/A</v>
      </c>
      <c r="D14" s="98"/>
      <c r="E14" s="95">
        <f t="shared" si="1"/>
        <v>0</v>
      </c>
      <c r="F14" s="92">
        <f t="shared" si="2"/>
        <v>3</v>
      </c>
      <c r="G14" s="96" t="s">
        <v>1328</v>
      </c>
      <c r="H14" s="98"/>
      <c r="I14" s="93" t="str">
        <f t="shared" si="3"/>
        <v>More data needed for trend.</v>
      </c>
      <c r="J14" s="95">
        <f t="shared" si="4"/>
        <v>0</v>
      </c>
      <c r="K14" s="92">
        <f t="shared" si="5"/>
        <v>3</v>
      </c>
      <c r="L14" s="93" t="s">
        <v>1328</v>
      </c>
      <c r="M14" s="93" t="str">
        <f t="shared" si="6"/>
        <v>More data needed for trend.</v>
      </c>
      <c r="N14" s="101" t="s">
        <v>1344</v>
      </c>
      <c r="O14" s="96" t="s">
        <v>1330</v>
      </c>
      <c r="P14" s="97" t="s">
        <v>1349</v>
      </c>
      <c r="Q14" s="100" t="s">
        <v>1332</v>
      </c>
    </row>
    <row r="15">
      <c r="A15" s="93"/>
      <c r="B15" s="93" t="str">
        <f>VLOOKUP(A15, 'Analysis-TimeLapse'!$L$2:$N$55, 2, FALSE)</f>
        <v>#N/A</v>
      </c>
      <c r="C15" s="93" t="str">
        <f>VLOOKUP(A15, 'Analysis-TimeLapse'!$L$2:$N$55, 3, FALSE)</f>
        <v>#N/A</v>
      </c>
      <c r="D15" s="98"/>
      <c r="E15" s="95">
        <f t="shared" si="1"/>
        <v>0</v>
      </c>
      <c r="F15" s="92">
        <f t="shared" si="2"/>
        <v>3</v>
      </c>
      <c r="G15" s="96" t="s">
        <v>1328</v>
      </c>
      <c r="H15" s="98"/>
      <c r="I15" s="93" t="str">
        <f t="shared" si="3"/>
        <v>More data needed for trend.</v>
      </c>
      <c r="J15" s="95">
        <f t="shared" si="4"/>
        <v>0</v>
      </c>
      <c r="K15" s="92">
        <f t="shared" si="5"/>
        <v>3</v>
      </c>
      <c r="L15" s="93" t="s">
        <v>1328</v>
      </c>
      <c r="M15" s="93" t="str">
        <f t="shared" si="6"/>
        <v>More data needed for trend.</v>
      </c>
      <c r="N15" s="101" t="s">
        <v>1350</v>
      </c>
      <c r="O15" s="96" t="s">
        <v>1330</v>
      </c>
      <c r="P15" s="100" t="s">
        <v>1351</v>
      </c>
      <c r="Q15" s="100" t="s">
        <v>1346</v>
      </c>
    </row>
    <row r="16">
      <c r="A16" s="93"/>
      <c r="B16" s="93" t="str">
        <f>VLOOKUP(A16, 'Analysis-TimeLapse'!$L$2:$N$55, 2, FALSE)</f>
        <v>#N/A</v>
      </c>
      <c r="C16" s="93" t="str">
        <f>VLOOKUP(A16, 'Analysis-TimeLapse'!$L$2:$N$55, 3, FALSE)</f>
        <v>#N/A</v>
      </c>
      <c r="D16" s="98"/>
      <c r="E16" s="95">
        <f t="shared" si="1"/>
        <v>0</v>
      </c>
      <c r="F16" s="92">
        <f t="shared" si="2"/>
        <v>3</v>
      </c>
      <c r="G16" s="96" t="s">
        <v>1328</v>
      </c>
      <c r="H16" s="98"/>
      <c r="I16" s="93" t="str">
        <f t="shared" si="3"/>
        <v>More data needed for trend.</v>
      </c>
      <c r="J16" s="95">
        <f t="shared" si="4"/>
        <v>0</v>
      </c>
      <c r="K16" s="92">
        <f t="shared" si="5"/>
        <v>3</v>
      </c>
      <c r="L16" s="93" t="s">
        <v>1328</v>
      </c>
      <c r="M16" s="93" t="str">
        <f t="shared" si="6"/>
        <v>More data needed for trend.</v>
      </c>
      <c r="N16" s="101" t="s">
        <v>1350</v>
      </c>
      <c r="O16" s="102" t="s">
        <v>1330</v>
      </c>
      <c r="P16" s="100" t="s">
        <v>1352</v>
      </c>
      <c r="Q16" s="103" t="s">
        <v>1348</v>
      </c>
    </row>
    <row r="17">
      <c r="A17" s="93"/>
      <c r="B17" s="93" t="str">
        <f>VLOOKUP(A17, 'Analysis-TimeLapse'!$L$2:$N$55, 2, FALSE)</f>
        <v>#N/A</v>
      </c>
      <c r="C17" s="93" t="str">
        <f>VLOOKUP(A17, 'Analysis-TimeLapse'!$L$2:$N$55, 3, FALSE)</f>
        <v>#N/A</v>
      </c>
      <c r="D17" s="98"/>
      <c r="E17" s="95">
        <f t="shared" si="1"/>
        <v>0</v>
      </c>
      <c r="F17" s="92">
        <f t="shared" si="2"/>
        <v>3</v>
      </c>
      <c r="G17" s="96" t="s">
        <v>1328</v>
      </c>
      <c r="H17" s="98"/>
      <c r="I17" s="93" t="str">
        <f t="shared" si="3"/>
        <v>More data needed for trend.</v>
      </c>
      <c r="J17" s="95">
        <f t="shared" si="4"/>
        <v>0</v>
      </c>
      <c r="K17" s="92">
        <f t="shared" si="5"/>
        <v>3</v>
      </c>
      <c r="L17" s="93" t="s">
        <v>1328</v>
      </c>
      <c r="M17" s="93" t="str">
        <f t="shared" si="6"/>
        <v>More data needed for trend.</v>
      </c>
      <c r="N17" s="92"/>
      <c r="O17" s="96" t="s">
        <v>1353</v>
      </c>
      <c r="P17" s="97"/>
      <c r="Q17" s="102" t="s">
        <v>1332</v>
      </c>
    </row>
    <row r="18">
      <c r="A18" s="93"/>
      <c r="B18" s="93" t="str">
        <f>VLOOKUP(A18, 'Analysis-TimeLapse'!$L$2:$N$55, 2, FALSE)</f>
        <v>#N/A</v>
      </c>
      <c r="C18" s="93" t="str">
        <f>VLOOKUP(A18, 'Analysis-TimeLapse'!$L$2:$N$55, 3, FALSE)</f>
        <v>#N/A</v>
      </c>
      <c r="D18" s="98"/>
      <c r="E18" s="95">
        <f t="shared" si="1"/>
        <v>0</v>
      </c>
      <c r="F18" s="92">
        <f t="shared" si="2"/>
        <v>3</v>
      </c>
      <c r="G18" s="96" t="s">
        <v>1328</v>
      </c>
      <c r="H18" s="98"/>
      <c r="I18" s="93" t="str">
        <f t="shared" si="3"/>
        <v>More data needed for trend.</v>
      </c>
      <c r="J18" s="95">
        <f t="shared" si="4"/>
        <v>0</v>
      </c>
      <c r="K18" s="92">
        <f t="shared" si="5"/>
        <v>3</v>
      </c>
      <c r="L18" s="93" t="s">
        <v>1328</v>
      </c>
      <c r="M18" s="93" t="str">
        <f t="shared" si="6"/>
        <v>More data needed for trend.</v>
      </c>
      <c r="N18" s="101" t="s">
        <v>1354</v>
      </c>
      <c r="O18" s="96" t="s">
        <v>1353</v>
      </c>
      <c r="P18" s="97" t="s">
        <v>1355</v>
      </c>
      <c r="Q18" s="102" t="s">
        <v>1332</v>
      </c>
    </row>
    <row r="19">
      <c r="A19" s="93"/>
      <c r="B19" s="93" t="str">
        <f>VLOOKUP(A19, 'Analysis-TimeLapse'!$L$2:$N$55, 2, FALSE)</f>
        <v>#N/A</v>
      </c>
      <c r="C19" s="93" t="str">
        <f>VLOOKUP(A19, 'Analysis-TimeLapse'!$L$2:$N$55, 3, FALSE)</f>
        <v>#N/A</v>
      </c>
      <c r="D19" s="98"/>
      <c r="E19" s="95">
        <f t="shared" si="1"/>
        <v>0</v>
      </c>
      <c r="F19" s="92">
        <f t="shared" si="2"/>
        <v>3</v>
      </c>
      <c r="G19" s="96" t="s">
        <v>1328</v>
      </c>
      <c r="H19" s="98"/>
      <c r="I19" s="93" t="str">
        <f t="shared" si="3"/>
        <v>More data needed for trend.</v>
      </c>
      <c r="J19" s="95">
        <f t="shared" si="4"/>
        <v>0</v>
      </c>
      <c r="K19" s="92">
        <f t="shared" si="5"/>
        <v>3</v>
      </c>
      <c r="L19" s="93" t="s">
        <v>1328</v>
      </c>
      <c r="M19" s="93" t="str">
        <f t="shared" si="6"/>
        <v>More data needed for trend.</v>
      </c>
      <c r="N19" s="101" t="s">
        <v>1354</v>
      </c>
      <c r="O19" s="96" t="s">
        <v>1330</v>
      </c>
      <c r="P19" s="100" t="s">
        <v>1356</v>
      </c>
      <c r="Q19" s="102" t="s">
        <v>1332</v>
      </c>
    </row>
    <row r="20">
      <c r="A20" s="93"/>
      <c r="B20" s="93" t="str">
        <f>VLOOKUP(A20, 'Analysis-TimeLapse'!$L$2:$N$55, 2, FALSE)</f>
        <v>#N/A</v>
      </c>
      <c r="C20" s="93" t="str">
        <f>VLOOKUP(A20, 'Analysis-TimeLapse'!$L$2:$N$55, 3, FALSE)</f>
        <v>#N/A</v>
      </c>
      <c r="D20" s="98"/>
      <c r="E20" s="95">
        <f t="shared" si="1"/>
        <v>0</v>
      </c>
      <c r="F20" s="92">
        <f t="shared" si="2"/>
        <v>3</v>
      </c>
      <c r="G20" s="96" t="s">
        <v>1328</v>
      </c>
      <c r="H20" s="98"/>
      <c r="I20" s="93" t="str">
        <f t="shared" si="3"/>
        <v>More data needed for trend.</v>
      </c>
      <c r="J20" s="95">
        <f t="shared" si="4"/>
        <v>0</v>
      </c>
      <c r="K20" s="92">
        <f t="shared" si="5"/>
        <v>3</v>
      </c>
      <c r="L20" s="93" t="s">
        <v>1328</v>
      </c>
      <c r="M20" s="93" t="str">
        <f t="shared" si="6"/>
        <v>More data needed for trend.</v>
      </c>
      <c r="N20" s="92" t="s">
        <v>1357</v>
      </c>
      <c r="O20" s="96" t="s">
        <v>1353</v>
      </c>
      <c r="P20" s="97"/>
      <c r="Q20" s="96" t="s">
        <v>1346</v>
      </c>
    </row>
    <row r="21">
      <c r="A21" s="93"/>
      <c r="B21" s="93" t="str">
        <f>VLOOKUP(A21, 'Analysis-TimeLapse'!$L$2:$N$55, 2, FALSE)</f>
        <v>#N/A</v>
      </c>
      <c r="C21" s="93" t="str">
        <f>VLOOKUP(A21, 'Analysis-TimeLapse'!$L$2:$N$55, 3, FALSE)</f>
        <v>#N/A</v>
      </c>
      <c r="D21" s="98"/>
      <c r="E21" s="95">
        <f t="shared" si="1"/>
        <v>0</v>
      </c>
      <c r="F21" s="92">
        <f t="shared" si="2"/>
        <v>3</v>
      </c>
      <c r="G21" s="96" t="s">
        <v>1328</v>
      </c>
      <c r="H21" s="98"/>
      <c r="I21" s="93" t="str">
        <f t="shared" si="3"/>
        <v>More data needed for trend.</v>
      </c>
      <c r="J21" s="95">
        <f t="shared" si="4"/>
        <v>0</v>
      </c>
      <c r="K21" s="92">
        <f t="shared" si="5"/>
        <v>3</v>
      </c>
      <c r="L21" s="93" t="s">
        <v>1328</v>
      </c>
      <c r="M21" s="93" t="str">
        <f t="shared" si="6"/>
        <v>More data needed for trend.</v>
      </c>
      <c r="N21" s="92" t="s">
        <v>1357</v>
      </c>
      <c r="O21" s="96" t="s">
        <v>1330</v>
      </c>
      <c r="P21" s="97" t="s">
        <v>1358</v>
      </c>
      <c r="Q21" s="102" t="s">
        <v>1359</v>
      </c>
    </row>
    <row r="22">
      <c r="A22" s="93"/>
      <c r="B22" s="93" t="str">
        <f>VLOOKUP(A22, 'Analysis-TimeLapse'!$L$2:$N$55, 2, FALSE)</f>
        <v>#N/A</v>
      </c>
      <c r="C22" s="93" t="str">
        <f>VLOOKUP(A22, 'Analysis-TimeLapse'!$L$2:$N$55, 3, FALSE)</f>
        <v>#N/A</v>
      </c>
      <c r="D22" s="98"/>
      <c r="E22" s="95">
        <f t="shared" si="1"/>
        <v>0</v>
      </c>
      <c r="F22" s="92">
        <f t="shared" si="2"/>
        <v>3</v>
      </c>
      <c r="G22" s="96" t="s">
        <v>1328</v>
      </c>
      <c r="H22" s="98"/>
      <c r="I22" s="93" t="str">
        <f t="shared" si="3"/>
        <v>More data needed for trend.</v>
      </c>
      <c r="J22" s="95">
        <f t="shared" si="4"/>
        <v>0</v>
      </c>
      <c r="K22" s="92">
        <f t="shared" si="5"/>
        <v>3</v>
      </c>
      <c r="L22" s="93" t="s">
        <v>1328</v>
      </c>
      <c r="M22" s="93" t="str">
        <f t="shared" si="6"/>
        <v>More data needed for trend.</v>
      </c>
      <c r="N22" s="92" t="s">
        <v>1357</v>
      </c>
      <c r="O22" s="96" t="s">
        <v>1330</v>
      </c>
      <c r="P22" s="97" t="s">
        <v>1360</v>
      </c>
      <c r="Q22" s="102" t="s">
        <v>1359</v>
      </c>
    </row>
    <row r="23">
      <c r="A23" s="93"/>
      <c r="B23" s="93" t="str">
        <f>VLOOKUP(A23, 'Analysis-TimeLapse'!$L$2:$N$55, 2, FALSE)</f>
        <v>#N/A</v>
      </c>
      <c r="C23" s="93" t="str">
        <f>VLOOKUP(A23, 'Analysis-TimeLapse'!$L$2:$N$55, 3, FALSE)</f>
        <v>#N/A</v>
      </c>
      <c r="D23" s="98"/>
      <c r="E23" s="95">
        <f t="shared" si="1"/>
        <v>0</v>
      </c>
      <c r="F23" s="92">
        <f t="shared" si="2"/>
        <v>3</v>
      </c>
      <c r="G23" s="96" t="s">
        <v>1328</v>
      </c>
      <c r="H23" s="98"/>
      <c r="I23" s="93" t="str">
        <f t="shared" si="3"/>
        <v>More data needed for trend.</v>
      </c>
      <c r="J23" s="95">
        <f t="shared" si="4"/>
        <v>0</v>
      </c>
      <c r="K23" s="92">
        <f t="shared" si="5"/>
        <v>3</v>
      </c>
      <c r="L23" s="93" t="s">
        <v>1328</v>
      </c>
      <c r="M23" s="93" t="str">
        <f t="shared" si="6"/>
        <v>More data needed for trend.</v>
      </c>
      <c r="N23" s="92" t="s">
        <v>1357</v>
      </c>
      <c r="O23" s="96" t="s">
        <v>1330</v>
      </c>
      <c r="P23" s="100" t="s">
        <v>1361</v>
      </c>
      <c r="Q23" s="102" t="s">
        <v>1359</v>
      </c>
    </row>
    <row r="24">
      <c r="A24" s="93"/>
      <c r="B24" s="93" t="str">
        <f>VLOOKUP(A24, 'Analysis-TimeLapse'!$L$2:$N$55, 2, FALSE)</f>
        <v>#N/A</v>
      </c>
      <c r="C24" s="93" t="str">
        <f>VLOOKUP(A24, 'Analysis-TimeLapse'!$L$2:$N$55, 3, FALSE)</f>
        <v>#N/A</v>
      </c>
      <c r="D24" s="98"/>
      <c r="E24" s="95">
        <f t="shared" si="1"/>
        <v>0</v>
      </c>
      <c r="F24" s="92">
        <f t="shared" si="2"/>
        <v>3</v>
      </c>
      <c r="G24" s="96" t="s">
        <v>1328</v>
      </c>
      <c r="H24" s="98"/>
      <c r="I24" s="93" t="str">
        <f t="shared" si="3"/>
        <v>More data needed for trend.</v>
      </c>
      <c r="J24" s="95">
        <f t="shared" si="4"/>
        <v>0</v>
      </c>
      <c r="K24" s="92">
        <f t="shared" si="5"/>
        <v>3</v>
      </c>
      <c r="L24" s="93" t="s">
        <v>1328</v>
      </c>
      <c r="M24" s="93" t="str">
        <f t="shared" si="6"/>
        <v>More data needed for trend.</v>
      </c>
      <c r="N24" s="101" t="s">
        <v>1357</v>
      </c>
      <c r="O24" s="103" t="s">
        <v>1330</v>
      </c>
      <c r="P24" s="97" t="s">
        <v>1362</v>
      </c>
      <c r="Q24" s="96" t="s">
        <v>1346</v>
      </c>
    </row>
    <row r="25">
      <c r="A25" s="93"/>
      <c r="B25" s="93" t="str">
        <f>VLOOKUP(A25, 'Analysis-TimeLapse'!$L$2:$N$55, 2, FALSE)</f>
        <v>#N/A</v>
      </c>
      <c r="C25" s="93" t="str">
        <f>VLOOKUP(A25, 'Analysis-TimeLapse'!$L$2:$N$55, 3, FALSE)</f>
        <v>#N/A</v>
      </c>
      <c r="D25" s="98"/>
      <c r="E25" s="95">
        <f t="shared" si="1"/>
        <v>0</v>
      </c>
      <c r="F25" s="92">
        <f t="shared" si="2"/>
        <v>3</v>
      </c>
      <c r="G25" s="96" t="s">
        <v>1328</v>
      </c>
      <c r="H25" s="98"/>
      <c r="I25" s="93" t="str">
        <f t="shared" si="3"/>
        <v>More data needed for trend.</v>
      </c>
      <c r="J25" s="95">
        <f t="shared" si="4"/>
        <v>0</v>
      </c>
      <c r="K25" s="92">
        <f t="shared" si="5"/>
        <v>3</v>
      </c>
      <c r="L25" s="93" t="s">
        <v>1328</v>
      </c>
      <c r="M25" s="93" t="str">
        <f t="shared" si="6"/>
        <v>More data needed for trend.</v>
      </c>
      <c r="N25" s="101" t="s">
        <v>1357</v>
      </c>
      <c r="O25" s="103" t="s">
        <v>1330</v>
      </c>
      <c r="P25" s="100" t="s">
        <v>1363</v>
      </c>
      <c r="Q25" s="102" t="s">
        <v>1359</v>
      </c>
    </row>
    <row r="26">
      <c r="A26" s="93"/>
      <c r="B26" s="93" t="str">
        <f>VLOOKUP(A26, 'Analysis-TimeLapse'!$L$2:$N$55, 2, FALSE)</f>
        <v>#N/A</v>
      </c>
      <c r="C26" s="93" t="str">
        <f>VLOOKUP(A26, 'Analysis-TimeLapse'!$L$2:$N$55, 3, FALSE)</f>
        <v>#N/A</v>
      </c>
      <c r="D26" s="98"/>
      <c r="E26" s="95">
        <f t="shared" si="1"/>
        <v>0</v>
      </c>
      <c r="F26" s="92">
        <f t="shared" si="2"/>
        <v>3</v>
      </c>
      <c r="G26" s="96" t="s">
        <v>1328</v>
      </c>
      <c r="H26" s="98"/>
      <c r="I26" s="93" t="str">
        <f t="shared" si="3"/>
        <v>More data needed for trend.</v>
      </c>
      <c r="J26" s="95">
        <f t="shared" si="4"/>
        <v>0</v>
      </c>
      <c r="K26" s="92">
        <f t="shared" si="5"/>
        <v>3</v>
      </c>
      <c r="L26" s="93" t="s">
        <v>1328</v>
      </c>
      <c r="M26" s="93" t="str">
        <f t="shared" si="6"/>
        <v>More data needed for trend.</v>
      </c>
      <c r="N26" s="92" t="s">
        <v>1357</v>
      </c>
      <c r="O26" s="96" t="s">
        <v>1364</v>
      </c>
      <c r="P26" s="97"/>
      <c r="Q26" s="96" t="s">
        <v>1346</v>
      </c>
    </row>
    <row r="27">
      <c r="A27" s="93"/>
      <c r="B27" s="93" t="str">
        <f>VLOOKUP(A27, 'Analysis-TimeLapse'!$L$2:$N$55, 2, FALSE)</f>
        <v>#N/A</v>
      </c>
      <c r="C27" s="93" t="str">
        <f>VLOOKUP(A27, 'Analysis-TimeLapse'!$L$2:$N$55, 3, FALSE)</f>
        <v>#N/A</v>
      </c>
      <c r="D27" s="98"/>
      <c r="E27" s="95">
        <f t="shared" si="1"/>
        <v>0</v>
      </c>
      <c r="F27" s="92">
        <f t="shared" si="2"/>
        <v>3</v>
      </c>
      <c r="G27" s="96" t="s">
        <v>1328</v>
      </c>
      <c r="H27" s="98"/>
      <c r="I27" s="93" t="str">
        <f t="shared" si="3"/>
        <v>More data needed for trend.</v>
      </c>
      <c r="J27" s="95">
        <f t="shared" si="4"/>
        <v>0</v>
      </c>
      <c r="K27" s="92">
        <f t="shared" si="5"/>
        <v>3</v>
      </c>
      <c r="L27" s="93" t="s">
        <v>1328</v>
      </c>
      <c r="M27" s="93" t="str">
        <f t="shared" si="6"/>
        <v>More data needed for trend.</v>
      </c>
      <c r="N27" s="92" t="s">
        <v>1357</v>
      </c>
      <c r="O27" s="96" t="s">
        <v>1364</v>
      </c>
      <c r="P27" s="100" t="s">
        <v>1365</v>
      </c>
      <c r="Q27" s="96" t="s">
        <v>1346</v>
      </c>
    </row>
    <row r="28">
      <c r="A28" s="93"/>
      <c r="B28" s="93" t="str">
        <f>VLOOKUP(A28, 'Analysis-TimeLapse'!$L$2:$N$55, 2, FALSE)</f>
        <v>#N/A</v>
      </c>
      <c r="C28" s="93" t="str">
        <f>VLOOKUP(A28, 'Analysis-TimeLapse'!$L$2:$N$55, 3, FALSE)</f>
        <v>#N/A</v>
      </c>
      <c r="D28" s="98"/>
      <c r="E28" s="95">
        <f t="shared" si="1"/>
        <v>0</v>
      </c>
      <c r="F28" s="92">
        <f t="shared" si="2"/>
        <v>3</v>
      </c>
      <c r="G28" s="96" t="s">
        <v>1328</v>
      </c>
      <c r="H28" s="98"/>
      <c r="I28" s="93" t="str">
        <f t="shared" si="3"/>
        <v>More data needed for trend.</v>
      </c>
      <c r="J28" s="95">
        <f t="shared" si="4"/>
        <v>0</v>
      </c>
      <c r="K28" s="92">
        <f t="shared" si="5"/>
        <v>3</v>
      </c>
      <c r="L28" s="93" t="s">
        <v>1328</v>
      </c>
      <c r="M28" s="93" t="str">
        <f t="shared" si="6"/>
        <v>More data needed for trend.</v>
      </c>
      <c r="N28" s="92" t="s">
        <v>1357</v>
      </c>
      <c r="O28" s="103" t="s">
        <v>1330</v>
      </c>
      <c r="P28" s="100" t="s">
        <v>1366</v>
      </c>
      <c r="Q28" s="96" t="s">
        <v>1367</v>
      </c>
    </row>
    <row r="29">
      <c r="A29" s="93"/>
      <c r="B29" s="93" t="str">
        <f>VLOOKUP(A29, 'Analysis-TimeLapse'!$L$2:$N$55, 2, FALSE)</f>
        <v>#N/A</v>
      </c>
      <c r="C29" s="93" t="str">
        <f>VLOOKUP(A29, 'Analysis-TimeLapse'!$L$2:$N$55, 3, FALSE)</f>
        <v>#N/A</v>
      </c>
      <c r="D29" s="98"/>
      <c r="E29" s="95">
        <f t="shared" si="1"/>
        <v>0</v>
      </c>
      <c r="F29" s="92">
        <f t="shared" si="2"/>
        <v>3</v>
      </c>
      <c r="G29" s="96" t="s">
        <v>1328</v>
      </c>
      <c r="H29" s="98"/>
      <c r="I29" s="93" t="str">
        <f t="shared" si="3"/>
        <v>More data needed for trend.</v>
      </c>
      <c r="J29" s="95">
        <f t="shared" si="4"/>
        <v>0</v>
      </c>
      <c r="K29" s="92">
        <f t="shared" si="5"/>
        <v>3</v>
      </c>
      <c r="L29" s="93" t="s">
        <v>1328</v>
      </c>
      <c r="M29" s="93" t="str">
        <f t="shared" si="6"/>
        <v>More data needed for trend.</v>
      </c>
      <c r="N29" s="92" t="s">
        <v>1357</v>
      </c>
      <c r="O29" s="96" t="s">
        <v>1330</v>
      </c>
      <c r="P29" s="100" t="s">
        <v>1368</v>
      </c>
      <c r="Q29" s="96" t="s">
        <v>1367</v>
      </c>
    </row>
    <row r="30">
      <c r="A30" s="93"/>
      <c r="B30" s="93" t="str">
        <f>VLOOKUP(A30, 'Analysis-TimeLapse'!$L$2:$N$55, 2, FALSE)</f>
        <v>#N/A</v>
      </c>
      <c r="C30" s="93" t="str">
        <f>VLOOKUP(A30, 'Analysis-TimeLapse'!$L$2:$N$55, 3, FALSE)</f>
        <v>#N/A</v>
      </c>
      <c r="D30" s="98"/>
      <c r="E30" s="95">
        <f t="shared" si="1"/>
        <v>0</v>
      </c>
      <c r="F30" s="92">
        <f t="shared" si="2"/>
        <v>3</v>
      </c>
      <c r="G30" s="96" t="s">
        <v>1328</v>
      </c>
      <c r="H30" s="98"/>
      <c r="I30" s="93" t="str">
        <f t="shared" si="3"/>
        <v>More data needed for trend.</v>
      </c>
      <c r="J30" s="95">
        <f t="shared" si="4"/>
        <v>0</v>
      </c>
      <c r="K30" s="92">
        <f t="shared" si="5"/>
        <v>3</v>
      </c>
      <c r="L30" s="93" t="s">
        <v>1328</v>
      </c>
      <c r="M30" s="93" t="str">
        <f t="shared" si="6"/>
        <v>More data needed for trend.</v>
      </c>
      <c r="N30" s="92" t="s">
        <v>1357</v>
      </c>
      <c r="O30" s="96" t="s">
        <v>1330</v>
      </c>
      <c r="P30" s="97" t="s">
        <v>1369</v>
      </c>
      <c r="Q30" s="96" t="s">
        <v>1367</v>
      </c>
    </row>
    <row r="31">
      <c r="A31" s="93"/>
      <c r="B31" s="93" t="str">
        <f>VLOOKUP(A31, 'Analysis-TimeLapse'!$L$2:$N$55, 2, FALSE)</f>
        <v>#N/A</v>
      </c>
      <c r="C31" s="93" t="str">
        <f>VLOOKUP(A31, 'Analysis-TimeLapse'!$L$2:$N$55, 3, FALSE)</f>
        <v>#N/A</v>
      </c>
      <c r="D31" s="98"/>
      <c r="E31" s="95">
        <f t="shared" si="1"/>
        <v>0</v>
      </c>
      <c r="F31" s="92">
        <f t="shared" si="2"/>
        <v>3</v>
      </c>
      <c r="G31" s="96" t="s">
        <v>1328</v>
      </c>
      <c r="H31" s="98"/>
      <c r="I31" s="93" t="str">
        <f t="shared" si="3"/>
        <v>More data needed for trend.</v>
      </c>
      <c r="J31" s="95">
        <f t="shared" si="4"/>
        <v>0</v>
      </c>
      <c r="K31" s="92">
        <f t="shared" si="5"/>
        <v>3</v>
      </c>
      <c r="L31" s="93" t="s">
        <v>1328</v>
      </c>
      <c r="M31" s="93" t="str">
        <f t="shared" si="6"/>
        <v>More data needed for trend.</v>
      </c>
      <c r="N31" s="92" t="s">
        <v>1357</v>
      </c>
      <c r="O31" s="96" t="s">
        <v>1330</v>
      </c>
      <c r="P31" s="97"/>
      <c r="Q31" s="96" t="s">
        <v>1367</v>
      </c>
    </row>
    <row r="32">
      <c r="A32" s="93"/>
      <c r="B32" s="93" t="str">
        <f>VLOOKUP(A32, 'Analysis-TimeLapse'!$L$2:$N$55, 2, FALSE)</f>
        <v>#N/A</v>
      </c>
      <c r="C32" s="93" t="str">
        <f>VLOOKUP(A32, 'Analysis-TimeLapse'!$L$2:$N$55, 3, FALSE)</f>
        <v>#N/A</v>
      </c>
      <c r="D32" s="98"/>
      <c r="E32" s="95">
        <f t="shared" si="1"/>
        <v>0</v>
      </c>
      <c r="F32" s="92">
        <f t="shared" si="2"/>
        <v>3</v>
      </c>
      <c r="G32" s="96" t="s">
        <v>1328</v>
      </c>
      <c r="H32" s="98"/>
      <c r="I32" s="93" t="str">
        <f t="shared" si="3"/>
        <v>More data needed for trend.</v>
      </c>
      <c r="J32" s="95">
        <f t="shared" si="4"/>
        <v>0</v>
      </c>
      <c r="K32" s="92">
        <f t="shared" si="5"/>
        <v>3</v>
      </c>
      <c r="L32" s="93" t="s">
        <v>1328</v>
      </c>
      <c r="M32" s="93" t="str">
        <f t="shared" si="6"/>
        <v>More data needed for trend.</v>
      </c>
      <c r="N32" s="92" t="s">
        <v>1357</v>
      </c>
      <c r="O32" s="96" t="s">
        <v>1330</v>
      </c>
      <c r="P32" s="97" t="s">
        <v>1370</v>
      </c>
      <c r="Q32" s="96" t="s">
        <v>1367</v>
      </c>
    </row>
    <row r="33">
      <c r="A33" s="93"/>
      <c r="B33" s="93" t="str">
        <f>VLOOKUP(A33, 'Analysis-TimeLapse'!$L$2:$N$55, 2, FALSE)</f>
        <v>#N/A</v>
      </c>
      <c r="C33" s="93" t="str">
        <f>VLOOKUP(A33, 'Analysis-TimeLapse'!$L$2:$N$55, 3, FALSE)</f>
        <v>#N/A</v>
      </c>
      <c r="D33" s="98"/>
      <c r="E33" s="95">
        <f t="shared" si="1"/>
        <v>0</v>
      </c>
      <c r="F33" s="92">
        <f t="shared" si="2"/>
        <v>3</v>
      </c>
      <c r="G33" s="96" t="s">
        <v>1328</v>
      </c>
      <c r="H33" s="98"/>
      <c r="I33" s="93" t="str">
        <f t="shared" si="3"/>
        <v>More data needed for trend.</v>
      </c>
      <c r="J33" s="95">
        <f t="shared" si="4"/>
        <v>0</v>
      </c>
      <c r="K33" s="92">
        <f t="shared" si="5"/>
        <v>3</v>
      </c>
      <c r="L33" s="93" t="s">
        <v>1328</v>
      </c>
      <c r="M33" s="93" t="str">
        <f t="shared" si="6"/>
        <v>More data needed for trend.</v>
      </c>
      <c r="N33" s="92" t="s">
        <v>1357</v>
      </c>
      <c r="O33" s="96" t="s">
        <v>1330</v>
      </c>
      <c r="P33" s="100" t="s">
        <v>1371</v>
      </c>
      <c r="Q33" s="96" t="s">
        <v>1367</v>
      </c>
    </row>
    <row r="34">
      <c r="A34" s="93"/>
      <c r="B34" s="93" t="str">
        <f>VLOOKUP(A34, 'Analysis-TimeLapse'!$L$2:$N$55, 2, FALSE)</f>
        <v>#N/A</v>
      </c>
      <c r="C34" s="93" t="str">
        <f>VLOOKUP(A34, 'Analysis-TimeLapse'!$L$2:$N$55, 3, FALSE)</f>
        <v>#N/A</v>
      </c>
      <c r="D34" s="98"/>
      <c r="E34" s="95">
        <f t="shared" si="1"/>
        <v>0</v>
      </c>
      <c r="F34" s="92">
        <f t="shared" si="2"/>
        <v>3</v>
      </c>
      <c r="G34" s="96" t="s">
        <v>1328</v>
      </c>
      <c r="H34" s="98"/>
      <c r="I34" s="93" t="str">
        <f t="shared" si="3"/>
        <v>More data needed for trend.</v>
      </c>
      <c r="J34" s="95">
        <f t="shared" si="4"/>
        <v>0</v>
      </c>
      <c r="K34" s="92">
        <f t="shared" si="5"/>
        <v>3</v>
      </c>
      <c r="L34" s="93" t="s">
        <v>1328</v>
      </c>
      <c r="M34" s="93" t="str">
        <f t="shared" si="6"/>
        <v>More data needed for trend.</v>
      </c>
      <c r="N34" s="92" t="s">
        <v>1357</v>
      </c>
      <c r="O34" s="103" t="s">
        <v>1330</v>
      </c>
      <c r="P34" s="101" t="s">
        <v>1372</v>
      </c>
      <c r="Q34" s="96" t="s">
        <v>1367</v>
      </c>
    </row>
    <row r="35">
      <c r="A35" s="93"/>
      <c r="B35" s="93" t="str">
        <f>VLOOKUP(A35, 'Analysis-TimeLapse'!$L$2:$N$55, 2, FALSE)</f>
        <v>#N/A</v>
      </c>
      <c r="C35" s="93" t="str">
        <f>VLOOKUP(A35, 'Analysis-TimeLapse'!$L$2:$N$55, 3, FALSE)</f>
        <v>#N/A</v>
      </c>
      <c r="D35" s="98"/>
      <c r="E35" s="95">
        <f t="shared" si="1"/>
        <v>0</v>
      </c>
      <c r="F35" s="92">
        <f t="shared" si="2"/>
        <v>3</v>
      </c>
      <c r="G35" s="96" t="s">
        <v>1328</v>
      </c>
      <c r="H35" s="98"/>
      <c r="I35" s="93" t="str">
        <f t="shared" si="3"/>
        <v>More data needed for trend.</v>
      </c>
      <c r="J35" s="95">
        <f t="shared" si="4"/>
        <v>0</v>
      </c>
      <c r="K35" s="92">
        <f t="shared" si="5"/>
        <v>3</v>
      </c>
      <c r="L35" s="93" t="s">
        <v>1328</v>
      </c>
      <c r="M35" s="93" t="str">
        <f t="shared" si="6"/>
        <v>More data needed for trend.</v>
      </c>
      <c r="N35" s="92" t="s">
        <v>1357</v>
      </c>
      <c r="O35" s="96" t="s">
        <v>1330</v>
      </c>
      <c r="P35" s="97" t="s">
        <v>1373</v>
      </c>
      <c r="Q35" s="103" t="s">
        <v>1348</v>
      </c>
    </row>
    <row r="36">
      <c r="A36" s="93"/>
      <c r="B36" s="93" t="str">
        <f>VLOOKUP(A36, 'Analysis-TimeLapse'!$L$2:$N$55, 2, FALSE)</f>
        <v>#N/A</v>
      </c>
      <c r="C36" s="93" t="str">
        <f>VLOOKUP(A36, 'Analysis-TimeLapse'!$L$2:$N$55, 3, FALSE)</f>
        <v>#N/A</v>
      </c>
      <c r="D36" s="98"/>
      <c r="E36" s="95">
        <f t="shared" si="1"/>
        <v>0</v>
      </c>
      <c r="F36" s="92">
        <f t="shared" si="2"/>
        <v>3</v>
      </c>
      <c r="G36" s="96" t="s">
        <v>1328</v>
      </c>
      <c r="H36" s="98"/>
      <c r="I36" s="93" t="str">
        <f t="shared" si="3"/>
        <v>More data needed for trend.</v>
      </c>
      <c r="J36" s="95">
        <f t="shared" si="4"/>
        <v>0</v>
      </c>
      <c r="K36" s="92">
        <f t="shared" si="5"/>
        <v>3</v>
      </c>
      <c r="L36" s="93" t="s">
        <v>1328</v>
      </c>
      <c r="M36" s="93" t="str">
        <f t="shared" si="6"/>
        <v>More data needed for trend.</v>
      </c>
      <c r="N36" s="92"/>
      <c r="O36" s="96" t="s">
        <v>1330</v>
      </c>
      <c r="P36" s="97"/>
      <c r="Q36" s="96" t="s">
        <v>1367</v>
      </c>
    </row>
    <row r="37">
      <c r="A37" s="93"/>
      <c r="B37" s="93" t="str">
        <f>VLOOKUP(A37, 'Analysis-TimeLapse'!$L$2:$N$55, 2, FALSE)</f>
        <v>#N/A</v>
      </c>
      <c r="C37" s="93" t="str">
        <f>VLOOKUP(A37, 'Analysis-TimeLapse'!$L$2:$N$55, 3, FALSE)</f>
        <v>#N/A</v>
      </c>
      <c r="D37" s="98"/>
      <c r="E37" s="95">
        <f t="shared" si="1"/>
        <v>0</v>
      </c>
      <c r="F37" s="92">
        <f t="shared" si="2"/>
        <v>3</v>
      </c>
      <c r="G37" s="96" t="s">
        <v>1328</v>
      </c>
      <c r="H37" s="98"/>
      <c r="I37" s="93" t="str">
        <f t="shared" si="3"/>
        <v>More data needed for trend.</v>
      </c>
      <c r="J37" s="95">
        <f t="shared" si="4"/>
        <v>0</v>
      </c>
      <c r="K37" s="92">
        <f t="shared" si="5"/>
        <v>3</v>
      </c>
      <c r="L37" s="93" t="s">
        <v>1328</v>
      </c>
      <c r="M37" s="93" t="str">
        <f t="shared" si="6"/>
        <v>More data needed for trend.</v>
      </c>
      <c r="N37" s="92"/>
      <c r="O37" s="96" t="s">
        <v>1330</v>
      </c>
      <c r="P37" s="97"/>
      <c r="Q37" s="103" t="s">
        <v>1348</v>
      </c>
    </row>
    <row r="38">
      <c r="A38" s="93"/>
      <c r="B38" s="93" t="str">
        <f>VLOOKUP(A38, 'Analysis-TimeLapse'!$L$2:$N$55, 2, FALSE)</f>
        <v>#N/A</v>
      </c>
      <c r="C38" s="93" t="str">
        <f>VLOOKUP(A38, 'Analysis-TimeLapse'!$L$2:$N$55, 3, FALSE)</f>
        <v>#N/A</v>
      </c>
      <c r="D38" s="98"/>
      <c r="E38" s="95">
        <f t="shared" si="1"/>
        <v>0</v>
      </c>
      <c r="F38" s="92">
        <f t="shared" si="2"/>
        <v>3</v>
      </c>
      <c r="G38" s="96" t="s">
        <v>1328</v>
      </c>
      <c r="H38" s="98"/>
      <c r="I38" s="93" t="str">
        <f t="shared" si="3"/>
        <v>More data needed for trend.</v>
      </c>
      <c r="J38" s="95">
        <f t="shared" si="4"/>
        <v>0</v>
      </c>
      <c r="K38" s="92">
        <f t="shared" si="5"/>
        <v>3</v>
      </c>
      <c r="L38" s="93" t="s">
        <v>1328</v>
      </c>
      <c r="M38" s="93" t="str">
        <f t="shared" si="6"/>
        <v>More data needed for trend.</v>
      </c>
      <c r="N38" s="101" t="s">
        <v>1372</v>
      </c>
      <c r="O38" s="96" t="s">
        <v>1330</v>
      </c>
      <c r="P38" s="97" t="s">
        <v>1374</v>
      </c>
      <c r="Q38" s="96" t="s">
        <v>1367</v>
      </c>
    </row>
    <row r="39">
      <c r="A39" s="93"/>
      <c r="B39" s="93" t="str">
        <f>VLOOKUP(A39, 'Analysis-TimeLapse'!$L$2:$N$55, 2, FALSE)</f>
        <v>#N/A</v>
      </c>
      <c r="C39" s="93" t="str">
        <f>VLOOKUP(A39, 'Analysis-TimeLapse'!$L$2:$N$55, 3, FALSE)</f>
        <v>#N/A</v>
      </c>
      <c r="D39" s="98"/>
      <c r="E39" s="95">
        <f t="shared" si="1"/>
        <v>0</v>
      </c>
      <c r="F39" s="92">
        <f t="shared" si="2"/>
        <v>3</v>
      </c>
      <c r="G39" s="96" t="s">
        <v>1328</v>
      </c>
      <c r="H39" s="98"/>
      <c r="I39" s="93" t="str">
        <f t="shared" si="3"/>
        <v>More data needed for trend.</v>
      </c>
      <c r="J39" s="95">
        <f t="shared" si="4"/>
        <v>0</v>
      </c>
      <c r="K39" s="92">
        <f t="shared" si="5"/>
        <v>3</v>
      </c>
      <c r="L39" s="93" t="s">
        <v>1328</v>
      </c>
      <c r="M39" s="93" t="str">
        <f t="shared" si="6"/>
        <v>More data needed for trend.</v>
      </c>
      <c r="N39" s="101" t="s">
        <v>1372</v>
      </c>
      <c r="O39" s="96" t="s">
        <v>1330</v>
      </c>
      <c r="P39" s="97" t="s">
        <v>1375</v>
      </c>
      <c r="Q39" s="103" t="s">
        <v>1348</v>
      </c>
    </row>
    <row r="40">
      <c r="A40" s="93"/>
      <c r="B40" s="93" t="str">
        <f>VLOOKUP(A40, 'Analysis-TimeLapse'!$L$2:$N$55, 2, FALSE)</f>
        <v>#N/A</v>
      </c>
      <c r="C40" s="93" t="str">
        <f>VLOOKUP(A40, 'Analysis-TimeLapse'!$L$2:$N$55, 3, FALSE)</f>
        <v>#N/A</v>
      </c>
      <c r="D40" s="98"/>
      <c r="E40" s="95">
        <f t="shared" si="1"/>
        <v>0</v>
      </c>
      <c r="F40" s="92">
        <f t="shared" si="2"/>
        <v>3</v>
      </c>
      <c r="G40" s="96" t="s">
        <v>1328</v>
      </c>
      <c r="H40" s="98"/>
      <c r="I40" s="93" t="str">
        <f t="shared" si="3"/>
        <v>More data needed for trend.</v>
      </c>
      <c r="J40" s="95">
        <f t="shared" si="4"/>
        <v>0</v>
      </c>
      <c r="K40" s="92">
        <f t="shared" si="5"/>
        <v>3</v>
      </c>
      <c r="L40" s="93" t="s">
        <v>1328</v>
      </c>
      <c r="M40" s="93" t="str">
        <f t="shared" si="6"/>
        <v>More data needed for trend.</v>
      </c>
      <c r="N40" s="101" t="s">
        <v>1372</v>
      </c>
      <c r="O40" s="87" t="s">
        <v>1330</v>
      </c>
      <c r="P40" s="100" t="s">
        <v>1376</v>
      </c>
      <c r="Q40" s="103" t="s">
        <v>1348</v>
      </c>
    </row>
    <row r="41">
      <c r="A41" s="93"/>
      <c r="B41" s="93" t="str">
        <f>VLOOKUP(A41, 'Analysis-TimeLapse'!$L$2:$N$37, 2, FALSE)</f>
        <v>#N/A</v>
      </c>
      <c r="C41" s="93" t="str">
        <f>VLOOKUP(A41, 'Analysis-TimeLapse'!$L$2:$N$37, 3, FALSE)</f>
        <v>#N/A</v>
      </c>
      <c r="D41" s="98"/>
      <c r="E41" s="95">
        <f t="shared" si="1"/>
        <v>0</v>
      </c>
      <c r="F41" s="92">
        <f t="shared" si="2"/>
        <v>3</v>
      </c>
      <c r="G41" s="96" t="s">
        <v>1328</v>
      </c>
      <c r="H41" s="98"/>
      <c r="I41" s="93" t="str">
        <f t="shared" si="3"/>
        <v>More data needed for trend.</v>
      </c>
      <c r="J41" s="95">
        <f t="shared" si="4"/>
        <v>0</v>
      </c>
      <c r="K41" s="92">
        <f t="shared" si="5"/>
        <v>3</v>
      </c>
      <c r="L41" s="93" t="s">
        <v>1328</v>
      </c>
      <c r="M41" s="93" t="str">
        <f t="shared" si="6"/>
        <v>More data needed for trend.</v>
      </c>
      <c r="N41" s="101" t="s">
        <v>1372</v>
      </c>
      <c r="O41" s="87" t="s">
        <v>1330</v>
      </c>
      <c r="P41" s="100" t="s">
        <v>1377</v>
      </c>
      <c r="Q41" s="96" t="s">
        <v>1346</v>
      </c>
    </row>
    <row r="42">
      <c r="A42" s="93"/>
      <c r="B42" s="104">
        <v>43.8456082</v>
      </c>
      <c r="C42" s="104">
        <v>-70.375886</v>
      </c>
      <c r="D42" s="98"/>
      <c r="E42" s="95">
        <f t="shared" si="1"/>
        <v>0</v>
      </c>
      <c r="F42" s="92">
        <f t="shared" si="2"/>
        <v>3</v>
      </c>
      <c r="G42" s="96" t="s">
        <v>1328</v>
      </c>
      <c r="H42" s="98"/>
      <c r="I42" s="93" t="str">
        <f t="shared" si="3"/>
        <v>More data needed for trend.</v>
      </c>
      <c r="J42" s="95">
        <f t="shared" si="4"/>
        <v>0</v>
      </c>
      <c r="K42" s="92">
        <f t="shared" si="5"/>
        <v>3</v>
      </c>
      <c r="L42" s="93" t="s">
        <v>1328</v>
      </c>
      <c r="M42" s="93" t="str">
        <f t="shared" si="6"/>
        <v>More data needed for trend.</v>
      </c>
      <c r="N42" s="101" t="s">
        <v>1372</v>
      </c>
      <c r="O42" s="87" t="s">
        <v>1330</v>
      </c>
      <c r="P42" s="99" t="s">
        <v>1378</v>
      </c>
      <c r="Q42" s="103" t="s">
        <v>1348</v>
      </c>
    </row>
    <row r="43">
      <c r="A43" s="93"/>
      <c r="B43" s="93" t="str">
        <f>VLOOKUP(A43, 'Analysis-TimeLapse'!$L$2:$N$37, 2, FALSE)</f>
        <v>#N/A</v>
      </c>
      <c r="C43" s="93" t="str">
        <f>VLOOKUP(A43, 'Analysis-TimeLapse'!$L$2:$N$37, 3, FALSE)</f>
        <v>#N/A</v>
      </c>
      <c r="D43" s="98"/>
      <c r="E43" s="95">
        <f t="shared" si="1"/>
        <v>0</v>
      </c>
      <c r="F43" s="92">
        <f t="shared" si="2"/>
        <v>3</v>
      </c>
      <c r="G43" s="96" t="s">
        <v>1328</v>
      </c>
      <c r="H43" s="98"/>
      <c r="I43" s="93" t="str">
        <f t="shared" si="3"/>
        <v>More data needed for trend.</v>
      </c>
      <c r="J43" s="95">
        <f t="shared" si="4"/>
        <v>0</v>
      </c>
      <c r="K43" s="92">
        <f t="shared" si="5"/>
        <v>3</v>
      </c>
      <c r="L43" s="93" t="s">
        <v>1328</v>
      </c>
      <c r="M43" s="93" t="str">
        <f t="shared" si="6"/>
        <v>More data needed for trend.</v>
      </c>
      <c r="N43" s="101" t="s">
        <v>1372</v>
      </c>
      <c r="O43" s="87" t="s">
        <v>1330</v>
      </c>
      <c r="P43" s="105"/>
      <c r="Q43" s="103" t="s">
        <v>1348</v>
      </c>
    </row>
    <row r="44">
      <c r="A44" s="93"/>
      <c r="B44" s="106">
        <v>43.65694</v>
      </c>
      <c r="C44" s="107">
        <v>-70.3406</v>
      </c>
      <c r="D44" s="98"/>
      <c r="E44" s="95">
        <f t="shared" si="1"/>
        <v>0</v>
      </c>
      <c r="F44" s="92">
        <f t="shared" si="2"/>
        <v>3</v>
      </c>
      <c r="G44" s="96" t="s">
        <v>1328</v>
      </c>
      <c r="H44" s="98"/>
      <c r="I44" s="93" t="str">
        <f t="shared" si="3"/>
        <v>More data needed for trend.</v>
      </c>
      <c r="J44" s="95">
        <f t="shared" si="4"/>
        <v>0</v>
      </c>
      <c r="K44" s="92">
        <f t="shared" si="5"/>
        <v>3</v>
      </c>
      <c r="L44" s="93" t="s">
        <v>1328</v>
      </c>
      <c r="M44" s="93" t="str">
        <f t="shared" si="6"/>
        <v>More data needed for trend.</v>
      </c>
      <c r="N44" s="87" t="s">
        <v>1379</v>
      </c>
      <c r="O44" s="87" t="s">
        <v>1330</v>
      </c>
      <c r="P44" s="108" t="s">
        <v>1380</v>
      </c>
      <c r="Q44" s="87" t="s">
        <v>1332</v>
      </c>
    </row>
    <row r="45">
      <c r="A45" s="93"/>
      <c r="B45" s="93" t="str">
        <f>VLOOKUP(A45, 'Analysis-TimeLapse'!$L$2:$N$55, 2, FALSE)</f>
        <v>#N/A</v>
      </c>
      <c r="C45" s="93" t="str">
        <f>VLOOKUP(A45, 'Analysis-TimeLapse'!$L$2:$N$55, 3, FALSE)</f>
        <v>#N/A</v>
      </c>
      <c r="D45" s="98"/>
      <c r="E45" s="95">
        <f t="shared" si="1"/>
        <v>0</v>
      </c>
      <c r="F45" s="92">
        <f t="shared" si="2"/>
        <v>3</v>
      </c>
      <c r="G45" s="96" t="s">
        <v>1328</v>
      </c>
      <c r="H45" s="98"/>
      <c r="I45" s="93" t="str">
        <f t="shared" si="3"/>
        <v>More data needed for trend.</v>
      </c>
      <c r="J45" s="95">
        <f t="shared" si="4"/>
        <v>0</v>
      </c>
      <c r="K45" s="92">
        <f t="shared" si="5"/>
        <v>3</v>
      </c>
      <c r="L45" s="93" t="s">
        <v>1328</v>
      </c>
      <c r="M45" s="93" t="str">
        <f t="shared" si="6"/>
        <v>More data needed for trend.</v>
      </c>
      <c r="N45" s="87" t="s">
        <v>1379</v>
      </c>
      <c r="O45" s="87" t="s">
        <v>1330</v>
      </c>
      <c r="P45" s="108" t="s">
        <v>1381</v>
      </c>
      <c r="Q45" s="87" t="s">
        <v>1332</v>
      </c>
    </row>
    <row r="46">
      <c r="A46" s="93"/>
      <c r="B46" s="93" t="str">
        <f>VLOOKUP(A46, 'Analysis-TimeLapse'!$L$2:$N$55, 2, FALSE)</f>
        <v>#N/A</v>
      </c>
      <c r="C46" s="93" t="str">
        <f>VLOOKUP(A46, 'Analysis-TimeLapse'!$L$2:$N$55, 3, FALSE)</f>
        <v>#N/A</v>
      </c>
      <c r="D46" s="98"/>
      <c r="E46" s="95">
        <f t="shared" si="1"/>
        <v>0</v>
      </c>
      <c r="F46" s="92">
        <f t="shared" si="2"/>
        <v>3</v>
      </c>
      <c r="G46" s="96" t="s">
        <v>1328</v>
      </c>
      <c r="H46" s="98"/>
      <c r="I46" s="93" t="str">
        <f t="shared" si="3"/>
        <v>More data needed for trend.</v>
      </c>
      <c r="J46" s="95">
        <f t="shared" si="4"/>
        <v>0</v>
      </c>
      <c r="K46" s="92">
        <f t="shared" si="5"/>
        <v>3</v>
      </c>
      <c r="L46" s="93" t="s">
        <v>1328</v>
      </c>
      <c r="M46" s="93" t="str">
        <f t="shared" si="6"/>
        <v>More data needed for trend.</v>
      </c>
      <c r="N46" s="87" t="s">
        <v>1379</v>
      </c>
      <c r="O46" s="87" t="s">
        <v>1330</v>
      </c>
      <c r="P46" s="108" t="s">
        <v>1382</v>
      </c>
      <c r="Q46" s="87" t="s">
        <v>1332</v>
      </c>
    </row>
    <row r="47">
      <c r="A47" s="93"/>
      <c r="B47" s="93" t="str">
        <f>VLOOKUP(A47, 'Analysis-TimeLapse'!$L$2:$N$55, 2, FALSE)</f>
        <v>#N/A</v>
      </c>
      <c r="C47" s="93" t="str">
        <f>VLOOKUP(A47, 'Analysis-TimeLapse'!$L$2:$N$55, 3, FALSE)</f>
        <v>#N/A</v>
      </c>
      <c r="D47" s="98"/>
      <c r="E47" s="95">
        <f t="shared" si="1"/>
        <v>0</v>
      </c>
      <c r="F47" s="92">
        <f t="shared" si="2"/>
        <v>3</v>
      </c>
      <c r="G47" s="96" t="s">
        <v>1328</v>
      </c>
      <c r="H47" s="98"/>
      <c r="I47" s="93" t="str">
        <f t="shared" si="3"/>
        <v>More data needed for trend.</v>
      </c>
      <c r="J47" s="95">
        <f t="shared" si="4"/>
        <v>0</v>
      </c>
      <c r="K47" s="92">
        <f t="shared" si="5"/>
        <v>3</v>
      </c>
      <c r="L47" s="93" t="s">
        <v>1328</v>
      </c>
      <c r="M47" s="93" t="str">
        <f t="shared" si="6"/>
        <v>More data needed for trend.</v>
      </c>
      <c r="N47" s="87" t="s">
        <v>1379</v>
      </c>
      <c r="O47" s="87" t="s">
        <v>1330</v>
      </c>
      <c r="P47" s="108" t="s">
        <v>1383</v>
      </c>
      <c r="Q47" s="87" t="s">
        <v>1332</v>
      </c>
    </row>
    <row r="48">
      <c r="A48" s="93"/>
      <c r="B48" s="93" t="str">
        <f>VLOOKUP(A48, 'Analysis-TimeLapse'!$L$2:$N$55, 2, FALSE)</f>
        <v>#N/A</v>
      </c>
      <c r="C48" s="93" t="str">
        <f>VLOOKUP(A48, 'Analysis-TimeLapse'!$L$2:$N$55, 3, FALSE)</f>
        <v>#N/A</v>
      </c>
      <c r="D48" s="98"/>
      <c r="E48" s="95">
        <f t="shared" si="1"/>
        <v>0</v>
      </c>
      <c r="F48" s="92">
        <f t="shared" si="2"/>
        <v>3</v>
      </c>
      <c r="G48" s="96" t="s">
        <v>1328</v>
      </c>
      <c r="H48" s="98"/>
      <c r="I48" s="93" t="str">
        <f t="shared" si="3"/>
        <v>More data needed for trend.</v>
      </c>
      <c r="J48" s="95">
        <f t="shared" si="4"/>
        <v>0</v>
      </c>
      <c r="K48" s="92">
        <f t="shared" si="5"/>
        <v>3</v>
      </c>
      <c r="L48" s="93" t="s">
        <v>1328</v>
      </c>
      <c r="M48" s="93" t="str">
        <f t="shared" si="6"/>
        <v>More data needed for trend.</v>
      </c>
      <c r="N48" s="87" t="s">
        <v>1384</v>
      </c>
      <c r="O48" s="87" t="s">
        <v>1330</v>
      </c>
      <c r="P48" s="97" t="s">
        <v>1385</v>
      </c>
      <c r="Q48" s="87" t="s">
        <v>1332</v>
      </c>
    </row>
    <row r="49">
      <c r="A49" s="93"/>
      <c r="B49" s="93" t="str">
        <f>VLOOKUP(A49, 'Analysis-TimeLapse'!$L$2:$N$37, 2, FALSE)</f>
        <v>#N/A</v>
      </c>
      <c r="C49" s="93" t="str">
        <f>VLOOKUP(A49, 'Analysis-TimeLapse'!$L$2:$N$37, 3, FALSE)</f>
        <v>#N/A</v>
      </c>
      <c r="D49" s="98"/>
      <c r="E49" s="95">
        <f t="shared" si="1"/>
        <v>0</v>
      </c>
      <c r="F49" s="92">
        <f t="shared" si="2"/>
        <v>3</v>
      </c>
      <c r="G49" s="102">
        <v>2.0</v>
      </c>
      <c r="H49" s="98"/>
      <c r="I49" s="93" t="str">
        <f t="shared" si="3"/>
        <v>Water quality has not changed significantly over 10 years</v>
      </c>
      <c r="J49" s="95">
        <f t="shared" si="4"/>
        <v>0</v>
      </c>
      <c r="K49" s="92">
        <f t="shared" si="5"/>
        <v>3</v>
      </c>
      <c r="L49" s="87">
        <v>2.0</v>
      </c>
      <c r="M49" s="93" t="str">
        <f t="shared" si="6"/>
        <v>Water quality has not changed significantly over 10 years</v>
      </c>
      <c r="N49" s="87" t="s">
        <v>1384</v>
      </c>
      <c r="O49" s="87" t="s">
        <v>1330</v>
      </c>
      <c r="P49" s="100" t="s">
        <v>1386</v>
      </c>
      <c r="Q49" s="87" t="s">
        <v>1332</v>
      </c>
    </row>
    <row r="50">
      <c r="A50" s="93"/>
      <c r="B50" s="93" t="str">
        <f>VLOOKUP(A50, 'Analysis-TimeLapse'!$L$2:$N$55, 2, FALSE)</f>
        <v>#N/A</v>
      </c>
      <c r="C50" s="93" t="str">
        <f>VLOOKUP(A50, 'Analysis-TimeLapse'!$L$2:$N$55, 3, FALSE)</f>
        <v>#N/A</v>
      </c>
      <c r="D50" s="98"/>
      <c r="E50" s="109"/>
      <c r="F50" s="93"/>
      <c r="G50" s="93"/>
      <c r="H50" s="98"/>
      <c r="I50" s="93"/>
      <c r="J50" s="109"/>
      <c r="K50" s="93"/>
      <c r="L50" s="93"/>
      <c r="M50" s="93"/>
      <c r="N50" s="93"/>
      <c r="O50" s="93"/>
      <c r="P50" s="105"/>
      <c r="Q50" s="93"/>
    </row>
    <row r="51">
      <c r="A51" s="93"/>
      <c r="B51" s="93" t="str">
        <f>VLOOKUP(A51, 'Analysis-TimeLapse'!$L$2:$N$37, 2, FALSE)</f>
        <v>#N/A</v>
      </c>
      <c r="C51" s="93" t="str">
        <f>VLOOKUP(A51, 'Analysis-TimeLapse'!$L$2:$N$37, 3, FALSE)</f>
        <v>#N/A</v>
      </c>
      <c r="D51" s="98"/>
      <c r="E51" s="95"/>
      <c r="F51" s="92">
        <f>IF(D51&gt;80, 1, 
  IF(D51&gt;60, 2, 
        IF(D51&gt;40, 3, 4
          )
       )
    )</f>
        <v>4</v>
      </c>
      <c r="G51" s="96"/>
      <c r="H51" s="98"/>
      <c r="I51" s="93"/>
      <c r="J51" s="95"/>
      <c r="K51" s="92">
        <f>IF(H51&gt;80, 1, 
  IF(H51&gt;60, 2, 
        IF(H51&gt;40, 3, 4
          )
       )
    )</f>
        <v>4</v>
      </c>
      <c r="L51" s="93"/>
      <c r="M51" s="93"/>
      <c r="N51" s="93"/>
      <c r="O51" s="93"/>
      <c r="P51" s="105"/>
      <c r="Q51" s="93"/>
    </row>
    <row r="52">
      <c r="A52" s="93"/>
      <c r="B52" s="93" t="str">
        <f>VLOOKUP(A52, 'Analysis-TimeLapse'!$L$2:$N$55, 2, FALSE)</f>
        <v>#N/A</v>
      </c>
      <c r="C52" s="93" t="str">
        <f>VLOOKUP(A52, 'Analysis-TimeLapse'!$L$2:$N$55, 3, FALSE)</f>
        <v>#N/A</v>
      </c>
      <c r="D52" s="98"/>
      <c r="E52" s="109"/>
      <c r="F52" s="93"/>
      <c r="G52" s="93"/>
      <c r="H52" s="98"/>
      <c r="I52" s="93"/>
      <c r="J52" s="109"/>
      <c r="K52" s="93"/>
      <c r="L52" s="93"/>
      <c r="M52" s="93"/>
      <c r="N52" s="93"/>
      <c r="O52" s="93"/>
      <c r="P52" s="105"/>
      <c r="Q52" s="93"/>
    </row>
    <row r="53">
      <c r="A53" s="93"/>
      <c r="B53" s="93" t="str">
        <f>VLOOKUP(A53, 'Analysis-TimeLapse'!$L$2:$N$37, 2, FALSE)</f>
        <v>#N/A</v>
      </c>
      <c r="C53" s="93" t="str">
        <f>VLOOKUP(A53, 'Analysis-TimeLapse'!$L$2:$N$37, 3, FALSE)</f>
        <v>#N/A</v>
      </c>
      <c r="D53" s="98"/>
      <c r="E53" s="95"/>
      <c r="F53" s="92">
        <f>IF(D53&gt;80, 1, 
  IF(D53&gt;60, 2, 
        IF(D53&gt;40, 3, 4
          )
       )
    )</f>
        <v>4</v>
      </c>
      <c r="G53" s="96"/>
      <c r="H53" s="98"/>
      <c r="I53" s="93"/>
      <c r="J53" s="95"/>
      <c r="K53" s="92">
        <f>IF(H53&gt;80, 1, 
  IF(H53&gt;60, 2, 
        IF(H53&gt;40, 3, 4
          )
       )
    )</f>
        <v>4</v>
      </c>
      <c r="L53" s="93"/>
      <c r="M53" s="93"/>
      <c r="N53" s="93"/>
      <c r="O53" s="93"/>
      <c r="P53" s="105"/>
      <c r="Q53" s="93"/>
    </row>
    <row r="54">
      <c r="A54" s="93"/>
      <c r="B54" s="93" t="str">
        <f>VLOOKUP(A54, 'Analysis-TimeLapse'!$L$2:$N$55, 2, FALSE)</f>
        <v>#N/A</v>
      </c>
      <c r="C54" s="93" t="str">
        <f>VLOOKUP(A54, 'Analysis-TimeLapse'!$L$2:$N$55, 3, FALSE)</f>
        <v>#N/A</v>
      </c>
      <c r="D54" s="98"/>
      <c r="E54" s="109"/>
      <c r="F54" s="93"/>
      <c r="G54" s="93"/>
      <c r="H54" s="98"/>
      <c r="I54" s="93"/>
      <c r="J54" s="109"/>
      <c r="K54" s="93"/>
      <c r="L54" s="93"/>
      <c r="M54" s="93"/>
      <c r="N54" s="93"/>
      <c r="O54" s="93"/>
      <c r="P54" s="105"/>
      <c r="Q54" s="93"/>
    </row>
    <row r="55">
      <c r="A55" s="93"/>
      <c r="B55" s="93" t="str">
        <f>VLOOKUP(A55, 'Analysis-TimeLapse'!$L$2:$N$37, 2, FALSE)</f>
        <v>#N/A</v>
      </c>
      <c r="C55" s="93" t="str">
        <f>VLOOKUP(A55, 'Analysis-TimeLapse'!$L$2:$N$37, 3, FALSE)</f>
        <v>#N/A</v>
      </c>
      <c r="D55" s="98"/>
      <c r="E55" s="95"/>
      <c r="F55" s="92">
        <f>IF(D55&gt;80, 1, 
  IF(D55&gt;60, 2, 
        IF(D55&gt;40, 3, 4
          )
       )
    )</f>
        <v>4</v>
      </c>
      <c r="G55" s="96"/>
      <c r="H55" s="98"/>
      <c r="I55" s="93"/>
      <c r="J55" s="95"/>
      <c r="K55" s="92">
        <f>IF(H55&gt;80, 1, 
  IF(H55&gt;60, 2, 
        IF(H55&gt;40, 3, 4
          )
       )
    )</f>
        <v>4</v>
      </c>
      <c r="L55" s="93"/>
      <c r="M55" s="93"/>
      <c r="N55" s="93"/>
      <c r="O55" s="93"/>
      <c r="P55" s="105"/>
      <c r="Q55" s="93"/>
    </row>
    <row r="56">
      <c r="A56" s="93"/>
      <c r="B56" s="93" t="str">
        <f>VLOOKUP(A56, 'Analysis-TimeLapse'!$L$2:$N$55, 2, FALSE)</f>
        <v>#N/A</v>
      </c>
      <c r="C56" s="93" t="str">
        <f>VLOOKUP(A56, 'Analysis-TimeLapse'!$L$2:$N$55, 3, FALSE)</f>
        <v>#N/A</v>
      </c>
      <c r="D56" s="98"/>
      <c r="E56" s="109"/>
      <c r="F56" s="93"/>
      <c r="G56" s="93"/>
      <c r="H56" s="98"/>
      <c r="I56" s="93"/>
      <c r="J56" s="109"/>
      <c r="K56" s="93"/>
      <c r="L56" s="93"/>
      <c r="M56" s="93"/>
      <c r="N56" s="93"/>
      <c r="O56" s="93"/>
      <c r="P56" s="105"/>
      <c r="Q56" s="93"/>
    </row>
    <row r="57">
      <c r="A57" s="93"/>
      <c r="B57" s="93" t="str">
        <f>VLOOKUP(A57, 'Analysis-TimeLapse'!$L$2:$N$37, 2, FALSE)</f>
        <v>#N/A</v>
      </c>
      <c r="C57" s="93" t="str">
        <f>VLOOKUP(A57, 'Analysis-TimeLapse'!$L$2:$N$37, 3, FALSE)</f>
        <v>#N/A</v>
      </c>
      <c r="D57" s="98"/>
      <c r="E57" s="95"/>
      <c r="F57" s="92">
        <f>IF(D57&gt;80, 1, 
  IF(D57&gt;60, 2, 
        IF(D57&gt;40, 3, 4
          )
       )
    )</f>
        <v>4</v>
      </c>
      <c r="G57" s="96"/>
      <c r="H57" s="98"/>
      <c r="I57" s="93"/>
      <c r="J57" s="95"/>
      <c r="K57" s="92">
        <f>IF(H57&gt;80, 1, 
  IF(H57&gt;60, 2, 
        IF(H57&gt;40, 3, 4
          )
       )
    )</f>
        <v>4</v>
      </c>
      <c r="L57" s="93"/>
      <c r="M57" s="93"/>
      <c r="N57" s="93"/>
      <c r="O57" s="93"/>
      <c r="P57" s="105"/>
      <c r="Q57" s="93"/>
    </row>
    <row r="58">
      <c r="A58" s="93"/>
      <c r="B58" s="93" t="str">
        <f>VLOOKUP(A58, 'Analysis-TimeLapse'!$L$2:$N$55, 2, FALSE)</f>
        <v>#N/A</v>
      </c>
      <c r="C58" s="93" t="str">
        <f>VLOOKUP(A58, 'Analysis-TimeLapse'!$L$2:$N$55, 3, FALSE)</f>
        <v>#N/A</v>
      </c>
      <c r="D58" s="98"/>
      <c r="E58" s="109"/>
      <c r="F58" s="93"/>
      <c r="G58" s="93"/>
      <c r="H58" s="98"/>
      <c r="I58" s="93"/>
      <c r="J58" s="109"/>
      <c r="K58" s="93"/>
      <c r="L58" s="93"/>
      <c r="M58" s="93"/>
      <c r="N58" s="93"/>
      <c r="O58" s="93"/>
      <c r="P58" s="105"/>
      <c r="Q58" s="93"/>
    </row>
    <row r="59">
      <c r="A59" s="93"/>
      <c r="B59" s="93" t="str">
        <f>VLOOKUP(A59, 'Analysis-TimeLapse'!$L$2:$N$37, 2, FALSE)</f>
        <v>#N/A</v>
      </c>
      <c r="C59" s="93" t="str">
        <f>VLOOKUP(A59, 'Analysis-TimeLapse'!$L$2:$N$37, 3, FALSE)</f>
        <v>#N/A</v>
      </c>
      <c r="D59" s="98"/>
      <c r="E59" s="95"/>
      <c r="F59" s="92">
        <f>IF(D59&gt;80, 1, 
  IF(D59&gt;60, 2, 
        IF(D59&gt;40, 3, 4
          )
       )
    )</f>
        <v>4</v>
      </c>
      <c r="G59" s="96"/>
      <c r="H59" s="98"/>
      <c r="I59" s="93"/>
      <c r="J59" s="95"/>
      <c r="K59" s="92">
        <f>IF(H59&gt;80, 1, 
  IF(H59&gt;60, 2, 
        IF(H59&gt;40, 3, 4
          )
       )
    )</f>
        <v>4</v>
      </c>
      <c r="L59" s="93"/>
      <c r="M59" s="93"/>
      <c r="N59" s="93"/>
      <c r="O59" s="93"/>
      <c r="P59" s="105"/>
      <c r="Q59" s="93"/>
    </row>
    <row r="60">
      <c r="A60" s="93"/>
      <c r="B60" s="93" t="str">
        <f>VLOOKUP(A60, 'Analysis-TimeLapse'!$L$2:$N$55, 2, FALSE)</f>
        <v>#N/A</v>
      </c>
      <c r="C60" s="93" t="str">
        <f>VLOOKUP(A60, 'Analysis-TimeLapse'!$L$2:$N$55, 3, FALSE)</f>
        <v>#N/A</v>
      </c>
      <c r="D60" s="98"/>
      <c r="E60" s="109"/>
      <c r="F60" s="93"/>
      <c r="G60" s="93"/>
      <c r="H60" s="98"/>
      <c r="I60" s="93"/>
      <c r="J60" s="109"/>
      <c r="K60" s="93"/>
      <c r="L60" s="93"/>
      <c r="M60" s="93"/>
      <c r="N60" s="93"/>
      <c r="O60" s="93"/>
      <c r="P60" s="105"/>
      <c r="Q60" s="93"/>
    </row>
    <row r="61">
      <c r="A61" s="93"/>
      <c r="B61" s="93" t="str">
        <f>VLOOKUP(A61, 'Analysis-TimeLapse'!$L$2:$N$37, 2, FALSE)</f>
        <v>#N/A</v>
      </c>
      <c r="C61" s="93" t="str">
        <f>VLOOKUP(A61, 'Analysis-TimeLapse'!$L$2:$N$37, 3, FALSE)</f>
        <v>#N/A</v>
      </c>
      <c r="D61" s="98"/>
      <c r="E61" s="95"/>
      <c r="F61" s="92">
        <f>IF(D61&gt;80, 1, 
  IF(D61&gt;60, 2, 
        IF(D61&gt;40, 3, 4
          )
       )
    )</f>
        <v>4</v>
      </c>
      <c r="G61" s="96"/>
      <c r="H61" s="98"/>
      <c r="I61" s="93"/>
      <c r="J61" s="95"/>
      <c r="K61" s="92">
        <f>IF(H61&gt;80, 1, 
  IF(H61&gt;60, 2, 
        IF(H61&gt;40, 3, 4
          )
       )
    )</f>
        <v>4</v>
      </c>
      <c r="L61" s="93"/>
      <c r="M61" s="93"/>
      <c r="N61" s="93"/>
      <c r="O61" s="93"/>
      <c r="P61" s="105"/>
      <c r="Q61" s="93"/>
    </row>
    <row r="62">
      <c r="A62" s="93"/>
      <c r="B62" s="93" t="str">
        <f>VLOOKUP(A62, 'Analysis-TimeLapse'!$L$2:$N$55, 2, FALSE)</f>
        <v>#N/A</v>
      </c>
      <c r="C62" s="93" t="str">
        <f>VLOOKUP(A62, 'Analysis-TimeLapse'!$L$2:$N$55, 3, FALSE)</f>
        <v>#N/A</v>
      </c>
      <c r="D62" s="98"/>
      <c r="E62" s="109"/>
      <c r="F62" s="93"/>
      <c r="G62" s="93"/>
      <c r="H62" s="98"/>
      <c r="I62" s="93"/>
      <c r="J62" s="109"/>
      <c r="K62" s="93"/>
      <c r="L62" s="93"/>
      <c r="M62" s="93"/>
      <c r="N62" s="93"/>
      <c r="O62" s="93"/>
      <c r="P62" s="105"/>
      <c r="Q62" s="93"/>
    </row>
    <row r="63">
      <c r="A63" s="93"/>
      <c r="B63" s="93" t="str">
        <f>VLOOKUP(A63, 'Analysis-TimeLapse'!$L$2:$N$55, 2, FALSE)</f>
        <v>#N/A</v>
      </c>
      <c r="C63" s="93" t="str">
        <f>VLOOKUP(A63, 'Analysis-TimeLapse'!$L$2:$N$55, 3, FALSE)</f>
        <v>#N/A</v>
      </c>
      <c r="D63" s="98"/>
      <c r="E63" s="95"/>
      <c r="F63" s="92">
        <f t="shared" ref="F63:F68" si="7">IF(D63&gt;80, 1, 
  IF(D63&gt;60, 2, 
        IF(D63&gt;40, 3, 4
          )
       )
    )</f>
        <v>4</v>
      </c>
      <c r="G63" s="96"/>
      <c r="H63" s="98"/>
      <c r="I63" s="93"/>
      <c r="J63" s="95"/>
      <c r="K63" s="92">
        <f t="shared" ref="K63:K68" si="8">IF(H63&gt;80, 1, 
  IF(H63&gt;60, 2, 
        IF(H63&gt;40, 3, 4
          )
       )
    )</f>
        <v>4</v>
      </c>
      <c r="L63" s="93"/>
      <c r="M63" s="93"/>
      <c r="N63" s="93"/>
      <c r="O63" s="93"/>
      <c r="P63" s="105"/>
      <c r="Q63" s="93"/>
    </row>
    <row r="64">
      <c r="A64" s="93"/>
      <c r="B64" s="93" t="str">
        <f>VLOOKUP(A64, 'Analysis-TimeLapse'!$L$2:$N$55, 2, FALSE)</f>
        <v>#N/A</v>
      </c>
      <c r="C64" s="93" t="str">
        <f>VLOOKUP(A64, 'Analysis-TimeLapse'!$L$2:$N$55, 3, FALSE)</f>
        <v>#N/A</v>
      </c>
      <c r="D64" s="98"/>
      <c r="E64" s="95"/>
      <c r="F64" s="92">
        <f t="shared" si="7"/>
        <v>4</v>
      </c>
      <c r="G64" s="96"/>
      <c r="H64" s="98"/>
      <c r="I64" s="93"/>
      <c r="J64" s="95"/>
      <c r="K64" s="92">
        <f t="shared" si="8"/>
        <v>4</v>
      </c>
      <c r="L64" s="93"/>
      <c r="M64" s="93"/>
      <c r="N64" s="93"/>
      <c r="O64" s="93"/>
      <c r="P64" s="105"/>
      <c r="Q64" s="93"/>
    </row>
    <row r="65">
      <c r="A65" s="93"/>
      <c r="B65" s="93" t="str">
        <f>VLOOKUP(A65, 'Analysis-TimeLapse'!$L$2:$N$55, 2, FALSE)</f>
        <v>#N/A</v>
      </c>
      <c r="C65" s="93" t="str">
        <f>VLOOKUP(A65, 'Analysis-TimeLapse'!$L$2:$N$55, 3, FALSE)</f>
        <v>#N/A</v>
      </c>
      <c r="D65" s="98"/>
      <c r="E65" s="95"/>
      <c r="F65" s="92">
        <f t="shared" si="7"/>
        <v>4</v>
      </c>
      <c r="G65" s="96"/>
      <c r="H65" s="98"/>
      <c r="I65" s="93"/>
      <c r="J65" s="95"/>
      <c r="K65" s="92">
        <f t="shared" si="8"/>
        <v>4</v>
      </c>
      <c r="L65" s="93"/>
      <c r="M65" s="93"/>
      <c r="N65" s="93"/>
      <c r="O65" s="93"/>
      <c r="P65" s="105"/>
      <c r="Q65" s="93"/>
    </row>
    <row r="66">
      <c r="A66" s="93"/>
      <c r="B66" s="93" t="str">
        <f>VLOOKUP(A66, 'Analysis-TimeLapse'!$L$2:$N$55, 2, FALSE)</f>
        <v>#N/A</v>
      </c>
      <c r="C66" s="93" t="str">
        <f>VLOOKUP(A66, 'Analysis-TimeLapse'!$L$2:$N$55, 3, FALSE)</f>
        <v>#N/A</v>
      </c>
      <c r="D66" s="98"/>
      <c r="E66" s="95"/>
      <c r="F66" s="92">
        <f t="shared" si="7"/>
        <v>4</v>
      </c>
      <c r="G66" s="96"/>
      <c r="H66" s="98"/>
      <c r="I66" s="93"/>
      <c r="J66" s="95"/>
      <c r="K66" s="92">
        <f t="shared" si="8"/>
        <v>4</v>
      </c>
      <c r="L66" s="93"/>
      <c r="M66" s="93"/>
      <c r="N66" s="93"/>
      <c r="O66" s="93"/>
      <c r="P66" s="105"/>
      <c r="Q66" s="93"/>
    </row>
    <row r="67">
      <c r="A67" s="93"/>
      <c r="B67" s="93" t="str">
        <f>VLOOKUP(A67, 'Analysis-TimeLapse'!$L$2:$N$55, 2, FALSE)</f>
        <v>#N/A</v>
      </c>
      <c r="C67" s="93" t="str">
        <f>VLOOKUP(A67, 'Analysis-TimeLapse'!$L$2:$N$55, 3, FALSE)</f>
        <v>#N/A</v>
      </c>
      <c r="D67" s="98"/>
      <c r="E67" s="95"/>
      <c r="F67" s="92">
        <f t="shared" si="7"/>
        <v>4</v>
      </c>
      <c r="G67" s="96"/>
      <c r="H67" s="98"/>
      <c r="I67" s="93"/>
      <c r="J67" s="95"/>
      <c r="K67" s="92">
        <f t="shared" si="8"/>
        <v>4</v>
      </c>
      <c r="L67" s="93"/>
      <c r="M67" s="93"/>
      <c r="N67" s="93"/>
      <c r="O67" s="93"/>
      <c r="P67" s="105"/>
      <c r="Q67" s="93"/>
    </row>
    <row r="68">
      <c r="A68" s="93"/>
      <c r="B68" s="93" t="str">
        <f>VLOOKUP(A68, 'Analysis-TimeLapse'!$L$2:$N$37, 2, FALSE)</f>
        <v>#N/A</v>
      </c>
      <c r="C68" s="93" t="str">
        <f>VLOOKUP(A68, 'Analysis-TimeLapse'!$L$2:$N$37, 3, FALSE)</f>
        <v>#N/A</v>
      </c>
      <c r="D68" s="98"/>
      <c r="E68" s="95"/>
      <c r="F68" s="92">
        <f t="shared" si="7"/>
        <v>4</v>
      </c>
      <c r="G68" s="96"/>
      <c r="H68" s="98"/>
      <c r="I68" s="93"/>
      <c r="J68" s="95"/>
      <c r="K68" s="92">
        <f t="shared" si="8"/>
        <v>4</v>
      </c>
      <c r="L68" s="93"/>
      <c r="M68" s="93"/>
      <c r="N68" s="93"/>
      <c r="O68" s="93"/>
      <c r="P68" s="105"/>
      <c r="Q68" s="93"/>
    </row>
    <row r="69">
      <c r="A69" s="93"/>
      <c r="B69" s="93" t="str">
        <f>VLOOKUP(A69, 'Analysis-TimeLapse'!$L$2:$N$55, 2, FALSE)</f>
        <v>#N/A</v>
      </c>
      <c r="C69" s="93" t="str">
        <f>VLOOKUP(A69, 'Analysis-TimeLapse'!$L$2:$N$55, 3, FALSE)</f>
        <v>#N/A</v>
      </c>
      <c r="D69" s="98"/>
      <c r="E69" s="109"/>
      <c r="F69" s="93"/>
      <c r="G69" s="93"/>
      <c r="H69" s="98"/>
      <c r="I69" s="93"/>
      <c r="J69" s="109"/>
      <c r="K69" s="93"/>
      <c r="L69" s="93"/>
      <c r="M69" s="93"/>
      <c r="N69" s="93"/>
      <c r="O69" s="93"/>
      <c r="P69" s="105"/>
      <c r="Q69" s="93"/>
    </row>
    <row r="70">
      <c r="A70" s="93"/>
      <c r="B70" s="93" t="str">
        <f>VLOOKUP(A70, 'Analysis-TimeLapse'!$L$2:$N$37, 2, FALSE)</f>
        <v>#N/A</v>
      </c>
      <c r="C70" s="93" t="str">
        <f>VLOOKUP(A70, 'Analysis-TimeLapse'!$L$2:$N$37, 3, FALSE)</f>
        <v>#N/A</v>
      </c>
      <c r="D70" s="98"/>
      <c r="E70" s="95"/>
      <c r="F70" s="92">
        <f>IF(D70&gt;80, 1, 
  IF(D70&gt;60, 2, 
        IF(D70&gt;40, 3, 4
          )
       )
    )</f>
        <v>4</v>
      </c>
      <c r="G70" s="96"/>
      <c r="H70" s="98"/>
      <c r="I70" s="93"/>
      <c r="J70" s="95"/>
      <c r="K70" s="92">
        <f>IF(H70&gt;80, 1, 
  IF(H70&gt;60, 2, 
        IF(H70&gt;40, 3, 4
          )
       )
    )</f>
        <v>4</v>
      </c>
      <c r="L70" s="93"/>
      <c r="M70" s="93"/>
      <c r="N70" s="93"/>
      <c r="O70" s="93"/>
      <c r="P70" s="105"/>
      <c r="Q70" s="93"/>
    </row>
    <row r="71">
      <c r="A71" s="93"/>
      <c r="B71" s="93" t="str">
        <f>VLOOKUP(A71, 'Analysis-TimeLapse'!$L$2:$N$55, 2, FALSE)</f>
        <v>#N/A</v>
      </c>
      <c r="C71" s="93" t="str">
        <f>VLOOKUP(A71, 'Analysis-TimeLapse'!$L$2:$N$55, 3, FALSE)</f>
        <v>#N/A</v>
      </c>
      <c r="D71" s="98"/>
      <c r="E71" s="109"/>
      <c r="F71" s="93"/>
      <c r="G71" s="93"/>
      <c r="H71" s="98"/>
      <c r="I71" s="93"/>
      <c r="J71" s="109"/>
      <c r="K71" s="93"/>
      <c r="L71" s="93"/>
      <c r="M71" s="93"/>
      <c r="N71" s="93"/>
      <c r="O71" s="93"/>
      <c r="P71" s="105"/>
      <c r="Q71" s="93"/>
    </row>
    <row r="72">
      <c r="A72" s="93"/>
      <c r="B72" s="93" t="str">
        <f>VLOOKUP(A72, 'Analysis-TimeLapse'!$L$2:$N$37, 2, FALSE)</f>
        <v>#N/A</v>
      </c>
      <c r="C72" s="93" t="str">
        <f>VLOOKUP(A72, 'Analysis-TimeLapse'!$L$2:$N$37, 3, FALSE)</f>
        <v>#N/A</v>
      </c>
      <c r="D72" s="98"/>
      <c r="E72" s="95"/>
      <c r="F72" s="92">
        <f>IF(D72&gt;80, 1, 
  IF(D72&gt;60, 2, 
        IF(D72&gt;40, 3, 4
          )
       )
    )</f>
        <v>4</v>
      </c>
      <c r="G72" s="96"/>
      <c r="H72" s="98"/>
      <c r="I72" s="93"/>
      <c r="J72" s="95"/>
      <c r="K72" s="92">
        <f>IF(H72&gt;80, 1, 
  IF(H72&gt;60, 2, 
        IF(H72&gt;40, 3, 4
          )
       )
    )</f>
        <v>4</v>
      </c>
      <c r="L72" s="93"/>
      <c r="M72" s="93"/>
      <c r="N72" s="93"/>
      <c r="O72" s="93"/>
      <c r="P72" s="105"/>
      <c r="Q72" s="93"/>
    </row>
    <row r="73">
      <c r="A73" s="93"/>
      <c r="B73" s="93" t="str">
        <f>VLOOKUP(A73, 'Analysis-TimeLapse'!$L$2:$N$55, 2, FALSE)</f>
        <v>#N/A</v>
      </c>
      <c r="C73" s="93" t="str">
        <f>VLOOKUP(A73, 'Analysis-TimeLapse'!$L$2:$N$55, 3, FALSE)</f>
        <v>#N/A</v>
      </c>
      <c r="D73" s="98"/>
      <c r="E73" s="109"/>
      <c r="F73" s="93"/>
      <c r="G73" s="93"/>
      <c r="H73" s="98"/>
      <c r="I73" s="93"/>
      <c r="J73" s="109"/>
      <c r="K73" s="93"/>
      <c r="L73" s="93"/>
      <c r="M73" s="93"/>
      <c r="N73" s="93"/>
      <c r="O73" s="93"/>
      <c r="P73" s="105"/>
      <c r="Q73" s="93"/>
    </row>
    <row r="74">
      <c r="A74" s="93"/>
      <c r="B74" s="93" t="str">
        <f>VLOOKUP(A74, 'Analysis-TimeLapse'!$L$2:$N$37, 2, FALSE)</f>
        <v>#N/A</v>
      </c>
      <c r="C74" s="93" t="str">
        <f>VLOOKUP(A74, 'Analysis-TimeLapse'!$L$2:$N$37, 3, FALSE)</f>
        <v>#N/A</v>
      </c>
      <c r="D74" s="98"/>
      <c r="E74" s="95"/>
      <c r="F74" s="92">
        <f>IF(D74&gt;80, 1, 
  IF(D74&gt;60, 2, 
        IF(D74&gt;40, 3, 4
          )
       )
    )</f>
        <v>4</v>
      </c>
      <c r="G74" s="96"/>
      <c r="H74" s="98"/>
      <c r="I74" s="93"/>
      <c r="J74" s="95"/>
      <c r="K74" s="92">
        <f>IF(H74&gt;80, 1, 
  IF(H74&gt;60, 2, 
        IF(H74&gt;40, 3, 4
          )
       )
    )</f>
        <v>4</v>
      </c>
      <c r="L74" s="93"/>
      <c r="M74" s="93"/>
      <c r="N74" s="93"/>
      <c r="O74" s="93"/>
      <c r="P74" s="105"/>
      <c r="Q74" s="93"/>
    </row>
    <row r="75">
      <c r="A75" s="93"/>
      <c r="B75" s="93" t="str">
        <f>VLOOKUP(A75, 'Analysis-TimeLapse'!$L$2:$N$55, 2, FALSE)</f>
        <v>#N/A</v>
      </c>
      <c r="C75" s="93" t="str">
        <f>VLOOKUP(A75, 'Analysis-TimeLapse'!$L$2:$N$55, 3, FALSE)</f>
        <v>#N/A</v>
      </c>
      <c r="D75" s="98"/>
      <c r="E75" s="109"/>
      <c r="F75" s="93"/>
      <c r="G75" s="93"/>
      <c r="H75" s="98"/>
      <c r="I75" s="93"/>
      <c r="J75" s="109"/>
      <c r="K75" s="93"/>
      <c r="L75" s="93"/>
      <c r="M75" s="93"/>
      <c r="N75" s="93"/>
      <c r="O75" s="93"/>
      <c r="P75" s="105"/>
      <c r="Q75" s="93"/>
    </row>
    <row r="76">
      <c r="A76" s="93"/>
      <c r="B76" s="93" t="str">
        <f>VLOOKUP(A76, 'Analysis-TimeLapse'!$L$2:$N$55, 2, FALSE)</f>
        <v>#N/A</v>
      </c>
      <c r="C76" s="93" t="str">
        <f>VLOOKUP(A76, 'Analysis-TimeLapse'!$L$2:$N$55, 3, FALSE)</f>
        <v>#N/A</v>
      </c>
      <c r="D76" s="98"/>
      <c r="E76" s="95"/>
      <c r="F76" s="92">
        <f t="shared" ref="F76:F78" si="9">IF(D76&gt;80, 1, 
  IF(D76&gt;60, 2, 
        IF(D76&gt;40, 3, 4
          )
       )
    )</f>
        <v>4</v>
      </c>
      <c r="G76" s="96"/>
      <c r="H76" s="98"/>
      <c r="I76" s="93"/>
      <c r="J76" s="95"/>
      <c r="K76" s="92">
        <f t="shared" ref="K76:K77" si="10">IF(H76&gt;80, 1, 
  IF(H76&gt;60, 2, 
        IF(H76&gt;40, 3, 4
          )
       )
    )</f>
        <v>4</v>
      </c>
      <c r="L76" s="93"/>
      <c r="M76" s="93"/>
      <c r="N76" s="93"/>
      <c r="O76" s="93"/>
      <c r="P76" s="105"/>
      <c r="Q76" s="93"/>
    </row>
    <row r="77">
      <c r="A77" s="93"/>
      <c r="B77" s="93" t="str">
        <f>VLOOKUP(A77, 'Analysis-TimeLapse'!$L$2:$N$37, 2, FALSE)</f>
        <v>#N/A</v>
      </c>
      <c r="C77" s="93" t="str">
        <f>VLOOKUP(A77, 'Analysis-TimeLapse'!$L$2:$N$37, 3, FALSE)</f>
        <v>#N/A</v>
      </c>
      <c r="D77" s="98"/>
      <c r="E77" s="95"/>
      <c r="F77" s="92">
        <f t="shared" si="9"/>
        <v>4</v>
      </c>
      <c r="G77" s="96"/>
      <c r="H77" s="98"/>
      <c r="I77" s="93"/>
      <c r="J77" s="95"/>
      <c r="K77" s="92">
        <f t="shared" si="10"/>
        <v>4</v>
      </c>
      <c r="L77" s="93"/>
      <c r="M77" s="93"/>
      <c r="N77" s="93"/>
      <c r="O77" s="93"/>
      <c r="P77" s="105"/>
      <c r="Q77" s="93"/>
    </row>
    <row r="78">
      <c r="A78" s="93"/>
      <c r="B78" s="93" t="str">
        <f>VLOOKUP(A78, 'Analysis-TimeLapse'!$L$2:$N$55, 2, FALSE)</f>
        <v>#N/A</v>
      </c>
      <c r="C78" s="93" t="str">
        <f>VLOOKUP(A78, 'Analysis-TimeLapse'!$L$2:$N$55, 3, FALSE)</f>
        <v>#N/A</v>
      </c>
      <c r="D78" s="98"/>
      <c r="E78" s="95"/>
      <c r="F78" s="92">
        <f t="shared" si="9"/>
        <v>4</v>
      </c>
      <c r="G78" s="93"/>
      <c r="H78" s="98"/>
      <c r="I78" s="93"/>
      <c r="J78" s="109"/>
      <c r="K78" s="93"/>
      <c r="L78" s="93"/>
      <c r="M78" s="93"/>
      <c r="N78" s="93"/>
      <c r="O78" s="93"/>
      <c r="P78" s="105"/>
      <c r="Q78" s="93"/>
    </row>
    <row r="79">
      <c r="A79" s="93"/>
      <c r="B79" s="93"/>
      <c r="C79" s="93"/>
      <c r="D79" s="98"/>
      <c r="E79" s="109"/>
      <c r="F79" s="93"/>
      <c r="G79" s="93"/>
      <c r="H79" s="98"/>
      <c r="I79" s="93"/>
      <c r="J79" s="109"/>
      <c r="K79" s="93"/>
      <c r="L79" s="93"/>
      <c r="M79" s="93"/>
      <c r="N79" s="93"/>
      <c r="O79" s="93"/>
      <c r="P79" s="105"/>
      <c r="Q79" s="93"/>
    </row>
    <row r="80">
      <c r="A80" s="93"/>
      <c r="B80" s="93"/>
      <c r="C80" s="93"/>
      <c r="D80" s="98"/>
      <c r="E80" s="109"/>
      <c r="F80" s="93"/>
      <c r="G80" s="93"/>
      <c r="H80" s="98"/>
      <c r="I80" s="93"/>
      <c r="J80" s="109"/>
      <c r="K80" s="93"/>
      <c r="L80" s="93"/>
      <c r="M80" s="93"/>
      <c r="N80" s="93"/>
      <c r="O80" s="93"/>
      <c r="P80" s="105"/>
      <c r="Q80" s="93"/>
    </row>
    <row r="81">
      <c r="A81" s="93"/>
      <c r="B81" s="93"/>
      <c r="C81" s="93"/>
      <c r="D81" s="98"/>
      <c r="E81" s="109"/>
      <c r="F81" s="93"/>
      <c r="G81" s="93"/>
      <c r="H81" s="98"/>
      <c r="I81" s="93"/>
      <c r="J81" s="109"/>
      <c r="K81" s="93"/>
      <c r="L81" s="93"/>
      <c r="M81" s="93"/>
      <c r="N81" s="93"/>
      <c r="O81" s="93"/>
      <c r="P81" s="105"/>
      <c r="Q81" s="93"/>
    </row>
    <row r="82">
      <c r="A82" s="93"/>
      <c r="B82" s="93"/>
      <c r="C82" s="93"/>
      <c r="D82" s="98"/>
      <c r="E82" s="109"/>
      <c r="F82" s="93"/>
      <c r="G82" s="93"/>
      <c r="H82" s="98"/>
      <c r="I82" s="93"/>
      <c r="J82" s="109"/>
      <c r="K82" s="93"/>
      <c r="L82" s="93"/>
      <c r="M82" s="93"/>
      <c r="N82" s="93"/>
      <c r="O82" s="93"/>
      <c r="P82" s="105"/>
      <c r="Q82" s="93"/>
    </row>
    <row r="83">
      <c r="A83" s="93"/>
      <c r="B83" s="93"/>
      <c r="C83" s="93"/>
      <c r="D83" s="98"/>
      <c r="E83" s="109"/>
      <c r="F83" s="93"/>
      <c r="G83" s="93"/>
      <c r="H83" s="98"/>
      <c r="I83" s="93"/>
      <c r="J83" s="109"/>
      <c r="K83" s="93"/>
      <c r="L83" s="93"/>
      <c r="M83" s="93"/>
      <c r="N83" s="93"/>
      <c r="O83" s="93"/>
      <c r="P83" s="105"/>
      <c r="Q83" s="93"/>
    </row>
    <row r="84">
      <c r="A84" s="93"/>
      <c r="B84" s="93"/>
      <c r="C84" s="93"/>
      <c r="D84" s="98"/>
      <c r="E84" s="109"/>
      <c r="F84" s="93"/>
      <c r="G84" s="93"/>
      <c r="H84" s="98"/>
      <c r="I84" s="93"/>
      <c r="J84" s="109"/>
      <c r="K84" s="93"/>
      <c r="L84" s="93"/>
      <c r="M84" s="93"/>
      <c r="N84" s="93"/>
      <c r="O84" s="93"/>
      <c r="P84" s="105"/>
      <c r="Q84" s="93"/>
    </row>
    <row r="85">
      <c r="A85" s="93"/>
      <c r="B85" s="93"/>
      <c r="C85" s="93"/>
      <c r="D85" s="98"/>
      <c r="E85" s="109"/>
      <c r="F85" s="93"/>
      <c r="G85" s="93"/>
      <c r="H85" s="98"/>
      <c r="I85" s="93"/>
      <c r="J85" s="109"/>
      <c r="K85" s="93"/>
      <c r="L85" s="93"/>
      <c r="M85" s="93"/>
      <c r="N85" s="93"/>
      <c r="O85" s="93"/>
      <c r="P85" s="105"/>
      <c r="Q85" s="93"/>
    </row>
    <row r="86">
      <c r="A86" s="93"/>
      <c r="B86" s="93"/>
      <c r="C86" s="93"/>
      <c r="D86" s="98"/>
      <c r="E86" s="109"/>
      <c r="F86" s="93"/>
      <c r="G86" s="93"/>
      <c r="H86" s="98"/>
      <c r="I86" s="93"/>
      <c r="J86" s="109"/>
      <c r="K86" s="93"/>
      <c r="L86" s="93"/>
      <c r="M86" s="93"/>
      <c r="N86" s="93"/>
      <c r="O86" s="93"/>
      <c r="P86" s="105"/>
      <c r="Q86" s="93"/>
    </row>
    <row r="87">
      <c r="A87" s="93"/>
      <c r="B87" s="93"/>
      <c r="C87" s="93"/>
      <c r="D87" s="98"/>
      <c r="E87" s="109"/>
      <c r="F87" s="93"/>
      <c r="G87" s="93"/>
      <c r="H87" s="98"/>
      <c r="I87" s="93"/>
      <c r="J87" s="109"/>
      <c r="K87" s="93"/>
      <c r="L87" s="93"/>
      <c r="M87" s="93"/>
      <c r="N87" s="93"/>
      <c r="O87" s="93"/>
      <c r="P87" s="105"/>
      <c r="Q87" s="93"/>
    </row>
    <row r="88">
      <c r="A88" s="93"/>
      <c r="B88" s="93"/>
      <c r="C88" s="93"/>
      <c r="D88" s="98"/>
      <c r="E88" s="109"/>
      <c r="F88" s="93"/>
      <c r="G88" s="93"/>
      <c r="H88" s="98"/>
      <c r="I88" s="93"/>
      <c r="J88" s="109"/>
      <c r="K88" s="93"/>
      <c r="L88" s="93"/>
      <c r="M88" s="93"/>
      <c r="N88" s="93"/>
      <c r="O88" s="93"/>
      <c r="P88" s="105"/>
      <c r="Q88" s="93"/>
    </row>
    <row r="89">
      <c r="A89" s="93"/>
      <c r="B89" s="93"/>
      <c r="C89" s="93"/>
      <c r="D89" s="98"/>
      <c r="E89" s="109"/>
      <c r="F89" s="93"/>
      <c r="G89" s="93"/>
      <c r="H89" s="98"/>
      <c r="I89" s="93"/>
      <c r="J89" s="109"/>
      <c r="K89" s="93"/>
      <c r="L89" s="93"/>
      <c r="M89" s="93"/>
      <c r="N89" s="93"/>
      <c r="O89" s="93"/>
      <c r="P89" s="105"/>
      <c r="Q89" s="93"/>
    </row>
    <row r="90">
      <c r="A90" s="93"/>
      <c r="B90" s="93"/>
      <c r="C90" s="93"/>
      <c r="D90" s="98"/>
      <c r="E90" s="109"/>
      <c r="F90" s="93"/>
      <c r="G90" s="93"/>
      <c r="H90" s="98"/>
      <c r="I90" s="93"/>
      <c r="J90" s="109"/>
      <c r="K90" s="93"/>
      <c r="L90" s="93"/>
      <c r="M90" s="93"/>
      <c r="N90" s="93"/>
      <c r="O90" s="93"/>
      <c r="P90" s="105"/>
      <c r="Q90" s="93"/>
    </row>
    <row r="91">
      <c r="A91" s="93"/>
      <c r="B91" s="93"/>
      <c r="C91" s="93"/>
      <c r="D91" s="98"/>
      <c r="E91" s="109"/>
      <c r="F91" s="93"/>
      <c r="G91" s="93"/>
      <c r="H91" s="98"/>
      <c r="I91" s="93"/>
      <c r="J91" s="109"/>
      <c r="K91" s="93"/>
      <c r="L91" s="93"/>
      <c r="M91" s="93"/>
      <c r="N91" s="93"/>
      <c r="O91" s="93"/>
      <c r="P91" s="105"/>
      <c r="Q91" s="93"/>
    </row>
    <row r="92">
      <c r="A92" s="93"/>
      <c r="B92" s="93"/>
      <c r="C92" s="93"/>
      <c r="D92" s="98"/>
      <c r="E92" s="109"/>
      <c r="F92" s="93"/>
      <c r="G92" s="93"/>
      <c r="H92" s="98"/>
      <c r="I92" s="93"/>
      <c r="J92" s="109"/>
      <c r="K92" s="93"/>
      <c r="L92" s="93"/>
      <c r="M92" s="93"/>
      <c r="N92" s="93"/>
      <c r="O92" s="93"/>
      <c r="P92" s="105"/>
      <c r="Q92" s="93"/>
    </row>
    <row r="93">
      <c r="A93" s="93"/>
      <c r="B93" s="93"/>
      <c r="C93" s="93"/>
      <c r="D93" s="98"/>
      <c r="E93" s="109"/>
      <c r="F93" s="93"/>
      <c r="G93" s="93"/>
      <c r="H93" s="98"/>
      <c r="I93" s="93"/>
      <c r="J93" s="109"/>
      <c r="K93" s="93"/>
      <c r="L93" s="93"/>
      <c r="M93" s="93"/>
      <c r="N93" s="93"/>
      <c r="O93" s="93"/>
      <c r="P93" s="105"/>
      <c r="Q93" s="93"/>
    </row>
    <row r="94">
      <c r="A94" s="93"/>
      <c r="B94" s="93"/>
      <c r="C94" s="93"/>
      <c r="D94" s="98"/>
      <c r="E94" s="109"/>
      <c r="F94" s="93"/>
      <c r="G94" s="93"/>
      <c r="H94" s="98"/>
      <c r="I94" s="93"/>
      <c r="J94" s="109"/>
      <c r="K94" s="93"/>
      <c r="L94" s="93"/>
      <c r="M94" s="93"/>
      <c r="N94" s="93"/>
      <c r="O94" s="93"/>
      <c r="P94" s="105"/>
      <c r="Q94" s="93"/>
    </row>
    <row r="95">
      <c r="A95" s="93"/>
      <c r="B95" s="93"/>
      <c r="C95" s="93"/>
      <c r="D95" s="98"/>
      <c r="E95" s="109"/>
      <c r="F95" s="93"/>
      <c r="G95" s="93"/>
      <c r="H95" s="98"/>
      <c r="I95" s="93"/>
      <c r="J95" s="109"/>
      <c r="K95" s="93"/>
      <c r="L95" s="93"/>
      <c r="M95" s="93"/>
      <c r="N95" s="93"/>
      <c r="O95" s="93"/>
      <c r="P95" s="105"/>
      <c r="Q95" s="93"/>
    </row>
    <row r="96">
      <c r="A96" s="93"/>
      <c r="B96" s="93"/>
      <c r="C96" s="93"/>
      <c r="D96" s="98"/>
      <c r="E96" s="109"/>
      <c r="F96" s="93"/>
      <c r="G96" s="93"/>
      <c r="H96" s="98"/>
      <c r="I96" s="93"/>
      <c r="J96" s="109"/>
      <c r="K96" s="93"/>
      <c r="L96" s="93"/>
      <c r="M96" s="93"/>
      <c r="N96" s="93"/>
      <c r="O96" s="93"/>
      <c r="P96" s="105"/>
      <c r="Q96" s="93"/>
    </row>
    <row r="97">
      <c r="A97" s="93"/>
      <c r="B97" s="93"/>
      <c r="C97" s="93"/>
      <c r="D97" s="98"/>
      <c r="E97" s="109"/>
      <c r="F97" s="93"/>
      <c r="G97" s="93"/>
      <c r="H97" s="98"/>
      <c r="I97" s="93"/>
      <c r="J97" s="109"/>
      <c r="K97" s="93"/>
      <c r="L97" s="93"/>
      <c r="M97" s="93"/>
      <c r="N97" s="93"/>
      <c r="O97" s="93"/>
      <c r="P97" s="105"/>
      <c r="Q97" s="93"/>
    </row>
    <row r="98">
      <c r="A98" s="93"/>
      <c r="B98" s="93"/>
      <c r="C98" s="93"/>
      <c r="D98" s="98"/>
      <c r="E98" s="109"/>
      <c r="F98" s="93"/>
      <c r="G98" s="93"/>
      <c r="H98" s="98"/>
      <c r="I98" s="93"/>
      <c r="J98" s="109"/>
      <c r="K98" s="93"/>
      <c r="L98" s="93"/>
      <c r="M98" s="93"/>
      <c r="N98" s="93"/>
      <c r="O98" s="93"/>
      <c r="P98" s="105"/>
      <c r="Q98" s="93"/>
    </row>
    <row r="99">
      <c r="A99" s="93"/>
      <c r="B99" s="93"/>
      <c r="C99" s="93"/>
      <c r="D99" s="98"/>
      <c r="E99" s="109"/>
      <c r="F99" s="93"/>
      <c r="G99" s="93"/>
      <c r="H99" s="98"/>
      <c r="I99" s="93"/>
      <c r="J99" s="109"/>
      <c r="K99" s="93"/>
      <c r="L99" s="93"/>
      <c r="M99" s="93"/>
      <c r="N99" s="93"/>
      <c r="O99" s="93"/>
      <c r="P99" s="105"/>
      <c r="Q99" s="93"/>
    </row>
    <row r="100">
      <c r="A100" s="93"/>
      <c r="B100" s="93"/>
      <c r="C100" s="93"/>
      <c r="D100" s="98"/>
      <c r="E100" s="109"/>
      <c r="F100" s="93"/>
      <c r="G100" s="93"/>
      <c r="H100" s="98"/>
      <c r="I100" s="93"/>
      <c r="J100" s="109"/>
      <c r="K100" s="93"/>
      <c r="L100" s="93"/>
      <c r="M100" s="93"/>
      <c r="N100" s="93"/>
      <c r="O100" s="93"/>
      <c r="P100" s="105"/>
      <c r="Q100" s="93"/>
    </row>
    <row r="101">
      <c r="A101" s="93"/>
      <c r="B101" s="93"/>
      <c r="C101" s="93"/>
      <c r="D101" s="98"/>
      <c r="E101" s="109"/>
      <c r="F101" s="93"/>
      <c r="G101" s="93"/>
      <c r="H101" s="98"/>
      <c r="I101" s="93"/>
      <c r="J101" s="109"/>
      <c r="K101" s="93"/>
      <c r="L101" s="93"/>
      <c r="M101" s="93"/>
      <c r="N101" s="93"/>
      <c r="O101" s="93"/>
      <c r="P101" s="105"/>
      <c r="Q101" s="93"/>
    </row>
    <row r="102">
      <c r="A102" s="93"/>
      <c r="B102" s="93"/>
      <c r="C102" s="93"/>
      <c r="D102" s="98"/>
      <c r="E102" s="109"/>
      <c r="F102" s="93"/>
      <c r="G102" s="93"/>
      <c r="H102" s="98"/>
      <c r="I102" s="93"/>
      <c r="J102" s="109"/>
      <c r="K102" s="93"/>
      <c r="L102" s="93"/>
      <c r="M102" s="93"/>
      <c r="N102" s="93"/>
      <c r="O102" s="93"/>
      <c r="P102" s="105"/>
      <c r="Q102" s="93"/>
    </row>
    <row r="103">
      <c r="A103" s="93"/>
      <c r="B103" s="93"/>
      <c r="C103" s="93"/>
      <c r="D103" s="98"/>
      <c r="E103" s="109"/>
      <c r="F103" s="93"/>
      <c r="G103" s="93"/>
      <c r="H103" s="98"/>
      <c r="I103" s="93"/>
      <c r="J103" s="109"/>
      <c r="K103" s="93"/>
      <c r="L103" s="93"/>
      <c r="M103" s="93"/>
      <c r="N103" s="93"/>
      <c r="O103" s="93"/>
      <c r="P103" s="105"/>
      <c r="Q103" s="93"/>
    </row>
    <row r="104">
      <c r="A104" s="93"/>
      <c r="B104" s="93"/>
      <c r="C104" s="93"/>
      <c r="D104" s="98"/>
      <c r="E104" s="109"/>
      <c r="F104" s="93"/>
      <c r="G104" s="93"/>
      <c r="H104" s="98"/>
      <c r="I104" s="93"/>
      <c r="J104" s="109"/>
      <c r="K104" s="93"/>
      <c r="L104" s="93"/>
      <c r="M104" s="93"/>
      <c r="N104" s="93"/>
      <c r="O104" s="93"/>
      <c r="P104" s="105"/>
      <c r="Q104" s="93"/>
    </row>
    <row r="105">
      <c r="A105" s="93"/>
      <c r="B105" s="93"/>
      <c r="C105" s="93"/>
      <c r="D105" s="98"/>
      <c r="E105" s="109"/>
      <c r="F105" s="93"/>
      <c r="G105" s="93"/>
      <c r="H105" s="98"/>
      <c r="I105" s="93"/>
      <c r="J105" s="109"/>
      <c r="K105" s="93"/>
      <c r="L105" s="93"/>
      <c r="M105" s="93"/>
      <c r="N105" s="93"/>
      <c r="O105" s="93"/>
      <c r="P105" s="105"/>
      <c r="Q105" s="93"/>
    </row>
    <row r="106">
      <c r="A106" s="93"/>
      <c r="B106" s="93"/>
      <c r="C106" s="93"/>
      <c r="D106" s="98"/>
      <c r="E106" s="109"/>
      <c r="F106" s="93"/>
      <c r="G106" s="93"/>
      <c r="H106" s="98"/>
      <c r="I106" s="93"/>
      <c r="J106" s="109"/>
      <c r="K106" s="93"/>
      <c r="L106" s="93"/>
      <c r="M106" s="93"/>
      <c r="N106" s="93"/>
      <c r="O106" s="93"/>
      <c r="P106" s="105"/>
      <c r="Q106" s="93"/>
    </row>
    <row r="107">
      <c r="A107" s="93"/>
      <c r="B107" s="93"/>
      <c r="C107" s="93"/>
      <c r="D107" s="98"/>
      <c r="E107" s="109"/>
      <c r="F107" s="93"/>
      <c r="G107" s="93"/>
      <c r="H107" s="98"/>
      <c r="I107" s="93"/>
      <c r="J107" s="109"/>
      <c r="K107" s="93"/>
      <c r="L107" s="93"/>
      <c r="M107" s="93"/>
      <c r="N107" s="93"/>
      <c r="O107" s="93"/>
      <c r="P107" s="105"/>
      <c r="Q107" s="93"/>
    </row>
    <row r="108">
      <c r="A108" s="93"/>
      <c r="B108" s="93"/>
      <c r="C108" s="93"/>
      <c r="D108" s="98"/>
      <c r="E108" s="109"/>
      <c r="F108" s="93"/>
      <c r="G108" s="93"/>
      <c r="H108" s="98"/>
      <c r="I108" s="93"/>
      <c r="J108" s="109"/>
      <c r="K108" s="93"/>
      <c r="L108" s="93"/>
      <c r="M108" s="93"/>
      <c r="N108" s="93"/>
      <c r="O108" s="93"/>
      <c r="P108" s="105"/>
      <c r="Q108" s="93"/>
    </row>
    <row r="109">
      <c r="A109" s="93"/>
      <c r="B109" s="93"/>
      <c r="C109" s="93"/>
      <c r="D109" s="98"/>
      <c r="E109" s="109"/>
      <c r="F109" s="93"/>
      <c r="G109" s="93"/>
      <c r="H109" s="98"/>
      <c r="I109" s="93"/>
      <c r="J109" s="109"/>
      <c r="K109" s="93"/>
      <c r="L109" s="93"/>
      <c r="M109" s="93"/>
      <c r="N109" s="93"/>
      <c r="O109" s="93"/>
      <c r="P109" s="105"/>
      <c r="Q109" s="93"/>
    </row>
    <row r="110">
      <c r="A110" s="93"/>
      <c r="B110" s="93"/>
      <c r="C110" s="93"/>
      <c r="D110" s="98"/>
      <c r="E110" s="109"/>
      <c r="F110" s="93"/>
      <c r="G110" s="93"/>
      <c r="H110" s="98"/>
      <c r="I110" s="93"/>
      <c r="J110" s="109"/>
      <c r="K110" s="93"/>
      <c r="L110" s="93"/>
      <c r="M110" s="93"/>
      <c r="N110" s="93"/>
      <c r="O110" s="93"/>
      <c r="P110" s="105"/>
      <c r="Q110" s="93"/>
    </row>
    <row r="111">
      <c r="A111" s="93"/>
      <c r="B111" s="93"/>
      <c r="C111" s="93"/>
      <c r="D111" s="98"/>
      <c r="E111" s="109"/>
      <c r="F111" s="93"/>
      <c r="G111" s="93"/>
      <c r="H111" s="98"/>
      <c r="I111" s="93"/>
      <c r="J111" s="109"/>
      <c r="K111" s="93"/>
      <c r="L111" s="93"/>
      <c r="M111" s="93"/>
      <c r="N111" s="93"/>
      <c r="O111" s="93"/>
      <c r="P111" s="105"/>
      <c r="Q111" s="93"/>
    </row>
    <row r="112">
      <c r="A112" s="93"/>
      <c r="B112" s="93"/>
      <c r="C112" s="93"/>
      <c r="D112" s="98"/>
      <c r="E112" s="109"/>
      <c r="F112" s="93"/>
      <c r="G112" s="93"/>
      <c r="H112" s="98"/>
      <c r="I112" s="93"/>
      <c r="J112" s="109"/>
      <c r="K112" s="93"/>
      <c r="L112" s="93"/>
      <c r="M112" s="93"/>
      <c r="N112" s="93"/>
      <c r="O112" s="93"/>
      <c r="P112" s="105"/>
      <c r="Q112" s="93"/>
    </row>
    <row r="113">
      <c r="A113" s="93"/>
      <c r="B113" s="93"/>
      <c r="C113" s="93"/>
      <c r="D113" s="98"/>
      <c r="E113" s="109"/>
      <c r="F113" s="93"/>
      <c r="G113" s="93"/>
      <c r="H113" s="98"/>
      <c r="I113" s="93"/>
      <c r="J113" s="109"/>
      <c r="K113" s="93"/>
      <c r="L113" s="93"/>
      <c r="M113" s="93"/>
      <c r="N113" s="93"/>
      <c r="O113" s="93"/>
      <c r="P113" s="105"/>
      <c r="Q113" s="93"/>
    </row>
    <row r="114">
      <c r="A114" s="93"/>
      <c r="B114" s="93"/>
      <c r="C114" s="93"/>
      <c r="D114" s="98"/>
      <c r="E114" s="109"/>
      <c r="F114" s="93"/>
      <c r="G114" s="93"/>
      <c r="H114" s="98"/>
      <c r="I114" s="93"/>
      <c r="J114" s="109"/>
      <c r="K114" s="93"/>
      <c r="L114" s="93"/>
      <c r="M114" s="93"/>
      <c r="N114" s="93"/>
      <c r="O114" s="93"/>
      <c r="P114" s="105"/>
      <c r="Q114" s="93"/>
    </row>
    <row r="115">
      <c r="A115" s="93"/>
      <c r="B115" s="93"/>
      <c r="C115" s="93"/>
      <c r="D115" s="98"/>
      <c r="E115" s="109"/>
      <c r="F115" s="93"/>
      <c r="G115" s="93"/>
      <c r="H115" s="98"/>
      <c r="I115" s="93"/>
      <c r="J115" s="109"/>
      <c r="K115" s="93"/>
      <c r="L115" s="93"/>
      <c r="M115" s="93"/>
      <c r="N115" s="93"/>
      <c r="O115" s="93"/>
      <c r="P115" s="105"/>
      <c r="Q115" s="93"/>
    </row>
    <row r="116">
      <c r="A116" s="93"/>
      <c r="B116" s="93"/>
      <c r="C116" s="93"/>
      <c r="D116" s="98"/>
      <c r="E116" s="109"/>
      <c r="F116" s="93"/>
      <c r="G116" s="93"/>
      <c r="H116" s="98"/>
      <c r="I116" s="93"/>
      <c r="J116" s="109"/>
      <c r="K116" s="93"/>
      <c r="L116" s="93"/>
      <c r="M116" s="93"/>
      <c r="N116" s="93"/>
      <c r="O116" s="93"/>
      <c r="P116" s="105"/>
      <c r="Q116" s="93"/>
    </row>
    <row r="117">
      <c r="A117" s="93"/>
      <c r="B117" s="93"/>
      <c r="C117" s="93"/>
      <c r="D117" s="98"/>
      <c r="E117" s="109"/>
      <c r="F117" s="93"/>
      <c r="G117" s="93"/>
      <c r="H117" s="98"/>
      <c r="I117" s="93"/>
      <c r="J117" s="109"/>
      <c r="K117" s="93"/>
      <c r="L117" s="93"/>
      <c r="M117" s="93"/>
      <c r="N117" s="93"/>
      <c r="O117" s="93"/>
      <c r="P117" s="105"/>
      <c r="Q117" s="93"/>
    </row>
    <row r="118">
      <c r="A118" s="93"/>
      <c r="B118" s="93"/>
      <c r="C118" s="93"/>
      <c r="D118" s="98"/>
      <c r="E118" s="109"/>
      <c r="F118" s="93"/>
      <c r="G118" s="93"/>
      <c r="H118" s="98"/>
      <c r="I118" s="93"/>
      <c r="J118" s="109"/>
      <c r="K118" s="93"/>
      <c r="L118" s="93"/>
      <c r="M118" s="93"/>
      <c r="N118" s="93"/>
      <c r="O118" s="93"/>
      <c r="P118" s="105"/>
      <c r="Q118" s="93"/>
    </row>
    <row r="119">
      <c r="A119" s="93"/>
      <c r="B119" s="93"/>
      <c r="C119" s="93"/>
      <c r="D119" s="98"/>
      <c r="E119" s="109"/>
      <c r="F119" s="93"/>
      <c r="G119" s="93"/>
      <c r="H119" s="98"/>
      <c r="I119" s="93"/>
      <c r="J119" s="109"/>
      <c r="K119" s="93"/>
      <c r="L119" s="93"/>
      <c r="M119" s="93"/>
      <c r="N119" s="93"/>
      <c r="O119" s="93"/>
      <c r="P119" s="105"/>
      <c r="Q119" s="93"/>
    </row>
    <row r="120">
      <c r="A120" s="93"/>
      <c r="B120" s="93"/>
      <c r="C120" s="93"/>
      <c r="D120" s="98"/>
      <c r="E120" s="109"/>
      <c r="F120" s="93"/>
      <c r="G120" s="93"/>
      <c r="H120" s="98"/>
      <c r="I120" s="93"/>
      <c r="J120" s="109"/>
      <c r="K120" s="93"/>
      <c r="L120" s="93"/>
      <c r="M120" s="93"/>
      <c r="N120" s="93"/>
      <c r="O120" s="93"/>
      <c r="P120" s="105"/>
      <c r="Q120" s="93"/>
    </row>
    <row r="121">
      <c r="A121" s="93"/>
      <c r="B121" s="93"/>
      <c r="C121" s="93"/>
      <c r="D121" s="98"/>
      <c r="E121" s="109"/>
      <c r="F121" s="93"/>
      <c r="G121" s="93"/>
      <c r="H121" s="98"/>
      <c r="I121" s="93"/>
      <c r="J121" s="109"/>
      <c r="K121" s="93"/>
      <c r="L121" s="93"/>
      <c r="M121" s="93"/>
      <c r="N121" s="93"/>
      <c r="O121" s="93"/>
      <c r="P121" s="105"/>
      <c r="Q121" s="93"/>
    </row>
    <row r="122">
      <c r="A122" s="93"/>
      <c r="B122" s="93"/>
      <c r="C122" s="93"/>
      <c r="D122" s="98"/>
      <c r="E122" s="109"/>
      <c r="F122" s="93"/>
      <c r="G122" s="93"/>
      <c r="H122" s="98"/>
      <c r="I122" s="93"/>
      <c r="J122" s="109"/>
      <c r="K122" s="93"/>
      <c r="L122" s="93"/>
      <c r="M122" s="93"/>
      <c r="N122" s="93"/>
      <c r="O122" s="93"/>
      <c r="P122" s="105"/>
      <c r="Q122" s="93"/>
    </row>
    <row r="123">
      <c r="A123" s="93"/>
      <c r="B123" s="93"/>
      <c r="C123" s="93"/>
      <c r="D123" s="98"/>
      <c r="E123" s="109"/>
      <c r="F123" s="93"/>
      <c r="G123" s="93"/>
      <c r="H123" s="98"/>
      <c r="I123" s="93"/>
      <c r="J123" s="109"/>
      <c r="K123" s="93"/>
      <c r="L123" s="93"/>
      <c r="M123" s="93"/>
      <c r="N123" s="93"/>
      <c r="O123" s="93"/>
      <c r="P123" s="105"/>
      <c r="Q123" s="93"/>
    </row>
    <row r="124">
      <c r="A124" s="93"/>
      <c r="B124" s="93"/>
      <c r="C124" s="93"/>
      <c r="D124" s="98"/>
      <c r="E124" s="109"/>
      <c r="F124" s="93"/>
      <c r="G124" s="93"/>
      <c r="H124" s="98"/>
      <c r="I124" s="93"/>
      <c r="J124" s="109"/>
      <c r="K124" s="93"/>
      <c r="L124" s="93"/>
      <c r="M124" s="93"/>
      <c r="N124" s="93"/>
      <c r="O124" s="93"/>
      <c r="P124" s="105"/>
      <c r="Q124" s="93"/>
    </row>
    <row r="125">
      <c r="A125" s="93"/>
      <c r="B125" s="93"/>
      <c r="C125" s="93"/>
      <c r="D125" s="98"/>
      <c r="E125" s="109"/>
      <c r="F125" s="93"/>
      <c r="G125" s="93"/>
      <c r="H125" s="98"/>
      <c r="I125" s="93"/>
      <c r="J125" s="109"/>
      <c r="K125" s="93"/>
      <c r="L125" s="93"/>
      <c r="M125" s="93"/>
      <c r="N125" s="93"/>
      <c r="O125" s="93"/>
      <c r="P125" s="105"/>
      <c r="Q125" s="93"/>
    </row>
    <row r="126">
      <c r="A126" s="93"/>
      <c r="B126" s="93"/>
      <c r="C126" s="93"/>
      <c r="D126" s="98"/>
      <c r="E126" s="109"/>
      <c r="F126" s="93"/>
      <c r="G126" s="93"/>
      <c r="H126" s="98"/>
      <c r="I126" s="93"/>
      <c r="J126" s="109"/>
      <c r="K126" s="93"/>
      <c r="L126" s="93"/>
      <c r="M126" s="93"/>
      <c r="N126" s="93"/>
      <c r="O126" s="93"/>
      <c r="P126" s="105"/>
      <c r="Q126" s="93"/>
    </row>
    <row r="127">
      <c r="A127" s="93"/>
      <c r="B127" s="93"/>
      <c r="C127" s="93"/>
      <c r="D127" s="98"/>
      <c r="E127" s="109"/>
      <c r="F127" s="93"/>
      <c r="G127" s="93"/>
      <c r="H127" s="98"/>
      <c r="I127" s="93"/>
      <c r="J127" s="109"/>
      <c r="K127" s="93"/>
      <c r="L127" s="93"/>
      <c r="M127" s="93"/>
      <c r="N127" s="93"/>
      <c r="O127" s="93"/>
      <c r="P127" s="105"/>
      <c r="Q127" s="93"/>
    </row>
    <row r="128">
      <c r="A128" s="93"/>
      <c r="B128" s="93"/>
      <c r="C128" s="93"/>
      <c r="D128" s="98"/>
      <c r="E128" s="109"/>
      <c r="F128" s="93"/>
      <c r="G128" s="93"/>
      <c r="H128" s="98"/>
      <c r="I128" s="93"/>
      <c r="J128" s="109"/>
      <c r="K128" s="93"/>
      <c r="L128" s="93"/>
      <c r="M128" s="93"/>
      <c r="N128" s="93"/>
      <c r="O128" s="93"/>
      <c r="P128" s="105"/>
      <c r="Q128" s="93"/>
    </row>
    <row r="129">
      <c r="A129" s="93"/>
      <c r="B129" s="93"/>
      <c r="C129" s="93"/>
      <c r="D129" s="98"/>
      <c r="E129" s="109"/>
      <c r="F129" s="93"/>
      <c r="G129" s="93"/>
      <c r="H129" s="98"/>
      <c r="I129" s="93"/>
      <c r="J129" s="109"/>
      <c r="K129" s="93"/>
      <c r="L129" s="93"/>
      <c r="M129" s="93"/>
      <c r="N129" s="93"/>
      <c r="O129" s="93"/>
      <c r="P129" s="105"/>
      <c r="Q129" s="93"/>
    </row>
    <row r="130">
      <c r="A130" s="93"/>
      <c r="B130" s="93"/>
      <c r="C130" s="93"/>
      <c r="D130" s="98"/>
      <c r="E130" s="109"/>
      <c r="F130" s="93"/>
      <c r="G130" s="93"/>
      <c r="H130" s="98"/>
      <c r="I130" s="93"/>
      <c r="J130" s="109"/>
      <c r="K130" s="93"/>
      <c r="L130" s="93"/>
      <c r="M130" s="93"/>
      <c r="N130" s="93"/>
      <c r="O130" s="93"/>
      <c r="P130" s="105"/>
      <c r="Q130" s="93"/>
    </row>
    <row r="131">
      <c r="A131" s="93"/>
      <c r="B131" s="93"/>
      <c r="C131" s="93"/>
      <c r="D131" s="98"/>
      <c r="E131" s="109"/>
      <c r="F131" s="93"/>
      <c r="G131" s="93"/>
      <c r="H131" s="98"/>
      <c r="I131" s="93"/>
      <c r="J131" s="109"/>
      <c r="K131" s="93"/>
      <c r="L131" s="93"/>
      <c r="M131" s="93"/>
      <c r="N131" s="93"/>
      <c r="O131" s="93"/>
      <c r="P131" s="105"/>
      <c r="Q131" s="93"/>
    </row>
    <row r="132">
      <c r="A132" s="93"/>
      <c r="B132" s="93"/>
      <c r="C132" s="93"/>
      <c r="D132" s="98"/>
      <c r="E132" s="109"/>
      <c r="F132" s="93"/>
      <c r="G132" s="93"/>
      <c r="H132" s="98"/>
      <c r="I132" s="93"/>
      <c r="J132" s="109"/>
      <c r="K132" s="93"/>
      <c r="L132" s="93"/>
      <c r="M132" s="93"/>
      <c r="N132" s="93"/>
      <c r="O132" s="93"/>
      <c r="P132" s="105"/>
      <c r="Q132" s="93"/>
    </row>
    <row r="133">
      <c r="A133" s="93"/>
      <c r="B133" s="93"/>
      <c r="C133" s="93"/>
      <c r="D133" s="98"/>
      <c r="E133" s="109"/>
      <c r="F133" s="93"/>
      <c r="G133" s="93"/>
      <c r="H133" s="98"/>
      <c r="I133" s="93"/>
      <c r="J133" s="109"/>
      <c r="K133" s="93"/>
      <c r="L133" s="93"/>
      <c r="M133" s="93"/>
      <c r="N133" s="93"/>
      <c r="O133" s="93"/>
      <c r="P133" s="105"/>
      <c r="Q133" s="93"/>
    </row>
    <row r="134">
      <c r="A134" s="93"/>
      <c r="B134" s="93"/>
      <c r="C134" s="93"/>
      <c r="D134" s="98"/>
      <c r="E134" s="109"/>
      <c r="F134" s="93"/>
      <c r="G134" s="93"/>
      <c r="H134" s="98"/>
      <c r="I134" s="93"/>
      <c r="J134" s="109"/>
      <c r="K134" s="93"/>
      <c r="L134" s="93"/>
      <c r="M134" s="93"/>
      <c r="N134" s="93"/>
      <c r="O134" s="93"/>
      <c r="P134" s="105"/>
      <c r="Q134" s="93"/>
    </row>
    <row r="135">
      <c r="A135" s="93"/>
      <c r="B135" s="93"/>
      <c r="C135" s="93"/>
      <c r="D135" s="98"/>
      <c r="E135" s="109"/>
      <c r="F135" s="93"/>
      <c r="G135" s="93"/>
      <c r="H135" s="98"/>
      <c r="I135" s="93"/>
      <c r="J135" s="109"/>
      <c r="K135" s="93"/>
      <c r="L135" s="93"/>
      <c r="M135" s="93"/>
      <c r="N135" s="93"/>
      <c r="O135" s="93"/>
      <c r="P135" s="105"/>
      <c r="Q135" s="93"/>
    </row>
    <row r="136">
      <c r="A136" s="93"/>
      <c r="B136" s="93"/>
      <c r="C136" s="93"/>
      <c r="D136" s="98"/>
      <c r="E136" s="109"/>
      <c r="F136" s="93"/>
      <c r="G136" s="93"/>
      <c r="H136" s="98"/>
      <c r="I136" s="93"/>
      <c r="J136" s="109"/>
      <c r="K136" s="93"/>
      <c r="L136" s="93"/>
      <c r="M136" s="93"/>
      <c r="N136" s="93"/>
      <c r="O136" s="93"/>
      <c r="P136" s="105"/>
      <c r="Q136" s="93"/>
    </row>
    <row r="137">
      <c r="A137" s="93"/>
      <c r="B137" s="93"/>
      <c r="C137" s="93"/>
      <c r="D137" s="98"/>
      <c r="E137" s="109"/>
      <c r="F137" s="93"/>
      <c r="G137" s="93"/>
      <c r="H137" s="98"/>
      <c r="I137" s="93"/>
      <c r="J137" s="109"/>
      <c r="K137" s="93"/>
      <c r="L137" s="93"/>
      <c r="M137" s="93"/>
      <c r="N137" s="93"/>
      <c r="O137" s="93"/>
      <c r="P137" s="105"/>
      <c r="Q137" s="93"/>
    </row>
    <row r="138">
      <c r="A138" s="93"/>
      <c r="B138" s="93"/>
      <c r="C138" s="93"/>
      <c r="D138" s="98"/>
      <c r="E138" s="109"/>
      <c r="F138" s="93"/>
      <c r="G138" s="93"/>
      <c r="H138" s="98"/>
      <c r="I138" s="93"/>
      <c r="J138" s="109"/>
      <c r="K138" s="93"/>
      <c r="L138" s="93"/>
      <c r="M138" s="93"/>
      <c r="N138" s="93"/>
      <c r="O138" s="93"/>
      <c r="P138" s="105"/>
      <c r="Q138" s="93"/>
    </row>
    <row r="139">
      <c r="A139" s="93"/>
      <c r="B139" s="93"/>
      <c r="C139" s="93"/>
      <c r="D139" s="98"/>
      <c r="E139" s="109"/>
      <c r="F139" s="93"/>
      <c r="G139" s="93"/>
      <c r="H139" s="98"/>
      <c r="I139" s="93"/>
      <c r="J139" s="109"/>
      <c r="K139" s="93"/>
      <c r="L139" s="93"/>
      <c r="M139" s="93"/>
      <c r="N139" s="93"/>
      <c r="O139" s="93"/>
      <c r="P139" s="105"/>
      <c r="Q139" s="93"/>
    </row>
    <row r="140">
      <c r="A140" s="93"/>
      <c r="B140" s="93"/>
      <c r="C140" s="93"/>
      <c r="D140" s="98"/>
      <c r="E140" s="109"/>
      <c r="F140" s="93"/>
      <c r="G140" s="93"/>
      <c r="H140" s="98"/>
      <c r="I140" s="93"/>
      <c r="J140" s="109"/>
      <c r="K140" s="93"/>
      <c r="L140" s="93"/>
      <c r="M140" s="93"/>
      <c r="N140" s="93"/>
      <c r="O140" s="93"/>
      <c r="P140" s="105"/>
      <c r="Q140" s="93"/>
    </row>
    <row r="141">
      <c r="A141" s="93"/>
      <c r="B141" s="93"/>
      <c r="C141" s="93"/>
      <c r="D141" s="98"/>
      <c r="E141" s="109"/>
      <c r="F141" s="93"/>
      <c r="G141" s="93"/>
      <c r="H141" s="98"/>
      <c r="I141" s="93"/>
      <c r="J141" s="109"/>
      <c r="K141" s="93"/>
      <c r="L141" s="93"/>
      <c r="M141" s="93"/>
      <c r="N141" s="93"/>
      <c r="O141" s="93"/>
      <c r="P141" s="105"/>
      <c r="Q141" s="93"/>
    </row>
    <row r="142">
      <c r="A142" s="93"/>
      <c r="B142" s="93"/>
      <c r="C142" s="93"/>
      <c r="D142" s="98"/>
      <c r="E142" s="109"/>
      <c r="F142" s="93"/>
      <c r="G142" s="93"/>
      <c r="H142" s="98"/>
      <c r="I142" s="93"/>
      <c r="J142" s="109"/>
      <c r="K142" s="93"/>
      <c r="L142" s="93"/>
      <c r="M142" s="93"/>
      <c r="N142" s="93"/>
      <c r="O142" s="93"/>
      <c r="P142" s="105"/>
      <c r="Q142" s="93"/>
    </row>
    <row r="143">
      <c r="A143" s="93"/>
      <c r="B143" s="93"/>
      <c r="C143" s="93"/>
      <c r="D143" s="98"/>
      <c r="E143" s="109"/>
      <c r="F143" s="93"/>
      <c r="G143" s="93"/>
      <c r="H143" s="98"/>
      <c r="I143" s="93"/>
      <c r="J143" s="109"/>
      <c r="K143" s="93"/>
      <c r="L143" s="93"/>
      <c r="M143" s="93"/>
      <c r="N143" s="93"/>
      <c r="O143" s="93"/>
      <c r="P143" s="105"/>
      <c r="Q143" s="93"/>
    </row>
    <row r="144">
      <c r="A144" s="93"/>
      <c r="B144" s="93"/>
      <c r="C144" s="93"/>
      <c r="D144" s="98"/>
      <c r="E144" s="109"/>
      <c r="F144" s="93"/>
      <c r="G144" s="93"/>
      <c r="H144" s="98"/>
      <c r="I144" s="93"/>
      <c r="J144" s="109"/>
      <c r="K144" s="93"/>
      <c r="L144" s="93"/>
      <c r="M144" s="93"/>
      <c r="N144" s="93"/>
      <c r="O144" s="93"/>
      <c r="P144" s="105"/>
      <c r="Q144" s="93"/>
    </row>
    <row r="145">
      <c r="A145" s="93"/>
      <c r="B145" s="93"/>
      <c r="C145" s="93"/>
      <c r="D145" s="98"/>
      <c r="E145" s="109"/>
      <c r="F145" s="93"/>
      <c r="G145" s="93"/>
      <c r="H145" s="98"/>
      <c r="I145" s="93"/>
      <c r="J145" s="109"/>
      <c r="K145" s="93"/>
      <c r="L145" s="93"/>
      <c r="M145" s="93"/>
      <c r="N145" s="93"/>
      <c r="O145" s="93"/>
      <c r="P145" s="105"/>
      <c r="Q145" s="93"/>
    </row>
    <row r="146">
      <c r="A146" s="93"/>
      <c r="B146" s="93"/>
      <c r="C146" s="93"/>
      <c r="D146" s="98"/>
      <c r="E146" s="109"/>
      <c r="F146" s="93"/>
      <c r="G146" s="93"/>
      <c r="H146" s="98"/>
      <c r="I146" s="93"/>
      <c r="J146" s="109"/>
      <c r="K146" s="93"/>
      <c r="L146" s="93"/>
      <c r="M146" s="93"/>
      <c r="N146" s="93"/>
      <c r="O146" s="93"/>
      <c r="P146" s="105"/>
      <c r="Q146" s="93"/>
    </row>
    <row r="147">
      <c r="A147" s="93"/>
      <c r="B147" s="93"/>
      <c r="C147" s="93"/>
      <c r="D147" s="98"/>
      <c r="E147" s="109"/>
      <c r="F147" s="93"/>
      <c r="G147" s="93"/>
      <c r="H147" s="98"/>
      <c r="I147" s="93"/>
      <c r="J147" s="109"/>
      <c r="K147" s="93"/>
      <c r="L147" s="93"/>
      <c r="M147" s="93"/>
      <c r="N147" s="93"/>
      <c r="O147" s="93"/>
      <c r="P147" s="105"/>
      <c r="Q147" s="93"/>
    </row>
    <row r="148">
      <c r="A148" s="93"/>
      <c r="B148" s="93"/>
      <c r="C148" s="93"/>
      <c r="D148" s="98"/>
      <c r="E148" s="109"/>
      <c r="F148" s="93"/>
      <c r="G148" s="93"/>
      <c r="H148" s="98"/>
      <c r="I148" s="93"/>
      <c r="J148" s="109"/>
      <c r="K148" s="93"/>
      <c r="L148" s="93"/>
      <c r="M148" s="93"/>
      <c r="N148" s="93"/>
      <c r="O148" s="93"/>
      <c r="P148" s="105"/>
      <c r="Q148" s="93"/>
    </row>
    <row r="149">
      <c r="A149" s="93"/>
      <c r="B149" s="93"/>
      <c r="C149" s="93"/>
      <c r="D149" s="98"/>
      <c r="E149" s="109"/>
      <c r="F149" s="93"/>
      <c r="G149" s="93"/>
      <c r="H149" s="98"/>
      <c r="I149" s="93"/>
      <c r="J149" s="109"/>
      <c r="K149" s="93"/>
      <c r="L149" s="93"/>
      <c r="M149" s="93"/>
      <c r="N149" s="93"/>
      <c r="O149" s="93"/>
      <c r="P149" s="105"/>
      <c r="Q149" s="93"/>
    </row>
    <row r="150">
      <c r="A150" s="93"/>
      <c r="B150" s="93"/>
      <c r="C150" s="93"/>
      <c r="D150" s="98"/>
      <c r="E150" s="109"/>
      <c r="F150" s="93"/>
      <c r="G150" s="93"/>
      <c r="H150" s="98"/>
      <c r="I150" s="93"/>
      <c r="J150" s="109"/>
      <c r="K150" s="93"/>
      <c r="L150" s="93"/>
      <c r="M150" s="93"/>
      <c r="N150" s="93"/>
      <c r="O150" s="93"/>
      <c r="P150" s="105"/>
      <c r="Q150" s="93"/>
    </row>
    <row r="151">
      <c r="A151" s="93"/>
      <c r="B151" s="93"/>
      <c r="C151" s="93"/>
      <c r="D151" s="98"/>
      <c r="E151" s="109"/>
      <c r="F151" s="93"/>
      <c r="G151" s="93"/>
      <c r="H151" s="98"/>
      <c r="I151" s="93"/>
      <c r="J151" s="109"/>
      <c r="K151" s="93"/>
      <c r="L151" s="93"/>
      <c r="M151" s="93"/>
      <c r="N151" s="93"/>
      <c r="O151" s="93"/>
      <c r="P151" s="105"/>
      <c r="Q151" s="93"/>
    </row>
    <row r="152">
      <c r="A152" s="93"/>
      <c r="B152" s="93"/>
      <c r="C152" s="93"/>
      <c r="D152" s="98"/>
      <c r="E152" s="109"/>
      <c r="F152" s="93"/>
      <c r="G152" s="93"/>
      <c r="H152" s="98"/>
      <c r="I152" s="93"/>
      <c r="J152" s="109"/>
      <c r="K152" s="93"/>
      <c r="L152" s="93"/>
      <c r="M152" s="93"/>
      <c r="N152" s="93"/>
      <c r="O152" s="93"/>
      <c r="P152" s="105"/>
      <c r="Q152" s="93"/>
    </row>
    <row r="153">
      <c r="A153" s="93"/>
      <c r="B153" s="93"/>
      <c r="C153" s="93"/>
      <c r="D153" s="98"/>
      <c r="E153" s="109"/>
      <c r="F153" s="93"/>
      <c r="G153" s="93"/>
      <c r="H153" s="98"/>
      <c r="I153" s="93"/>
      <c r="J153" s="109"/>
      <c r="K153" s="93"/>
      <c r="L153" s="93"/>
      <c r="M153" s="93"/>
      <c r="N153" s="93"/>
      <c r="O153" s="93"/>
      <c r="P153" s="105"/>
      <c r="Q153" s="93"/>
    </row>
    <row r="154">
      <c r="A154" s="93"/>
      <c r="B154" s="93"/>
      <c r="C154" s="93"/>
      <c r="D154" s="98"/>
      <c r="E154" s="109"/>
      <c r="F154" s="93"/>
      <c r="G154" s="93"/>
      <c r="H154" s="98"/>
      <c r="I154" s="93"/>
      <c r="J154" s="109"/>
      <c r="K154" s="93"/>
      <c r="L154" s="93"/>
      <c r="M154" s="93"/>
      <c r="N154" s="93"/>
      <c r="O154" s="93"/>
      <c r="P154" s="105"/>
      <c r="Q154" s="93"/>
    </row>
    <row r="155">
      <c r="A155" s="93"/>
      <c r="B155" s="93"/>
      <c r="C155" s="93"/>
      <c r="D155" s="98"/>
      <c r="E155" s="109"/>
      <c r="F155" s="93"/>
      <c r="G155" s="93"/>
      <c r="H155" s="98"/>
      <c r="I155" s="93"/>
      <c r="J155" s="109"/>
      <c r="K155" s="93"/>
      <c r="L155" s="93"/>
      <c r="M155" s="93"/>
      <c r="N155" s="93"/>
      <c r="O155" s="93"/>
      <c r="P155" s="105"/>
      <c r="Q155" s="93"/>
    </row>
    <row r="156">
      <c r="A156" s="93"/>
      <c r="B156" s="93"/>
      <c r="C156" s="93"/>
      <c r="D156" s="98"/>
      <c r="E156" s="109"/>
      <c r="F156" s="93"/>
      <c r="G156" s="93"/>
      <c r="H156" s="98"/>
      <c r="I156" s="93"/>
      <c r="J156" s="109"/>
      <c r="K156" s="93"/>
      <c r="L156" s="93"/>
      <c r="M156" s="93"/>
      <c r="N156" s="93"/>
      <c r="O156" s="93"/>
      <c r="P156" s="105"/>
      <c r="Q156" s="93"/>
    </row>
    <row r="157">
      <c r="A157" s="93"/>
      <c r="B157" s="93"/>
      <c r="C157" s="93"/>
      <c r="D157" s="98"/>
      <c r="E157" s="109"/>
      <c r="F157" s="93"/>
      <c r="G157" s="93"/>
      <c r="H157" s="98"/>
      <c r="I157" s="93"/>
      <c r="J157" s="109"/>
      <c r="K157" s="93"/>
      <c r="L157" s="93"/>
      <c r="M157" s="93"/>
      <c r="N157" s="93"/>
      <c r="O157" s="93"/>
      <c r="P157" s="105"/>
      <c r="Q157" s="93"/>
    </row>
    <row r="158">
      <c r="A158" s="93"/>
      <c r="B158" s="93"/>
      <c r="C158" s="93"/>
      <c r="D158" s="98"/>
      <c r="E158" s="109"/>
      <c r="F158" s="93"/>
      <c r="G158" s="93"/>
      <c r="H158" s="98"/>
      <c r="I158" s="93"/>
      <c r="J158" s="109"/>
      <c r="K158" s="93"/>
      <c r="L158" s="93"/>
      <c r="M158" s="93"/>
      <c r="N158" s="93"/>
      <c r="O158" s="93"/>
      <c r="P158" s="105"/>
      <c r="Q158" s="93"/>
    </row>
    <row r="159">
      <c r="A159" s="93"/>
      <c r="B159" s="93"/>
      <c r="C159" s="93"/>
      <c r="D159" s="98"/>
      <c r="E159" s="109"/>
      <c r="F159" s="93"/>
      <c r="G159" s="93"/>
      <c r="H159" s="98"/>
      <c r="I159" s="93"/>
      <c r="J159" s="109"/>
      <c r="K159" s="93"/>
      <c r="L159" s="93"/>
      <c r="M159" s="93"/>
      <c r="N159" s="93"/>
      <c r="O159" s="93"/>
      <c r="P159" s="105"/>
      <c r="Q159" s="93"/>
    </row>
    <row r="160">
      <c r="A160" s="93"/>
      <c r="B160" s="93"/>
      <c r="C160" s="93"/>
      <c r="D160" s="98"/>
      <c r="E160" s="109"/>
      <c r="F160" s="93"/>
      <c r="G160" s="93"/>
      <c r="H160" s="98"/>
      <c r="I160" s="93"/>
      <c r="J160" s="109"/>
      <c r="K160" s="93"/>
      <c r="L160" s="93"/>
      <c r="M160" s="93"/>
      <c r="N160" s="93"/>
      <c r="O160" s="93"/>
      <c r="P160" s="105"/>
      <c r="Q160" s="93"/>
    </row>
    <row r="161">
      <c r="A161" s="93"/>
      <c r="B161" s="93"/>
      <c r="C161" s="93"/>
      <c r="D161" s="98"/>
      <c r="E161" s="109"/>
      <c r="F161" s="93"/>
      <c r="G161" s="93"/>
      <c r="H161" s="98"/>
      <c r="I161" s="93"/>
      <c r="J161" s="109"/>
      <c r="K161" s="93"/>
      <c r="L161" s="93"/>
      <c r="M161" s="93"/>
      <c r="N161" s="93"/>
      <c r="O161" s="93"/>
      <c r="P161" s="105"/>
      <c r="Q161" s="93"/>
    </row>
    <row r="162">
      <c r="A162" s="93"/>
      <c r="B162" s="93"/>
      <c r="C162" s="93"/>
      <c r="D162" s="98"/>
      <c r="E162" s="109"/>
      <c r="F162" s="93"/>
      <c r="G162" s="93"/>
      <c r="H162" s="98"/>
      <c r="I162" s="93"/>
      <c r="J162" s="109"/>
      <c r="K162" s="93"/>
      <c r="L162" s="93"/>
      <c r="M162" s="93"/>
      <c r="N162" s="93"/>
      <c r="O162" s="93"/>
      <c r="P162" s="105"/>
      <c r="Q162" s="93"/>
    </row>
    <row r="163">
      <c r="A163" s="93"/>
      <c r="B163" s="93"/>
      <c r="C163" s="93"/>
      <c r="D163" s="98"/>
      <c r="E163" s="109"/>
      <c r="F163" s="93"/>
      <c r="G163" s="93"/>
      <c r="H163" s="98"/>
      <c r="I163" s="93"/>
      <c r="J163" s="109"/>
      <c r="K163" s="93"/>
      <c r="L163" s="93"/>
      <c r="M163" s="93"/>
      <c r="N163" s="93"/>
      <c r="O163" s="93"/>
      <c r="P163" s="105"/>
      <c r="Q163" s="93"/>
    </row>
    <row r="164">
      <c r="A164" s="93"/>
      <c r="B164" s="93"/>
      <c r="C164" s="93"/>
      <c r="D164" s="98"/>
      <c r="E164" s="109"/>
      <c r="F164" s="93"/>
      <c r="G164" s="93"/>
      <c r="H164" s="98"/>
      <c r="I164" s="93"/>
      <c r="J164" s="109"/>
      <c r="K164" s="93"/>
      <c r="L164" s="93"/>
      <c r="M164" s="93"/>
      <c r="N164" s="93"/>
      <c r="O164" s="93"/>
      <c r="P164" s="105"/>
      <c r="Q164" s="93"/>
    </row>
    <row r="165">
      <c r="A165" s="93"/>
      <c r="B165" s="93"/>
      <c r="C165" s="93"/>
      <c r="D165" s="98"/>
      <c r="E165" s="109"/>
      <c r="F165" s="93"/>
      <c r="G165" s="93"/>
      <c r="H165" s="98"/>
      <c r="I165" s="93"/>
      <c r="J165" s="109"/>
      <c r="K165" s="93"/>
      <c r="L165" s="93"/>
      <c r="M165" s="93"/>
      <c r="N165" s="93"/>
      <c r="O165" s="93"/>
      <c r="P165" s="105"/>
      <c r="Q165" s="93"/>
    </row>
    <row r="166">
      <c r="A166" s="93"/>
      <c r="B166" s="93"/>
      <c r="C166" s="93"/>
      <c r="D166" s="98"/>
      <c r="E166" s="109"/>
      <c r="F166" s="93"/>
      <c r="G166" s="93"/>
      <c r="H166" s="98"/>
      <c r="I166" s="93"/>
      <c r="J166" s="109"/>
      <c r="K166" s="93"/>
      <c r="L166" s="93"/>
      <c r="M166" s="93"/>
      <c r="N166" s="93"/>
      <c r="O166" s="93"/>
      <c r="P166" s="105"/>
      <c r="Q166" s="93"/>
    </row>
    <row r="167">
      <c r="A167" s="93"/>
      <c r="B167" s="93"/>
      <c r="C167" s="93"/>
      <c r="D167" s="98"/>
      <c r="E167" s="109"/>
      <c r="F167" s="93"/>
      <c r="G167" s="93"/>
      <c r="H167" s="98"/>
      <c r="I167" s="93"/>
      <c r="J167" s="109"/>
      <c r="K167" s="93"/>
      <c r="L167" s="93"/>
      <c r="M167" s="93"/>
      <c r="N167" s="93"/>
      <c r="O167" s="93"/>
      <c r="P167" s="105"/>
      <c r="Q167" s="93"/>
    </row>
    <row r="168">
      <c r="A168" s="93"/>
      <c r="B168" s="93"/>
      <c r="C168" s="93"/>
      <c r="D168" s="98"/>
      <c r="E168" s="109"/>
      <c r="F168" s="93"/>
      <c r="G168" s="93"/>
      <c r="H168" s="98"/>
      <c r="I168" s="93"/>
      <c r="J168" s="109"/>
      <c r="K168" s="93"/>
      <c r="L168" s="93"/>
      <c r="M168" s="93"/>
      <c r="N168" s="93"/>
      <c r="O168" s="93"/>
      <c r="P168" s="105"/>
      <c r="Q168" s="93"/>
    </row>
    <row r="169">
      <c r="A169" s="93"/>
      <c r="B169" s="93"/>
      <c r="C169" s="93"/>
      <c r="D169" s="98"/>
      <c r="E169" s="109"/>
      <c r="F169" s="93"/>
      <c r="G169" s="93"/>
      <c r="H169" s="98"/>
      <c r="I169" s="93"/>
      <c r="J169" s="109"/>
      <c r="K169" s="93"/>
      <c r="L169" s="93"/>
      <c r="M169" s="93"/>
      <c r="N169" s="93"/>
      <c r="O169" s="93"/>
      <c r="P169" s="105"/>
      <c r="Q169" s="93"/>
    </row>
    <row r="170">
      <c r="A170" s="93"/>
      <c r="B170" s="93"/>
      <c r="C170" s="93"/>
      <c r="D170" s="98"/>
      <c r="E170" s="109"/>
      <c r="F170" s="93"/>
      <c r="G170" s="93"/>
      <c r="H170" s="98"/>
      <c r="I170" s="93"/>
      <c r="J170" s="109"/>
      <c r="K170" s="93"/>
      <c r="L170" s="93"/>
      <c r="M170" s="93"/>
      <c r="N170" s="93"/>
      <c r="O170" s="93"/>
      <c r="P170" s="105"/>
      <c r="Q170" s="93"/>
    </row>
    <row r="171">
      <c r="A171" s="93"/>
      <c r="B171" s="93"/>
      <c r="C171" s="93"/>
      <c r="D171" s="98"/>
      <c r="E171" s="109"/>
      <c r="F171" s="93"/>
      <c r="G171" s="93"/>
      <c r="H171" s="98"/>
      <c r="I171" s="93"/>
      <c r="J171" s="109"/>
      <c r="K171" s="93"/>
      <c r="L171" s="93"/>
      <c r="M171" s="93"/>
      <c r="N171" s="93"/>
      <c r="O171" s="93"/>
      <c r="P171" s="105"/>
      <c r="Q171" s="93"/>
    </row>
    <row r="172">
      <c r="A172" s="93"/>
      <c r="B172" s="93"/>
      <c r="C172" s="93"/>
      <c r="D172" s="98"/>
      <c r="E172" s="109"/>
      <c r="F172" s="93"/>
      <c r="G172" s="93"/>
      <c r="H172" s="98"/>
      <c r="I172" s="93"/>
      <c r="J172" s="109"/>
      <c r="K172" s="93"/>
      <c r="L172" s="93"/>
      <c r="M172" s="93"/>
      <c r="N172" s="93"/>
      <c r="O172" s="93"/>
      <c r="P172" s="105"/>
      <c r="Q172" s="93"/>
    </row>
    <row r="173">
      <c r="A173" s="93"/>
      <c r="B173" s="93"/>
      <c r="C173" s="93"/>
      <c r="D173" s="98"/>
      <c r="E173" s="109"/>
      <c r="F173" s="93"/>
      <c r="G173" s="93"/>
      <c r="H173" s="98"/>
      <c r="I173" s="93"/>
      <c r="J173" s="109"/>
      <c r="K173" s="93"/>
      <c r="L173" s="93"/>
      <c r="M173" s="93"/>
      <c r="N173" s="93"/>
      <c r="O173" s="93"/>
      <c r="P173" s="105"/>
      <c r="Q173" s="93"/>
    </row>
    <row r="174">
      <c r="A174" s="93"/>
      <c r="B174" s="93"/>
      <c r="C174" s="93"/>
      <c r="D174" s="98"/>
      <c r="E174" s="109"/>
      <c r="F174" s="93"/>
      <c r="G174" s="93"/>
      <c r="H174" s="98"/>
      <c r="I174" s="93"/>
      <c r="J174" s="109"/>
      <c r="K174" s="93"/>
      <c r="L174" s="93"/>
      <c r="M174" s="93"/>
      <c r="N174" s="93"/>
      <c r="O174" s="93"/>
      <c r="P174" s="105"/>
      <c r="Q174" s="93"/>
    </row>
    <row r="175">
      <c r="A175" s="93"/>
      <c r="B175" s="93"/>
      <c r="C175" s="93"/>
      <c r="D175" s="98"/>
      <c r="E175" s="109"/>
      <c r="F175" s="93"/>
      <c r="G175" s="93"/>
      <c r="H175" s="98"/>
      <c r="I175" s="93"/>
      <c r="J175" s="109"/>
      <c r="K175" s="93"/>
      <c r="L175" s="93"/>
      <c r="M175" s="93"/>
      <c r="N175" s="93"/>
      <c r="O175" s="93"/>
      <c r="P175" s="105"/>
      <c r="Q175" s="93"/>
    </row>
    <row r="176">
      <c r="A176" s="93"/>
      <c r="B176" s="93"/>
      <c r="C176" s="93"/>
      <c r="D176" s="98"/>
      <c r="E176" s="109"/>
      <c r="F176" s="93"/>
      <c r="G176" s="93"/>
      <c r="H176" s="98"/>
      <c r="I176" s="93"/>
      <c r="J176" s="109"/>
      <c r="K176" s="93"/>
      <c r="L176" s="93"/>
      <c r="M176" s="93"/>
      <c r="N176" s="93"/>
      <c r="O176" s="93"/>
      <c r="P176" s="105"/>
      <c r="Q176" s="93"/>
    </row>
    <row r="177">
      <c r="A177" s="93"/>
      <c r="B177" s="93"/>
      <c r="C177" s="93"/>
      <c r="D177" s="98"/>
      <c r="E177" s="109"/>
      <c r="F177" s="93"/>
      <c r="G177" s="93"/>
      <c r="H177" s="98"/>
      <c r="I177" s="93"/>
      <c r="J177" s="109"/>
      <c r="K177" s="93"/>
      <c r="L177" s="93"/>
      <c r="M177" s="93"/>
      <c r="N177" s="93"/>
      <c r="O177" s="93"/>
      <c r="P177" s="105"/>
      <c r="Q177" s="93"/>
    </row>
    <row r="178">
      <c r="A178" s="93"/>
      <c r="B178" s="93"/>
      <c r="C178" s="93"/>
      <c r="D178" s="98"/>
      <c r="E178" s="109"/>
      <c r="F178" s="93"/>
      <c r="G178" s="93"/>
      <c r="H178" s="98"/>
      <c r="I178" s="93"/>
      <c r="J178" s="109"/>
      <c r="K178" s="93"/>
      <c r="L178" s="93"/>
      <c r="M178" s="93"/>
      <c r="N178" s="93"/>
      <c r="O178" s="93"/>
      <c r="P178" s="105"/>
      <c r="Q178" s="93"/>
    </row>
    <row r="179">
      <c r="A179" s="93"/>
      <c r="B179" s="93"/>
      <c r="C179" s="93"/>
      <c r="D179" s="98"/>
      <c r="E179" s="109"/>
      <c r="F179" s="93"/>
      <c r="G179" s="93"/>
      <c r="H179" s="98"/>
      <c r="I179" s="93"/>
      <c r="J179" s="109"/>
      <c r="K179" s="93"/>
      <c r="L179" s="93"/>
      <c r="M179" s="93"/>
      <c r="N179" s="93"/>
      <c r="O179" s="93"/>
      <c r="P179" s="105"/>
      <c r="Q179" s="93"/>
    </row>
    <row r="180">
      <c r="A180" s="93"/>
      <c r="B180" s="93"/>
      <c r="C180" s="93"/>
      <c r="D180" s="98"/>
      <c r="E180" s="109"/>
      <c r="F180" s="93"/>
      <c r="G180" s="93"/>
      <c r="H180" s="98"/>
      <c r="I180" s="93"/>
      <c r="J180" s="109"/>
      <c r="K180" s="93"/>
      <c r="L180" s="93"/>
      <c r="M180" s="93"/>
      <c r="N180" s="93"/>
      <c r="O180" s="93"/>
      <c r="P180" s="105"/>
      <c r="Q180" s="93"/>
    </row>
    <row r="181">
      <c r="A181" s="93"/>
      <c r="B181" s="93"/>
      <c r="C181" s="93"/>
      <c r="D181" s="98"/>
      <c r="E181" s="109"/>
      <c r="F181" s="93"/>
      <c r="G181" s="93"/>
      <c r="H181" s="98"/>
      <c r="I181" s="93"/>
      <c r="J181" s="109"/>
      <c r="K181" s="93"/>
      <c r="L181" s="93"/>
      <c r="M181" s="93"/>
      <c r="N181" s="93"/>
      <c r="O181" s="93"/>
      <c r="P181" s="105"/>
      <c r="Q181" s="93"/>
    </row>
    <row r="182">
      <c r="A182" s="93"/>
      <c r="B182" s="93"/>
      <c r="C182" s="93"/>
      <c r="D182" s="98"/>
      <c r="E182" s="109"/>
      <c r="F182" s="93"/>
      <c r="G182" s="93"/>
      <c r="H182" s="98"/>
      <c r="I182" s="93"/>
      <c r="J182" s="109"/>
      <c r="K182" s="93"/>
      <c r="L182" s="93"/>
      <c r="M182" s="93"/>
      <c r="N182" s="93"/>
      <c r="O182" s="93"/>
      <c r="P182" s="105"/>
      <c r="Q182" s="93"/>
    </row>
    <row r="183">
      <c r="A183" s="93"/>
      <c r="B183" s="93"/>
      <c r="C183" s="93"/>
      <c r="D183" s="98"/>
      <c r="E183" s="109"/>
      <c r="F183" s="93"/>
      <c r="G183" s="93"/>
      <c r="H183" s="98"/>
      <c r="I183" s="93"/>
      <c r="J183" s="109"/>
      <c r="K183" s="93"/>
      <c r="L183" s="93"/>
      <c r="M183" s="93"/>
      <c r="N183" s="93"/>
      <c r="O183" s="93"/>
      <c r="P183" s="105"/>
      <c r="Q183" s="93"/>
    </row>
    <row r="184">
      <c r="A184" s="93"/>
      <c r="B184" s="93"/>
      <c r="C184" s="93"/>
      <c r="D184" s="98"/>
      <c r="E184" s="109"/>
      <c r="F184" s="93"/>
      <c r="G184" s="93"/>
      <c r="H184" s="98"/>
      <c r="I184" s="93"/>
      <c r="J184" s="109"/>
      <c r="K184" s="93"/>
      <c r="L184" s="93"/>
      <c r="M184" s="93"/>
      <c r="N184" s="93"/>
      <c r="O184" s="93"/>
      <c r="P184" s="105"/>
      <c r="Q184" s="93"/>
    </row>
    <row r="185">
      <c r="A185" s="93"/>
      <c r="B185" s="93"/>
      <c r="C185" s="93"/>
      <c r="D185" s="98"/>
      <c r="E185" s="109"/>
      <c r="F185" s="93"/>
      <c r="G185" s="93"/>
      <c r="H185" s="98"/>
      <c r="I185" s="93"/>
      <c r="J185" s="109"/>
      <c r="K185" s="93"/>
      <c r="L185" s="93"/>
      <c r="M185" s="93"/>
      <c r="N185" s="93"/>
      <c r="O185" s="93"/>
      <c r="P185" s="105"/>
      <c r="Q185" s="93"/>
    </row>
    <row r="186">
      <c r="A186" s="93"/>
      <c r="B186" s="93"/>
      <c r="C186" s="93"/>
      <c r="D186" s="98"/>
      <c r="E186" s="109"/>
      <c r="F186" s="93"/>
      <c r="G186" s="93"/>
      <c r="H186" s="98"/>
      <c r="I186" s="93"/>
      <c r="J186" s="109"/>
      <c r="K186" s="93"/>
      <c r="L186" s="93"/>
      <c r="M186" s="93"/>
      <c r="N186" s="93"/>
      <c r="O186" s="93"/>
      <c r="P186" s="105"/>
      <c r="Q186" s="93"/>
    </row>
    <row r="187">
      <c r="A187" s="93"/>
      <c r="B187" s="93"/>
      <c r="C187" s="93"/>
      <c r="D187" s="98"/>
      <c r="E187" s="109"/>
      <c r="F187" s="93"/>
      <c r="G187" s="93"/>
      <c r="H187" s="98"/>
      <c r="I187" s="93"/>
      <c r="J187" s="109"/>
      <c r="K187" s="93"/>
      <c r="L187" s="93"/>
      <c r="M187" s="93"/>
      <c r="N187" s="93"/>
      <c r="O187" s="93"/>
      <c r="P187" s="105"/>
      <c r="Q187" s="93"/>
    </row>
    <row r="188">
      <c r="A188" s="93"/>
      <c r="B188" s="93"/>
      <c r="C188" s="93"/>
      <c r="D188" s="98"/>
      <c r="E188" s="109"/>
      <c r="F188" s="93"/>
      <c r="G188" s="93"/>
      <c r="H188" s="98"/>
      <c r="I188" s="93"/>
      <c r="J188" s="109"/>
      <c r="K188" s="93"/>
      <c r="L188" s="93"/>
      <c r="M188" s="93"/>
      <c r="N188" s="93"/>
      <c r="O188" s="93"/>
      <c r="P188" s="105"/>
      <c r="Q188" s="93"/>
    </row>
    <row r="189">
      <c r="A189" s="93"/>
      <c r="B189" s="93"/>
      <c r="C189" s="93"/>
      <c r="D189" s="98"/>
      <c r="E189" s="109"/>
      <c r="F189" s="93"/>
      <c r="G189" s="93"/>
      <c r="H189" s="98"/>
      <c r="I189" s="93"/>
      <c r="J189" s="109"/>
      <c r="K189" s="93"/>
      <c r="L189" s="93"/>
      <c r="M189" s="93"/>
      <c r="N189" s="93"/>
      <c r="O189" s="93"/>
      <c r="P189" s="105"/>
      <c r="Q189" s="93"/>
    </row>
    <row r="190">
      <c r="A190" s="93"/>
      <c r="B190" s="93"/>
      <c r="C190" s="93"/>
      <c r="D190" s="98"/>
      <c r="E190" s="109"/>
      <c r="F190" s="93"/>
      <c r="G190" s="93"/>
      <c r="H190" s="98"/>
      <c r="I190" s="93"/>
      <c r="J190" s="109"/>
      <c r="K190" s="93"/>
      <c r="L190" s="93"/>
      <c r="M190" s="93"/>
      <c r="N190" s="93"/>
      <c r="O190" s="93"/>
      <c r="P190" s="105"/>
      <c r="Q190" s="93"/>
    </row>
    <row r="191">
      <c r="A191" s="93"/>
      <c r="B191" s="93"/>
      <c r="C191" s="93"/>
      <c r="D191" s="98"/>
      <c r="E191" s="109"/>
      <c r="F191" s="93"/>
      <c r="G191" s="93"/>
      <c r="H191" s="98"/>
      <c r="I191" s="93"/>
      <c r="J191" s="109"/>
      <c r="K191" s="93"/>
      <c r="L191" s="93"/>
      <c r="M191" s="93"/>
      <c r="N191" s="93"/>
      <c r="O191" s="93"/>
      <c r="P191" s="105"/>
      <c r="Q191" s="93"/>
    </row>
    <row r="192">
      <c r="A192" s="93"/>
      <c r="B192" s="93"/>
      <c r="C192" s="93"/>
      <c r="D192" s="98"/>
      <c r="E192" s="109"/>
      <c r="F192" s="93"/>
      <c r="G192" s="93"/>
      <c r="H192" s="98"/>
      <c r="I192" s="93"/>
      <c r="J192" s="109"/>
      <c r="K192" s="93"/>
      <c r="L192" s="93"/>
      <c r="M192" s="93"/>
      <c r="N192" s="93"/>
      <c r="O192" s="93"/>
      <c r="P192" s="105"/>
      <c r="Q192" s="93"/>
    </row>
    <row r="193">
      <c r="A193" s="93"/>
      <c r="B193" s="93"/>
      <c r="C193" s="93"/>
      <c r="D193" s="98"/>
      <c r="E193" s="109"/>
      <c r="F193" s="93"/>
      <c r="G193" s="93"/>
      <c r="H193" s="98"/>
      <c r="I193" s="93"/>
      <c r="J193" s="109"/>
      <c r="K193" s="93"/>
      <c r="L193" s="93"/>
      <c r="M193" s="93"/>
      <c r="N193" s="93"/>
      <c r="O193" s="93"/>
      <c r="P193" s="105"/>
      <c r="Q193" s="93"/>
    </row>
    <row r="194">
      <c r="A194" s="93"/>
      <c r="B194" s="93"/>
      <c r="C194" s="93"/>
      <c r="D194" s="98"/>
      <c r="E194" s="109"/>
      <c r="F194" s="93"/>
      <c r="G194" s="93"/>
      <c r="H194" s="98"/>
      <c r="I194" s="93"/>
      <c r="J194" s="109"/>
      <c r="K194" s="93"/>
      <c r="L194" s="93"/>
      <c r="M194" s="93"/>
      <c r="N194" s="93"/>
      <c r="O194" s="93"/>
      <c r="P194" s="105"/>
      <c r="Q194" s="93"/>
    </row>
    <row r="195">
      <c r="A195" s="93"/>
      <c r="B195" s="93"/>
      <c r="C195" s="93"/>
      <c r="D195" s="98"/>
      <c r="E195" s="109"/>
      <c r="F195" s="93"/>
      <c r="G195" s="93"/>
      <c r="H195" s="98"/>
      <c r="I195" s="93"/>
      <c r="J195" s="109"/>
      <c r="K195" s="93"/>
      <c r="L195" s="93"/>
      <c r="M195" s="93"/>
      <c r="N195" s="93"/>
      <c r="O195" s="93"/>
      <c r="P195" s="105"/>
      <c r="Q195" s="93"/>
    </row>
    <row r="196">
      <c r="A196" s="93"/>
      <c r="B196" s="93"/>
      <c r="C196" s="93"/>
      <c r="D196" s="98"/>
      <c r="E196" s="109"/>
      <c r="F196" s="93"/>
      <c r="G196" s="93"/>
      <c r="H196" s="98"/>
      <c r="I196" s="93"/>
      <c r="J196" s="109"/>
      <c r="K196" s="93"/>
      <c r="L196" s="93"/>
      <c r="M196" s="93"/>
      <c r="N196" s="93"/>
      <c r="O196" s="93"/>
      <c r="P196" s="105"/>
      <c r="Q196" s="93"/>
    </row>
    <row r="197">
      <c r="A197" s="93"/>
      <c r="B197" s="93"/>
      <c r="C197" s="93"/>
      <c r="D197" s="98"/>
      <c r="E197" s="109"/>
      <c r="F197" s="93"/>
      <c r="G197" s="93"/>
      <c r="H197" s="98"/>
      <c r="I197" s="93"/>
      <c r="J197" s="109"/>
      <c r="K197" s="93"/>
      <c r="L197" s="93"/>
      <c r="M197" s="93"/>
      <c r="N197" s="93"/>
      <c r="O197" s="93"/>
      <c r="P197" s="105"/>
      <c r="Q197" s="93"/>
    </row>
    <row r="198">
      <c r="A198" s="93"/>
      <c r="B198" s="93"/>
      <c r="C198" s="93"/>
      <c r="D198" s="98"/>
      <c r="E198" s="109"/>
      <c r="F198" s="93"/>
      <c r="G198" s="93"/>
      <c r="H198" s="98"/>
      <c r="I198" s="93"/>
      <c r="J198" s="109"/>
      <c r="K198" s="93"/>
      <c r="L198" s="93"/>
      <c r="M198" s="93"/>
      <c r="N198" s="93"/>
      <c r="O198" s="93"/>
      <c r="P198" s="105"/>
      <c r="Q198" s="93"/>
    </row>
    <row r="199">
      <c r="A199" s="93"/>
      <c r="B199" s="93"/>
      <c r="C199" s="93"/>
      <c r="D199" s="98"/>
      <c r="E199" s="109"/>
      <c r="F199" s="93"/>
      <c r="G199" s="93"/>
      <c r="H199" s="98"/>
      <c r="I199" s="93"/>
      <c r="J199" s="109"/>
      <c r="K199" s="93"/>
      <c r="L199" s="93"/>
      <c r="M199" s="93"/>
      <c r="N199" s="93"/>
      <c r="O199" s="93"/>
      <c r="P199" s="105"/>
      <c r="Q199" s="93"/>
    </row>
    <row r="200">
      <c r="A200" s="93"/>
      <c r="B200" s="93"/>
      <c r="C200" s="93"/>
      <c r="D200" s="98"/>
      <c r="E200" s="109"/>
      <c r="F200" s="93"/>
      <c r="G200" s="93"/>
      <c r="H200" s="98"/>
      <c r="I200" s="93"/>
      <c r="J200" s="109"/>
      <c r="K200" s="93"/>
      <c r="L200" s="93"/>
      <c r="M200" s="93"/>
      <c r="N200" s="93"/>
      <c r="O200" s="93"/>
      <c r="P200" s="105"/>
      <c r="Q200" s="93"/>
    </row>
    <row r="201">
      <c r="A201" s="93"/>
      <c r="B201" s="93"/>
      <c r="C201" s="93"/>
      <c r="D201" s="98"/>
      <c r="E201" s="109"/>
      <c r="F201" s="93"/>
      <c r="G201" s="93"/>
      <c r="H201" s="98"/>
      <c r="I201" s="93"/>
      <c r="J201" s="109"/>
      <c r="K201" s="93"/>
      <c r="L201" s="93"/>
      <c r="M201" s="93"/>
      <c r="N201" s="93"/>
      <c r="O201" s="93"/>
      <c r="P201" s="105"/>
      <c r="Q201" s="93"/>
    </row>
    <row r="202">
      <c r="A202" s="93"/>
      <c r="B202" s="93"/>
      <c r="C202" s="93"/>
      <c r="D202" s="98"/>
      <c r="E202" s="109"/>
      <c r="F202" s="93"/>
      <c r="G202" s="93"/>
      <c r="H202" s="98"/>
      <c r="I202" s="93"/>
      <c r="J202" s="109"/>
      <c r="K202" s="93"/>
      <c r="L202" s="93"/>
      <c r="M202" s="93"/>
      <c r="N202" s="93"/>
      <c r="O202" s="93"/>
      <c r="P202" s="105"/>
      <c r="Q202" s="93"/>
    </row>
    <row r="203">
      <c r="A203" s="93"/>
      <c r="B203" s="93"/>
      <c r="C203" s="93"/>
      <c r="D203" s="98"/>
      <c r="E203" s="109"/>
      <c r="F203" s="93"/>
      <c r="G203" s="93"/>
      <c r="H203" s="98"/>
      <c r="I203" s="93"/>
      <c r="J203" s="109"/>
      <c r="K203" s="93"/>
      <c r="L203" s="93"/>
      <c r="M203" s="93"/>
      <c r="N203" s="93"/>
      <c r="O203" s="93"/>
      <c r="P203" s="105"/>
      <c r="Q203" s="93"/>
    </row>
    <row r="204">
      <c r="A204" s="93"/>
      <c r="B204" s="93"/>
      <c r="C204" s="93"/>
      <c r="D204" s="98"/>
      <c r="E204" s="109"/>
      <c r="F204" s="93"/>
      <c r="G204" s="93"/>
      <c r="H204" s="98"/>
      <c r="I204" s="93"/>
      <c r="J204" s="109"/>
      <c r="K204" s="93"/>
      <c r="L204" s="93"/>
      <c r="M204" s="93"/>
      <c r="N204" s="93"/>
      <c r="O204" s="93"/>
      <c r="P204" s="105"/>
      <c r="Q204" s="93"/>
    </row>
    <row r="205">
      <c r="A205" s="93"/>
      <c r="B205" s="93"/>
      <c r="C205" s="93"/>
      <c r="D205" s="98"/>
      <c r="E205" s="109"/>
      <c r="F205" s="93"/>
      <c r="G205" s="93"/>
      <c r="H205" s="98"/>
      <c r="I205" s="93"/>
      <c r="J205" s="109"/>
      <c r="K205" s="93"/>
      <c r="L205" s="93"/>
      <c r="M205" s="93"/>
      <c r="N205" s="93"/>
      <c r="O205" s="93"/>
      <c r="P205" s="105"/>
      <c r="Q205" s="93"/>
    </row>
    <row r="206">
      <c r="A206" s="93"/>
      <c r="B206" s="93"/>
      <c r="C206" s="93"/>
      <c r="D206" s="98"/>
      <c r="E206" s="109"/>
      <c r="F206" s="93"/>
      <c r="G206" s="93"/>
      <c r="H206" s="98"/>
      <c r="I206" s="93"/>
      <c r="J206" s="109"/>
      <c r="K206" s="93"/>
      <c r="L206" s="93"/>
      <c r="M206" s="93"/>
      <c r="N206" s="93"/>
      <c r="O206" s="93"/>
      <c r="P206" s="105"/>
      <c r="Q206" s="93"/>
    </row>
    <row r="207">
      <c r="A207" s="93"/>
      <c r="B207" s="93"/>
      <c r="C207" s="93"/>
      <c r="D207" s="98"/>
      <c r="E207" s="109"/>
      <c r="F207" s="93"/>
      <c r="G207" s="93"/>
      <c r="H207" s="98"/>
      <c r="I207" s="93"/>
      <c r="J207" s="109"/>
      <c r="K207" s="93"/>
      <c r="L207" s="93"/>
      <c r="M207" s="93"/>
      <c r="N207" s="93"/>
      <c r="O207" s="93"/>
      <c r="P207" s="105"/>
      <c r="Q207" s="93"/>
    </row>
    <row r="208">
      <c r="A208" s="93"/>
      <c r="B208" s="93"/>
      <c r="C208" s="93"/>
      <c r="D208" s="98"/>
      <c r="E208" s="109"/>
      <c r="F208" s="93"/>
      <c r="G208" s="93"/>
      <c r="H208" s="98"/>
      <c r="I208" s="93"/>
      <c r="J208" s="109"/>
      <c r="K208" s="93"/>
      <c r="L208" s="93"/>
      <c r="M208" s="93"/>
      <c r="N208" s="93"/>
      <c r="O208" s="93"/>
      <c r="P208" s="105"/>
      <c r="Q208" s="93"/>
    </row>
    <row r="209">
      <c r="A209" s="93"/>
      <c r="B209" s="93"/>
      <c r="C209" s="93"/>
      <c r="D209" s="98"/>
      <c r="E209" s="109"/>
      <c r="F209" s="93"/>
      <c r="G209" s="93"/>
      <c r="H209" s="98"/>
      <c r="I209" s="93"/>
      <c r="J209" s="109"/>
      <c r="K209" s="93"/>
      <c r="L209" s="93"/>
      <c r="M209" s="93"/>
      <c r="N209" s="93"/>
      <c r="O209" s="93"/>
      <c r="P209" s="105"/>
      <c r="Q209" s="93"/>
    </row>
    <row r="210">
      <c r="A210" s="93"/>
      <c r="B210" s="93"/>
      <c r="C210" s="93"/>
      <c r="D210" s="98"/>
      <c r="E210" s="109"/>
      <c r="F210" s="93"/>
      <c r="G210" s="93"/>
      <c r="H210" s="98"/>
      <c r="I210" s="93"/>
      <c r="J210" s="109"/>
      <c r="K210" s="93"/>
      <c r="L210" s="93"/>
      <c r="M210" s="93"/>
      <c r="N210" s="93"/>
      <c r="O210" s="93"/>
      <c r="P210" s="105"/>
      <c r="Q210" s="93"/>
    </row>
    <row r="211">
      <c r="A211" s="93"/>
      <c r="B211" s="93"/>
      <c r="C211" s="93"/>
      <c r="D211" s="98"/>
      <c r="E211" s="109"/>
      <c r="F211" s="93"/>
      <c r="G211" s="93"/>
      <c r="H211" s="98"/>
      <c r="I211" s="93"/>
      <c r="J211" s="109"/>
      <c r="K211" s="93"/>
      <c r="L211" s="93"/>
      <c r="M211" s="93"/>
      <c r="N211" s="93"/>
      <c r="O211" s="93"/>
      <c r="P211" s="105"/>
      <c r="Q211" s="93"/>
    </row>
    <row r="212">
      <c r="A212" s="93"/>
      <c r="B212" s="93"/>
      <c r="C212" s="93"/>
      <c r="D212" s="98"/>
      <c r="E212" s="109"/>
      <c r="F212" s="93"/>
      <c r="G212" s="93"/>
      <c r="H212" s="98"/>
      <c r="I212" s="93"/>
      <c r="J212" s="109"/>
      <c r="K212" s="93"/>
      <c r="L212" s="93"/>
      <c r="M212" s="93"/>
      <c r="N212" s="93"/>
      <c r="O212" s="93"/>
      <c r="P212" s="105"/>
      <c r="Q212" s="93"/>
    </row>
    <row r="213">
      <c r="A213" s="93"/>
      <c r="B213" s="93"/>
      <c r="C213" s="93"/>
      <c r="D213" s="98"/>
      <c r="E213" s="109"/>
      <c r="F213" s="93"/>
      <c r="G213" s="93"/>
      <c r="H213" s="98"/>
      <c r="I213" s="93"/>
      <c r="J213" s="109"/>
      <c r="K213" s="93"/>
      <c r="L213" s="93"/>
      <c r="M213" s="93"/>
      <c r="N213" s="93"/>
      <c r="O213" s="93"/>
      <c r="P213" s="105"/>
      <c r="Q213" s="93"/>
    </row>
    <row r="214">
      <c r="A214" s="93"/>
      <c r="B214" s="93"/>
      <c r="C214" s="93"/>
      <c r="D214" s="98"/>
      <c r="E214" s="109"/>
      <c r="F214" s="93"/>
      <c r="G214" s="93"/>
      <c r="H214" s="98"/>
      <c r="I214" s="93"/>
      <c r="J214" s="109"/>
      <c r="K214" s="93"/>
      <c r="L214" s="93"/>
      <c r="M214" s="93"/>
      <c r="N214" s="93"/>
      <c r="O214" s="93"/>
      <c r="P214" s="105"/>
      <c r="Q214" s="93"/>
    </row>
    <row r="215">
      <c r="A215" s="93"/>
      <c r="B215" s="93"/>
      <c r="C215" s="93"/>
      <c r="D215" s="98"/>
      <c r="E215" s="109"/>
      <c r="F215" s="93"/>
      <c r="G215" s="93"/>
      <c r="H215" s="98"/>
      <c r="I215" s="93"/>
      <c r="J215" s="109"/>
      <c r="K215" s="93"/>
      <c r="L215" s="93"/>
      <c r="M215" s="93"/>
      <c r="N215" s="93"/>
      <c r="O215" s="93"/>
      <c r="P215" s="105"/>
      <c r="Q215" s="93"/>
    </row>
    <row r="216">
      <c r="A216" s="93"/>
      <c r="B216" s="93"/>
      <c r="C216" s="93"/>
      <c r="D216" s="98"/>
      <c r="E216" s="109"/>
      <c r="F216" s="93"/>
      <c r="G216" s="93"/>
      <c r="H216" s="98"/>
      <c r="I216" s="93"/>
      <c r="J216" s="109"/>
      <c r="K216" s="93"/>
      <c r="L216" s="93"/>
      <c r="M216" s="93"/>
      <c r="N216" s="93"/>
      <c r="O216" s="93"/>
      <c r="P216" s="105"/>
      <c r="Q216" s="93"/>
    </row>
    <row r="217">
      <c r="A217" s="93"/>
      <c r="B217" s="93"/>
      <c r="C217" s="93"/>
      <c r="D217" s="98"/>
      <c r="E217" s="109"/>
      <c r="F217" s="93"/>
      <c r="G217" s="93"/>
      <c r="H217" s="98"/>
      <c r="I217" s="93"/>
      <c r="J217" s="109"/>
      <c r="K217" s="93"/>
      <c r="L217" s="93"/>
      <c r="M217" s="93"/>
      <c r="N217" s="93"/>
      <c r="O217" s="93"/>
      <c r="P217" s="105"/>
      <c r="Q217" s="93"/>
    </row>
    <row r="218">
      <c r="A218" s="93"/>
      <c r="B218" s="93"/>
      <c r="C218" s="93"/>
      <c r="D218" s="98"/>
      <c r="E218" s="109"/>
      <c r="F218" s="93"/>
      <c r="G218" s="93"/>
      <c r="H218" s="98"/>
      <c r="I218" s="93"/>
      <c r="J218" s="109"/>
      <c r="K218" s="93"/>
      <c r="L218" s="93"/>
      <c r="M218" s="93"/>
      <c r="N218" s="93"/>
      <c r="O218" s="93"/>
      <c r="P218" s="105"/>
      <c r="Q218" s="93"/>
    </row>
    <row r="219">
      <c r="A219" s="93"/>
      <c r="B219" s="93"/>
      <c r="C219" s="93"/>
      <c r="D219" s="98"/>
      <c r="E219" s="109"/>
      <c r="F219" s="93"/>
      <c r="G219" s="93"/>
      <c r="H219" s="98"/>
      <c r="I219" s="93"/>
      <c r="J219" s="109"/>
      <c r="K219" s="93"/>
      <c r="L219" s="93"/>
      <c r="M219" s="93"/>
      <c r="N219" s="93"/>
      <c r="O219" s="93"/>
      <c r="P219" s="105"/>
      <c r="Q219" s="93"/>
    </row>
    <row r="220">
      <c r="A220" s="93"/>
      <c r="B220" s="93"/>
      <c r="C220" s="93"/>
      <c r="D220" s="98"/>
      <c r="E220" s="109"/>
      <c r="F220" s="93"/>
      <c r="G220" s="93"/>
      <c r="H220" s="98"/>
      <c r="I220" s="93"/>
      <c r="J220" s="109"/>
      <c r="K220" s="93"/>
      <c r="L220" s="93"/>
      <c r="M220" s="93"/>
      <c r="N220" s="93"/>
      <c r="O220" s="93"/>
      <c r="P220" s="105"/>
      <c r="Q220" s="93"/>
    </row>
    <row r="221">
      <c r="A221" s="93"/>
      <c r="B221" s="93"/>
      <c r="C221" s="93"/>
      <c r="D221" s="98"/>
      <c r="E221" s="109"/>
      <c r="F221" s="93"/>
      <c r="G221" s="93"/>
      <c r="H221" s="98"/>
      <c r="I221" s="93"/>
      <c r="J221" s="109"/>
      <c r="K221" s="93"/>
      <c r="L221" s="93"/>
      <c r="M221" s="93"/>
      <c r="N221" s="93"/>
      <c r="O221" s="93"/>
      <c r="P221" s="105"/>
      <c r="Q221" s="93"/>
    </row>
    <row r="222">
      <c r="A222" s="93"/>
      <c r="B222" s="93"/>
      <c r="C222" s="93"/>
      <c r="D222" s="98"/>
      <c r="E222" s="109"/>
      <c r="F222" s="93"/>
      <c r="G222" s="93"/>
      <c r="H222" s="98"/>
      <c r="I222" s="93"/>
      <c r="J222" s="109"/>
      <c r="K222" s="93"/>
      <c r="L222" s="93"/>
      <c r="M222" s="93"/>
      <c r="N222" s="93"/>
      <c r="O222" s="93"/>
      <c r="P222" s="105"/>
      <c r="Q222" s="93"/>
    </row>
    <row r="223">
      <c r="A223" s="93"/>
      <c r="B223" s="93"/>
      <c r="C223" s="93"/>
      <c r="D223" s="98"/>
      <c r="E223" s="109"/>
      <c r="F223" s="93"/>
      <c r="G223" s="93"/>
      <c r="H223" s="98"/>
      <c r="I223" s="93"/>
      <c r="J223" s="109"/>
      <c r="K223" s="93"/>
      <c r="L223" s="93"/>
      <c r="M223" s="93"/>
      <c r="N223" s="93"/>
      <c r="O223" s="93"/>
      <c r="P223" s="105"/>
      <c r="Q223" s="93"/>
    </row>
    <row r="224">
      <c r="A224" s="93"/>
      <c r="B224" s="93"/>
      <c r="C224" s="93"/>
      <c r="D224" s="98"/>
      <c r="E224" s="109"/>
      <c r="F224" s="93"/>
      <c r="G224" s="93"/>
      <c r="H224" s="98"/>
      <c r="I224" s="93"/>
      <c r="J224" s="109"/>
      <c r="K224" s="93"/>
      <c r="L224" s="93"/>
      <c r="M224" s="93"/>
      <c r="N224" s="93"/>
      <c r="O224" s="93"/>
      <c r="P224" s="105"/>
      <c r="Q224" s="93"/>
    </row>
    <row r="225">
      <c r="A225" s="93"/>
      <c r="B225" s="93"/>
      <c r="C225" s="93"/>
      <c r="D225" s="98"/>
      <c r="E225" s="109"/>
      <c r="F225" s="93"/>
      <c r="G225" s="93"/>
      <c r="H225" s="98"/>
      <c r="I225" s="93"/>
      <c r="J225" s="109"/>
      <c r="K225" s="93"/>
      <c r="L225" s="93"/>
      <c r="M225" s="93"/>
      <c r="N225" s="93"/>
      <c r="O225" s="93"/>
      <c r="P225" s="105"/>
      <c r="Q225" s="93"/>
    </row>
    <row r="226">
      <c r="A226" s="93"/>
      <c r="B226" s="93"/>
      <c r="C226" s="93"/>
      <c r="D226" s="98"/>
      <c r="E226" s="109"/>
      <c r="F226" s="93"/>
      <c r="G226" s="93"/>
      <c r="H226" s="98"/>
      <c r="I226" s="93"/>
      <c r="J226" s="109"/>
      <c r="K226" s="93"/>
      <c r="L226" s="93"/>
      <c r="M226" s="93"/>
      <c r="N226" s="93"/>
      <c r="O226" s="93"/>
      <c r="P226" s="105"/>
      <c r="Q226" s="93"/>
    </row>
    <row r="227">
      <c r="A227" s="93"/>
      <c r="B227" s="93"/>
      <c r="C227" s="93"/>
      <c r="D227" s="98"/>
      <c r="E227" s="109"/>
      <c r="F227" s="93"/>
      <c r="G227" s="93"/>
      <c r="H227" s="98"/>
      <c r="I227" s="93"/>
      <c r="J227" s="109"/>
      <c r="K227" s="93"/>
      <c r="L227" s="93"/>
      <c r="M227" s="93"/>
      <c r="N227" s="93"/>
      <c r="O227" s="93"/>
      <c r="P227" s="105"/>
      <c r="Q227" s="93"/>
    </row>
    <row r="228">
      <c r="A228" s="93"/>
      <c r="B228" s="93"/>
      <c r="C228" s="93"/>
      <c r="D228" s="98"/>
      <c r="E228" s="109"/>
      <c r="F228" s="93"/>
      <c r="G228" s="93"/>
      <c r="H228" s="98"/>
      <c r="I228" s="93"/>
      <c r="J228" s="109"/>
      <c r="K228" s="93"/>
      <c r="L228" s="93"/>
      <c r="M228" s="93"/>
      <c r="N228" s="93"/>
      <c r="O228" s="93"/>
      <c r="P228" s="105"/>
      <c r="Q228" s="93"/>
    </row>
    <row r="229">
      <c r="A229" s="93"/>
      <c r="B229" s="93"/>
      <c r="C229" s="93"/>
      <c r="D229" s="98"/>
      <c r="E229" s="109"/>
      <c r="F229" s="93"/>
      <c r="G229" s="93"/>
      <c r="H229" s="98"/>
      <c r="I229" s="93"/>
      <c r="J229" s="109"/>
      <c r="K229" s="93"/>
      <c r="L229" s="93"/>
      <c r="M229" s="93"/>
      <c r="N229" s="93"/>
      <c r="O229" s="93"/>
      <c r="P229" s="105"/>
      <c r="Q229" s="93"/>
    </row>
    <row r="230">
      <c r="A230" s="93"/>
      <c r="B230" s="93"/>
      <c r="C230" s="93"/>
      <c r="D230" s="98"/>
      <c r="E230" s="109"/>
      <c r="F230" s="93"/>
      <c r="G230" s="93"/>
      <c r="H230" s="98"/>
      <c r="I230" s="93"/>
      <c r="J230" s="109"/>
      <c r="K230" s="93"/>
      <c r="L230" s="93"/>
      <c r="M230" s="93"/>
      <c r="N230" s="93"/>
      <c r="O230" s="93"/>
      <c r="P230" s="105"/>
      <c r="Q230" s="93"/>
    </row>
    <row r="231">
      <c r="A231" s="93"/>
      <c r="B231" s="93"/>
      <c r="C231" s="93"/>
      <c r="D231" s="98"/>
      <c r="E231" s="109"/>
      <c r="F231" s="93"/>
      <c r="G231" s="93"/>
      <c r="H231" s="98"/>
      <c r="I231" s="93"/>
      <c r="J231" s="109"/>
      <c r="K231" s="93"/>
      <c r="L231" s="93"/>
      <c r="M231" s="93"/>
      <c r="N231" s="93"/>
      <c r="O231" s="93"/>
      <c r="P231" s="105"/>
      <c r="Q231" s="93"/>
    </row>
    <row r="232">
      <c r="A232" s="93"/>
      <c r="B232" s="93"/>
      <c r="C232" s="93"/>
      <c r="D232" s="98"/>
      <c r="E232" s="109"/>
      <c r="F232" s="93"/>
      <c r="G232" s="93"/>
      <c r="H232" s="98"/>
      <c r="I232" s="93"/>
      <c r="J232" s="109"/>
      <c r="K232" s="93"/>
      <c r="L232" s="93"/>
      <c r="M232" s="93"/>
      <c r="N232" s="93"/>
      <c r="O232" s="93"/>
      <c r="P232" s="105"/>
      <c r="Q232" s="93"/>
    </row>
    <row r="233">
      <c r="A233" s="93"/>
      <c r="B233" s="93"/>
      <c r="C233" s="93"/>
      <c r="D233" s="98"/>
      <c r="E233" s="109"/>
      <c r="F233" s="93"/>
      <c r="G233" s="93"/>
      <c r="H233" s="98"/>
      <c r="I233" s="93"/>
      <c r="J233" s="109"/>
      <c r="K233" s="93"/>
      <c r="L233" s="93"/>
      <c r="M233" s="93"/>
      <c r="N233" s="93"/>
      <c r="O233" s="93"/>
      <c r="P233" s="105"/>
      <c r="Q233" s="93"/>
    </row>
    <row r="234">
      <c r="A234" s="93"/>
      <c r="B234" s="93"/>
      <c r="C234" s="93"/>
      <c r="D234" s="98"/>
      <c r="E234" s="109"/>
      <c r="F234" s="93"/>
      <c r="G234" s="93"/>
      <c r="H234" s="98"/>
      <c r="I234" s="93"/>
      <c r="J234" s="109"/>
      <c r="K234" s="93"/>
      <c r="L234" s="93"/>
      <c r="M234" s="93"/>
      <c r="N234" s="93"/>
      <c r="O234" s="93"/>
      <c r="P234" s="105"/>
      <c r="Q234" s="93"/>
    </row>
    <row r="235">
      <c r="A235" s="93"/>
      <c r="B235" s="93"/>
      <c r="C235" s="93"/>
      <c r="D235" s="98"/>
      <c r="E235" s="109"/>
      <c r="F235" s="93"/>
      <c r="G235" s="93"/>
      <c r="H235" s="98"/>
      <c r="I235" s="93"/>
      <c r="J235" s="109"/>
      <c r="K235" s="93"/>
      <c r="L235" s="93"/>
      <c r="M235" s="93"/>
      <c r="N235" s="93"/>
      <c r="O235" s="93"/>
      <c r="P235" s="105"/>
      <c r="Q235" s="93"/>
    </row>
    <row r="236">
      <c r="A236" s="93"/>
      <c r="B236" s="93"/>
      <c r="C236" s="93"/>
      <c r="D236" s="98"/>
      <c r="E236" s="109"/>
      <c r="F236" s="93"/>
      <c r="G236" s="93"/>
      <c r="H236" s="98"/>
      <c r="I236" s="93"/>
      <c r="J236" s="109"/>
      <c r="K236" s="93"/>
      <c r="L236" s="93"/>
      <c r="M236" s="93"/>
      <c r="N236" s="93"/>
      <c r="O236" s="93"/>
      <c r="P236" s="105"/>
      <c r="Q236" s="93"/>
    </row>
    <row r="237">
      <c r="A237" s="93"/>
      <c r="B237" s="93"/>
      <c r="C237" s="93"/>
      <c r="D237" s="98"/>
      <c r="E237" s="109"/>
      <c r="F237" s="93"/>
      <c r="G237" s="93"/>
      <c r="H237" s="98"/>
      <c r="I237" s="93"/>
      <c r="J237" s="109"/>
      <c r="K237" s="93"/>
      <c r="L237" s="93"/>
      <c r="M237" s="93"/>
      <c r="N237" s="93"/>
      <c r="O237" s="93"/>
      <c r="P237" s="105"/>
      <c r="Q237" s="93"/>
    </row>
    <row r="238">
      <c r="A238" s="93"/>
      <c r="B238" s="93"/>
      <c r="C238" s="93"/>
      <c r="D238" s="98"/>
      <c r="E238" s="109"/>
      <c r="F238" s="93"/>
      <c r="G238" s="93"/>
      <c r="H238" s="98"/>
      <c r="I238" s="93"/>
      <c r="J238" s="109"/>
      <c r="K238" s="93"/>
      <c r="L238" s="93"/>
      <c r="M238" s="93"/>
      <c r="N238" s="93"/>
      <c r="O238" s="93"/>
      <c r="P238" s="105"/>
      <c r="Q238" s="93"/>
    </row>
    <row r="239">
      <c r="A239" s="93"/>
      <c r="B239" s="93"/>
      <c r="C239" s="93"/>
      <c r="D239" s="98"/>
      <c r="E239" s="109"/>
      <c r="F239" s="93"/>
      <c r="G239" s="93"/>
      <c r="H239" s="98"/>
      <c r="I239" s="93"/>
      <c r="J239" s="109"/>
      <c r="K239" s="93"/>
      <c r="L239" s="93"/>
      <c r="M239" s="93"/>
      <c r="N239" s="93"/>
      <c r="O239" s="93"/>
      <c r="P239" s="105"/>
      <c r="Q239" s="93"/>
    </row>
    <row r="240">
      <c r="A240" s="93"/>
      <c r="B240" s="93"/>
      <c r="C240" s="93"/>
      <c r="D240" s="98"/>
      <c r="E240" s="109"/>
      <c r="F240" s="93"/>
      <c r="G240" s="93"/>
      <c r="H240" s="98"/>
      <c r="I240" s="93"/>
      <c r="J240" s="109"/>
      <c r="K240" s="93"/>
      <c r="L240" s="93"/>
      <c r="M240" s="93"/>
      <c r="N240" s="93"/>
      <c r="O240" s="93"/>
      <c r="P240" s="105"/>
      <c r="Q240" s="93"/>
    </row>
    <row r="241">
      <c r="A241" s="93"/>
      <c r="B241" s="93"/>
      <c r="C241" s="93"/>
      <c r="D241" s="98"/>
      <c r="E241" s="109"/>
      <c r="F241" s="93"/>
      <c r="G241" s="93"/>
      <c r="H241" s="98"/>
      <c r="I241" s="93"/>
      <c r="J241" s="109"/>
      <c r="K241" s="93"/>
      <c r="L241" s="93"/>
      <c r="M241" s="93"/>
      <c r="N241" s="93"/>
      <c r="O241" s="93"/>
      <c r="P241" s="105"/>
      <c r="Q241" s="93"/>
    </row>
    <row r="242">
      <c r="A242" s="93"/>
      <c r="B242" s="93"/>
      <c r="C242" s="93"/>
      <c r="D242" s="98"/>
      <c r="E242" s="109"/>
      <c r="F242" s="93"/>
      <c r="G242" s="93"/>
      <c r="H242" s="98"/>
      <c r="I242" s="93"/>
      <c r="J242" s="109"/>
      <c r="K242" s="93"/>
      <c r="L242" s="93"/>
      <c r="M242" s="93"/>
      <c r="N242" s="93"/>
      <c r="O242" s="93"/>
      <c r="P242" s="105"/>
      <c r="Q242" s="93"/>
    </row>
    <row r="243">
      <c r="A243" s="93"/>
      <c r="B243" s="93"/>
      <c r="C243" s="93"/>
      <c r="D243" s="98"/>
      <c r="E243" s="109"/>
      <c r="F243" s="93"/>
      <c r="G243" s="93"/>
      <c r="H243" s="98"/>
      <c r="I243" s="93"/>
      <c r="J243" s="109"/>
      <c r="K243" s="93"/>
      <c r="L243" s="93"/>
      <c r="M243" s="93"/>
      <c r="N243" s="93"/>
      <c r="O243" s="93"/>
      <c r="P243" s="105"/>
      <c r="Q243" s="93"/>
    </row>
    <row r="244">
      <c r="A244" s="93"/>
      <c r="B244" s="93"/>
      <c r="C244" s="93"/>
      <c r="D244" s="98"/>
      <c r="E244" s="109"/>
      <c r="F244" s="93"/>
      <c r="G244" s="93"/>
      <c r="H244" s="98"/>
      <c r="I244" s="93"/>
      <c r="J244" s="109"/>
      <c r="K244" s="93"/>
      <c r="L244" s="93"/>
      <c r="M244" s="93"/>
      <c r="N244" s="93"/>
      <c r="O244" s="93"/>
      <c r="P244" s="105"/>
      <c r="Q244" s="93"/>
    </row>
    <row r="245">
      <c r="A245" s="93"/>
      <c r="B245" s="93"/>
      <c r="C245" s="93"/>
      <c r="D245" s="98"/>
      <c r="E245" s="109"/>
      <c r="F245" s="93"/>
      <c r="G245" s="93"/>
      <c r="H245" s="98"/>
      <c r="I245" s="93"/>
      <c r="J245" s="109"/>
      <c r="K245" s="93"/>
      <c r="L245" s="93"/>
      <c r="M245" s="93"/>
      <c r="N245" s="93"/>
      <c r="O245" s="93"/>
      <c r="P245" s="105"/>
      <c r="Q245" s="93"/>
    </row>
    <row r="246">
      <c r="A246" s="93"/>
      <c r="B246" s="93"/>
      <c r="C246" s="93"/>
      <c r="D246" s="98"/>
      <c r="E246" s="109"/>
      <c r="F246" s="93"/>
      <c r="G246" s="93"/>
      <c r="H246" s="98"/>
      <c r="I246" s="93"/>
      <c r="J246" s="109"/>
      <c r="K246" s="93"/>
      <c r="L246" s="93"/>
      <c r="M246" s="93"/>
      <c r="N246" s="93"/>
      <c r="O246" s="93"/>
      <c r="P246" s="105"/>
      <c r="Q246" s="93"/>
    </row>
    <row r="247">
      <c r="A247" s="93"/>
      <c r="B247" s="93"/>
      <c r="C247" s="93"/>
      <c r="D247" s="98"/>
      <c r="E247" s="109"/>
      <c r="F247" s="93"/>
      <c r="G247" s="93"/>
      <c r="H247" s="98"/>
      <c r="I247" s="93"/>
      <c r="J247" s="109"/>
      <c r="K247" s="93"/>
      <c r="L247" s="93"/>
      <c r="M247" s="93"/>
      <c r="N247" s="93"/>
      <c r="O247" s="93"/>
      <c r="P247" s="105"/>
      <c r="Q247" s="93"/>
    </row>
    <row r="248">
      <c r="A248" s="93"/>
      <c r="B248" s="93"/>
      <c r="C248" s="93"/>
      <c r="D248" s="98"/>
      <c r="E248" s="109"/>
      <c r="F248" s="93"/>
      <c r="G248" s="93"/>
      <c r="H248" s="98"/>
      <c r="I248" s="93"/>
      <c r="J248" s="109"/>
      <c r="K248" s="93"/>
      <c r="L248" s="93"/>
      <c r="M248" s="93"/>
      <c r="N248" s="93"/>
      <c r="O248" s="93"/>
      <c r="P248" s="105"/>
      <c r="Q248" s="93"/>
    </row>
    <row r="249">
      <c r="A249" s="93"/>
      <c r="B249" s="93"/>
      <c r="C249" s="93"/>
      <c r="D249" s="98"/>
      <c r="E249" s="109"/>
      <c r="F249" s="93"/>
      <c r="G249" s="93"/>
      <c r="H249" s="98"/>
      <c r="I249" s="93"/>
      <c r="J249" s="109"/>
      <c r="K249" s="93"/>
      <c r="L249" s="93"/>
      <c r="M249" s="93"/>
      <c r="N249" s="93"/>
      <c r="O249" s="93"/>
      <c r="P249" s="105"/>
      <c r="Q249" s="93"/>
    </row>
    <row r="250">
      <c r="A250" s="93"/>
      <c r="B250" s="93"/>
      <c r="C250" s="93"/>
      <c r="D250" s="98"/>
      <c r="E250" s="109"/>
      <c r="F250" s="93"/>
      <c r="G250" s="93"/>
      <c r="H250" s="98"/>
      <c r="I250" s="93"/>
      <c r="J250" s="109"/>
      <c r="K250" s="93"/>
      <c r="L250" s="93"/>
      <c r="M250" s="93"/>
      <c r="N250" s="93"/>
      <c r="O250" s="93"/>
      <c r="P250" s="105"/>
      <c r="Q250" s="93"/>
    </row>
    <row r="251">
      <c r="A251" s="93"/>
      <c r="B251" s="93"/>
      <c r="C251" s="93"/>
      <c r="D251" s="98"/>
      <c r="E251" s="109"/>
      <c r="F251" s="93"/>
      <c r="G251" s="93"/>
      <c r="H251" s="98"/>
      <c r="I251" s="93"/>
      <c r="J251" s="109"/>
      <c r="K251" s="93"/>
      <c r="L251" s="93"/>
      <c r="M251" s="93"/>
      <c r="N251" s="93"/>
      <c r="O251" s="93"/>
      <c r="P251" s="105"/>
      <c r="Q251" s="93"/>
    </row>
    <row r="252">
      <c r="A252" s="93"/>
      <c r="B252" s="93"/>
      <c r="C252" s="93"/>
      <c r="D252" s="98"/>
      <c r="E252" s="109"/>
      <c r="F252" s="93"/>
      <c r="G252" s="93"/>
      <c r="H252" s="98"/>
      <c r="I252" s="93"/>
      <c r="J252" s="109"/>
      <c r="K252" s="93"/>
      <c r="L252" s="93"/>
      <c r="M252" s="93"/>
      <c r="N252" s="93"/>
      <c r="O252" s="93"/>
      <c r="P252" s="105"/>
      <c r="Q252" s="93"/>
    </row>
    <row r="253">
      <c r="A253" s="93"/>
      <c r="B253" s="93"/>
      <c r="C253" s="93"/>
      <c r="D253" s="98"/>
      <c r="E253" s="109"/>
      <c r="F253" s="93"/>
      <c r="G253" s="93"/>
      <c r="H253" s="98"/>
      <c r="I253" s="93"/>
      <c r="J253" s="109"/>
      <c r="K253" s="93"/>
      <c r="L253" s="93"/>
      <c r="M253" s="93"/>
      <c r="N253" s="93"/>
      <c r="O253" s="93"/>
      <c r="P253" s="105"/>
      <c r="Q253" s="93"/>
    </row>
    <row r="254">
      <c r="A254" s="93"/>
      <c r="B254" s="93"/>
      <c r="C254" s="93"/>
      <c r="D254" s="98"/>
      <c r="E254" s="109"/>
      <c r="F254" s="93"/>
      <c r="G254" s="93"/>
      <c r="H254" s="98"/>
      <c r="I254" s="93"/>
      <c r="J254" s="109"/>
      <c r="K254" s="93"/>
      <c r="L254" s="93"/>
      <c r="M254" s="93"/>
      <c r="N254" s="93"/>
      <c r="O254" s="93"/>
      <c r="P254" s="105"/>
      <c r="Q254" s="93"/>
    </row>
    <row r="255">
      <c r="A255" s="93"/>
      <c r="B255" s="93"/>
      <c r="C255" s="93"/>
      <c r="D255" s="98"/>
      <c r="E255" s="109"/>
      <c r="F255" s="93"/>
      <c r="G255" s="93"/>
      <c r="H255" s="98"/>
      <c r="I255" s="93"/>
      <c r="J255" s="109"/>
      <c r="K255" s="93"/>
      <c r="L255" s="93"/>
      <c r="M255" s="93"/>
      <c r="N255" s="93"/>
      <c r="O255" s="93"/>
      <c r="P255" s="105"/>
      <c r="Q255" s="93"/>
    </row>
    <row r="256">
      <c r="A256" s="93"/>
      <c r="B256" s="93"/>
      <c r="C256" s="93"/>
      <c r="D256" s="98"/>
      <c r="E256" s="109"/>
      <c r="F256" s="93"/>
      <c r="G256" s="93"/>
      <c r="H256" s="98"/>
      <c r="I256" s="93"/>
      <c r="J256" s="109"/>
      <c r="K256" s="93"/>
      <c r="L256" s="93"/>
      <c r="M256" s="93"/>
      <c r="N256" s="93"/>
      <c r="O256" s="93"/>
      <c r="P256" s="105"/>
      <c r="Q256" s="93"/>
    </row>
    <row r="257">
      <c r="A257" s="93"/>
      <c r="B257" s="93"/>
      <c r="C257" s="93"/>
      <c r="D257" s="98"/>
      <c r="E257" s="109"/>
      <c r="F257" s="93"/>
      <c r="G257" s="93"/>
      <c r="H257" s="98"/>
      <c r="I257" s="93"/>
      <c r="J257" s="109"/>
      <c r="K257" s="93"/>
      <c r="L257" s="93"/>
      <c r="M257" s="93"/>
      <c r="N257" s="93"/>
      <c r="O257" s="93"/>
      <c r="P257" s="105"/>
      <c r="Q257" s="93"/>
    </row>
    <row r="258">
      <c r="A258" s="93"/>
      <c r="B258" s="93"/>
      <c r="C258" s="93"/>
      <c r="D258" s="98"/>
      <c r="E258" s="109"/>
      <c r="F258" s="93"/>
      <c r="G258" s="93"/>
      <c r="H258" s="98"/>
      <c r="I258" s="93"/>
      <c r="J258" s="109"/>
      <c r="K258" s="93"/>
      <c r="L258" s="93"/>
      <c r="M258" s="93"/>
      <c r="N258" s="93"/>
      <c r="O258" s="93"/>
      <c r="P258" s="105"/>
      <c r="Q258" s="93"/>
    </row>
    <row r="259">
      <c r="A259" s="93"/>
      <c r="B259" s="93"/>
      <c r="C259" s="93"/>
      <c r="D259" s="98"/>
      <c r="E259" s="109"/>
      <c r="F259" s="93"/>
      <c r="G259" s="93"/>
      <c r="H259" s="98"/>
      <c r="I259" s="93"/>
      <c r="J259" s="109"/>
      <c r="K259" s="93"/>
      <c r="L259" s="93"/>
      <c r="M259" s="93"/>
      <c r="N259" s="93"/>
      <c r="O259" s="93"/>
      <c r="P259" s="105"/>
      <c r="Q259" s="93"/>
    </row>
    <row r="260">
      <c r="A260" s="93"/>
      <c r="B260" s="93"/>
      <c r="C260" s="93"/>
      <c r="D260" s="98"/>
      <c r="E260" s="109"/>
      <c r="F260" s="93"/>
      <c r="G260" s="93"/>
      <c r="H260" s="98"/>
      <c r="I260" s="93"/>
      <c r="J260" s="109"/>
      <c r="K260" s="93"/>
      <c r="L260" s="93"/>
      <c r="M260" s="93"/>
      <c r="N260" s="93"/>
      <c r="O260" s="93"/>
      <c r="P260" s="105"/>
      <c r="Q260" s="93"/>
    </row>
    <row r="261">
      <c r="A261" s="93"/>
      <c r="B261" s="93"/>
      <c r="C261" s="93"/>
      <c r="D261" s="98"/>
      <c r="E261" s="109"/>
      <c r="F261" s="93"/>
      <c r="G261" s="93"/>
      <c r="H261" s="98"/>
      <c r="I261" s="93"/>
      <c r="J261" s="109"/>
      <c r="K261" s="93"/>
      <c r="L261" s="93"/>
      <c r="M261" s="93"/>
      <c r="N261" s="93"/>
      <c r="O261" s="93"/>
      <c r="P261" s="105"/>
      <c r="Q261" s="93"/>
    </row>
    <row r="262">
      <c r="A262" s="93"/>
      <c r="B262" s="93"/>
      <c r="C262" s="93"/>
      <c r="D262" s="98"/>
      <c r="E262" s="109"/>
      <c r="F262" s="93"/>
      <c r="G262" s="93"/>
      <c r="H262" s="98"/>
      <c r="I262" s="93"/>
      <c r="J262" s="109"/>
      <c r="K262" s="93"/>
      <c r="L262" s="93"/>
      <c r="M262" s="93"/>
      <c r="N262" s="93"/>
      <c r="O262" s="93"/>
      <c r="P262" s="105"/>
      <c r="Q262" s="93"/>
    </row>
    <row r="263">
      <c r="A263" s="93"/>
      <c r="B263" s="93"/>
      <c r="C263" s="93"/>
      <c r="D263" s="98"/>
      <c r="E263" s="109"/>
      <c r="F263" s="93"/>
      <c r="G263" s="93"/>
      <c r="H263" s="98"/>
      <c r="I263" s="93"/>
      <c r="J263" s="109"/>
      <c r="K263" s="93"/>
      <c r="L263" s="93"/>
      <c r="M263" s="93"/>
      <c r="N263" s="93"/>
      <c r="O263" s="93"/>
      <c r="P263" s="105"/>
      <c r="Q263" s="93"/>
    </row>
    <row r="264">
      <c r="A264" s="93"/>
      <c r="B264" s="93"/>
      <c r="C264" s="93"/>
      <c r="D264" s="98"/>
      <c r="E264" s="109"/>
      <c r="F264" s="93"/>
      <c r="G264" s="93"/>
      <c r="H264" s="98"/>
      <c r="I264" s="93"/>
      <c r="J264" s="109"/>
      <c r="K264" s="93"/>
      <c r="L264" s="93"/>
      <c r="M264" s="93"/>
      <c r="N264" s="93"/>
      <c r="O264" s="93"/>
      <c r="P264" s="105"/>
      <c r="Q264" s="93"/>
    </row>
    <row r="265">
      <c r="A265" s="93"/>
      <c r="B265" s="93"/>
      <c r="C265" s="93"/>
      <c r="D265" s="98"/>
      <c r="E265" s="109"/>
      <c r="F265" s="93"/>
      <c r="G265" s="93"/>
      <c r="H265" s="98"/>
      <c r="I265" s="93"/>
      <c r="J265" s="109"/>
      <c r="K265" s="93"/>
      <c r="L265" s="93"/>
      <c r="M265" s="93"/>
      <c r="N265" s="93"/>
      <c r="O265" s="93"/>
      <c r="P265" s="105"/>
      <c r="Q265" s="93"/>
    </row>
    <row r="266">
      <c r="A266" s="93"/>
      <c r="B266" s="93"/>
      <c r="C266" s="93"/>
      <c r="D266" s="98"/>
      <c r="E266" s="109"/>
      <c r="F266" s="93"/>
      <c r="G266" s="93"/>
      <c r="H266" s="98"/>
      <c r="I266" s="93"/>
      <c r="J266" s="109"/>
      <c r="K266" s="93"/>
      <c r="L266" s="93"/>
      <c r="M266" s="93"/>
      <c r="N266" s="93"/>
      <c r="O266" s="93"/>
      <c r="P266" s="105"/>
      <c r="Q266" s="93"/>
    </row>
    <row r="267">
      <c r="A267" s="93"/>
      <c r="B267" s="93"/>
      <c r="C267" s="93"/>
      <c r="D267" s="98"/>
      <c r="E267" s="109"/>
      <c r="F267" s="93"/>
      <c r="G267" s="93"/>
      <c r="H267" s="98"/>
      <c r="I267" s="93"/>
      <c r="J267" s="109"/>
      <c r="K267" s="93"/>
      <c r="L267" s="93"/>
      <c r="M267" s="93"/>
      <c r="N267" s="93"/>
      <c r="O267" s="93"/>
      <c r="P267" s="105"/>
      <c r="Q267" s="93"/>
    </row>
    <row r="268">
      <c r="A268" s="93"/>
      <c r="B268" s="93"/>
      <c r="C268" s="93"/>
      <c r="D268" s="98"/>
      <c r="E268" s="109"/>
      <c r="F268" s="93"/>
      <c r="G268" s="93"/>
      <c r="H268" s="98"/>
      <c r="I268" s="93"/>
      <c r="J268" s="109"/>
      <c r="K268" s="93"/>
      <c r="L268" s="93"/>
      <c r="M268" s="93"/>
      <c r="N268" s="93"/>
      <c r="O268" s="93"/>
      <c r="P268" s="105"/>
      <c r="Q268" s="93"/>
    </row>
    <row r="269">
      <c r="A269" s="93"/>
      <c r="B269" s="93"/>
      <c r="C269" s="93"/>
      <c r="D269" s="98"/>
      <c r="E269" s="109"/>
      <c r="F269" s="93"/>
      <c r="G269" s="93"/>
      <c r="H269" s="98"/>
      <c r="I269" s="93"/>
      <c r="J269" s="109"/>
      <c r="K269" s="93"/>
      <c r="L269" s="93"/>
      <c r="M269" s="93"/>
      <c r="N269" s="93"/>
      <c r="O269" s="93"/>
      <c r="P269" s="105"/>
      <c r="Q269" s="93"/>
    </row>
    <row r="270">
      <c r="A270" s="93"/>
      <c r="B270" s="93"/>
      <c r="C270" s="93"/>
      <c r="D270" s="98"/>
      <c r="E270" s="109"/>
      <c r="F270" s="93"/>
      <c r="G270" s="93"/>
      <c r="H270" s="98"/>
      <c r="I270" s="93"/>
      <c r="J270" s="109"/>
      <c r="K270" s="93"/>
      <c r="L270" s="93"/>
      <c r="M270" s="93"/>
      <c r="N270" s="93"/>
      <c r="O270" s="93"/>
      <c r="P270" s="105"/>
      <c r="Q270" s="93"/>
    </row>
    <row r="271">
      <c r="A271" s="93"/>
      <c r="B271" s="93"/>
      <c r="C271" s="93"/>
      <c r="D271" s="98"/>
      <c r="E271" s="109"/>
      <c r="F271" s="93"/>
      <c r="G271" s="93"/>
      <c r="H271" s="98"/>
      <c r="I271" s="93"/>
      <c r="J271" s="109"/>
      <c r="K271" s="93"/>
      <c r="L271" s="93"/>
      <c r="M271" s="93"/>
      <c r="N271" s="93"/>
      <c r="O271" s="93"/>
      <c r="P271" s="105"/>
      <c r="Q271" s="93"/>
    </row>
    <row r="272">
      <c r="A272" s="93"/>
      <c r="B272" s="93"/>
      <c r="C272" s="93"/>
      <c r="D272" s="98"/>
      <c r="E272" s="109"/>
      <c r="F272" s="93"/>
      <c r="G272" s="93"/>
      <c r="H272" s="98"/>
      <c r="I272" s="93"/>
      <c r="J272" s="109"/>
      <c r="K272" s="93"/>
      <c r="L272" s="93"/>
      <c r="M272" s="93"/>
      <c r="N272" s="93"/>
      <c r="O272" s="93"/>
      <c r="P272" s="105"/>
      <c r="Q272" s="93"/>
    </row>
    <row r="273">
      <c r="A273" s="93"/>
      <c r="B273" s="93"/>
      <c r="C273" s="93"/>
      <c r="D273" s="98"/>
      <c r="E273" s="109"/>
      <c r="F273" s="93"/>
      <c r="G273" s="93"/>
      <c r="H273" s="98"/>
      <c r="I273" s="93"/>
      <c r="J273" s="109"/>
      <c r="K273" s="93"/>
      <c r="L273" s="93"/>
      <c r="M273" s="93"/>
      <c r="N273" s="93"/>
      <c r="O273" s="93"/>
      <c r="P273" s="105"/>
      <c r="Q273" s="93"/>
    </row>
    <row r="274">
      <c r="A274" s="93"/>
      <c r="B274" s="93"/>
      <c r="C274" s="93"/>
      <c r="D274" s="98"/>
      <c r="E274" s="109"/>
      <c r="F274" s="93"/>
      <c r="G274" s="93"/>
      <c r="H274" s="98"/>
      <c r="I274" s="93"/>
      <c r="J274" s="109"/>
      <c r="K274" s="93"/>
      <c r="L274" s="93"/>
      <c r="M274" s="93"/>
      <c r="N274" s="93"/>
      <c r="O274" s="93"/>
      <c r="P274" s="105"/>
      <c r="Q274" s="93"/>
    </row>
    <row r="275">
      <c r="A275" s="93"/>
      <c r="B275" s="93"/>
      <c r="C275" s="93"/>
      <c r="D275" s="98"/>
      <c r="E275" s="109"/>
      <c r="F275" s="93"/>
      <c r="G275" s="93"/>
      <c r="H275" s="98"/>
      <c r="I275" s="93"/>
      <c r="J275" s="109"/>
      <c r="K275" s="93"/>
      <c r="L275" s="93"/>
      <c r="M275" s="93"/>
      <c r="N275" s="93"/>
      <c r="O275" s="93"/>
      <c r="P275" s="105"/>
      <c r="Q275" s="93"/>
    </row>
    <row r="276">
      <c r="A276" s="93"/>
      <c r="B276" s="93"/>
      <c r="C276" s="93"/>
      <c r="D276" s="98"/>
      <c r="E276" s="109"/>
      <c r="F276" s="93"/>
      <c r="G276" s="93"/>
      <c r="H276" s="98"/>
      <c r="I276" s="93"/>
      <c r="J276" s="109"/>
      <c r="K276" s="93"/>
      <c r="L276" s="93"/>
      <c r="M276" s="93"/>
      <c r="N276" s="93"/>
      <c r="O276" s="93"/>
      <c r="P276" s="105"/>
      <c r="Q276" s="93"/>
    </row>
    <row r="277">
      <c r="A277" s="93"/>
      <c r="B277" s="93"/>
      <c r="C277" s="93"/>
      <c r="D277" s="98"/>
      <c r="E277" s="109"/>
      <c r="F277" s="93"/>
      <c r="G277" s="93"/>
      <c r="H277" s="98"/>
      <c r="I277" s="93"/>
      <c r="J277" s="109"/>
      <c r="K277" s="93"/>
      <c r="L277" s="93"/>
      <c r="M277" s="93"/>
      <c r="N277" s="93"/>
      <c r="O277" s="93"/>
      <c r="P277" s="105"/>
      <c r="Q277" s="93"/>
    </row>
    <row r="278">
      <c r="A278" s="93"/>
      <c r="B278" s="93"/>
      <c r="C278" s="93"/>
      <c r="D278" s="98"/>
      <c r="E278" s="109"/>
      <c r="F278" s="93"/>
      <c r="G278" s="93"/>
      <c r="H278" s="98"/>
      <c r="I278" s="93"/>
      <c r="J278" s="109"/>
      <c r="K278" s="93"/>
      <c r="L278" s="93"/>
      <c r="M278" s="93"/>
      <c r="N278" s="93"/>
      <c r="O278" s="93"/>
      <c r="P278" s="105"/>
      <c r="Q278" s="93"/>
    </row>
    <row r="279">
      <c r="A279" s="93"/>
      <c r="B279" s="93"/>
      <c r="C279" s="93"/>
      <c r="D279" s="98"/>
      <c r="E279" s="109"/>
      <c r="F279" s="93"/>
      <c r="G279" s="93"/>
      <c r="H279" s="98"/>
      <c r="I279" s="93"/>
      <c r="J279" s="109"/>
      <c r="K279" s="93"/>
      <c r="L279" s="93"/>
      <c r="M279" s="93"/>
      <c r="N279" s="93"/>
      <c r="O279" s="93"/>
      <c r="P279" s="105"/>
      <c r="Q279" s="93"/>
    </row>
    <row r="280">
      <c r="A280" s="93"/>
      <c r="B280" s="93"/>
      <c r="C280" s="93"/>
      <c r="D280" s="98"/>
      <c r="E280" s="109"/>
      <c r="F280" s="93"/>
      <c r="G280" s="93"/>
      <c r="H280" s="98"/>
      <c r="I280" s="93"/>
      <c r="J280" s="109"/>
      <c r="K280" s="93"/>
      <c r="L280" s="93"/>
      <c r="M280" s="93"/>
      <c r="N280" s="93"/>
      <c r="O280" s="93"/>
      <c r="P280" s="105"/>
      <c r="Q280" s="93"/>
    </row>
    <row r="281">
      <c r="A281" s="93"/>
      <c r="B281" s="93"/>
      <c r="C281" s="93"/>
      <c r="D281" s="98"/>
      <c r="E281" s="109"/>
      <c r="F281" s="93"/>
      <c r="G281" s="93"/>
      <c r="H281" s="98"/>
      <c r="I281" s="93"/>
      <c r="J281" s="109"/>
      <c r="K281" s="93"/>
      <c r="L281" s="93"/>
      <c r="M281" s="93"/>
      <c r="N281" s="93"/>
      <c r="O281" s="93"/>
      <c r="P281" s="105"/>
      <c r="Q281" s="93"/>
    </row>
    <row r="282">
      <c r="A282" s="93"/>
      <c r="B282" s="93"/>
      <c r="C282" s="93"/>
      <c r="D282" s="98"/>
      <c r="E282" s="109"/>
      <c r="F282" s="93"/>
      <c r="G282" s="93"/>
      <c r="H282" s="98"/>
      <c r="I282" s="93"/>
      <c r="J282" s="109"/>
      <c r="K282" s="93"/>
      <c r="L282" s="93"/>
      <c r="M282" s="93"/>
      <c r="N282" s="93"/>
      <c r="O282" s="93"/>
      <c r="P282" s="105"/>
      <c r="Q282" s="93"/>
    </row>
    <row r="283">
      <c r="A283" s="93"/>
      <c r="B283" s="93"/>
      <c r="C283" s="93"/>
      <c r="D283" s="98"/>
      <c r="E283" s="109"/>
      <c r="F283" s="93"/>
      <c r="G283" s="93"/>
      <c r="H283" s="98"/>
      <c r="I283" s="93"/>
      <c r="J283" s="109"/>
      <c r="K283" s="93"/>
      <c r="L283" s="93"/>
      <c r="M283" s="93"/>
      <c r="N283" s="93"/>
      <c r="O283" s="93"/>
      <c r="P283" s="105"/>
      <c r="Q283" s="93"/>
    </row>
    <row r="284">
      <c r="A284" s="93"/>
      <c r="B284" s="93"/>
      <c r="C284" s="93"/>
      <c r="D284" s="98"/>
      <c r="E284" s="109"/>
      <c r="F284" s="93"/>
      <c r="G284" s="93"/>
      <c r="H284" s="98"/>
      <c r="I284" s="93"/>
      <c r="J284" s="109"/>
      <c r="K284" s="93"/>
      <c r="L284" s="93"/>
      <c r="M284" s="93"/>
      <c r="N284" s="93"/>
      <c r="O284" s="93"/>
      <c r="P284" s="105"/>
      <c r="Q284" s="93"/>
    </row>
    <row r="285">
      <c r="A285" s="93"/>
      <c r="B285" s="93"/>
      <c r="C285" s="93"/>
      <c r="D285" s="98"/>
      <c r="E285" s="109"/>
      <c r="F285" s="93"/>
      <c r="G285" s="93"/>
      <c r="H285" s="98"/>
      <c r="I285" s="93"/>
      <c r="J285" s="109"/>
      <c r="K285" s="93"/>
      <c r="L285" s="93"/>
      <c r="M285" s="93"/>
      <c r="N285" s="93"/>
      <c r="O285" s="93"/>
      <c r="P285" s="105"/>
      <c r="Q285" s="93"/>
    </row>
    <row r="286">
      <c r="A286" s="93"/>
      <c r="B286" s="93"/>
      <c r="C286" s="93"/>
      <c r="D286" s="98"/>
      <c r="E286" s="109"/>
      <c r="F286" s="93"/>
      <c r="G286" s="93"/>
      <c r="H286" s="98"/>
      <c r="I286" s="93"/>
      <c r="J286" s="109"/>
      <c r="K286" s="93"/>
      <c r="L286" s="93"/>
      <c r="M286" s="93"/>
      <c r="N286" s="93"/>
      <c r="O286" s="93"/>
      <c r="P286" s="105"/>
      <c r="Q286" s="93"/>
    </row>
    <row r="287">
      <c r="A287" s="93"/>
      <c r="B287" s="93"/>
      <c r="C287" s="93"/>
      <c r="D287" s="98"/>
      <c r="E287" s="109"/>
      <c r="F287" s="93"/>
      <c r="G287" s="93"/>
      <c r="H287" s="98"/>
      <c r="I287" s="93"/>
      <c r="J287" s="109"/>
      <c r="K287" s="93"/>
      <c r="L287" s="93"/>
      <c r="M287" s="93"/>
      <c r="N287" s="93"/>
      <c r="O287" s="93"/>
      <c r="P287" s="105"/>
      <c r="Q287" s="93"/>
    </row>
    <row r="288">
      <c r="A288" s="93"/>
      <c r="B288" s="93"/>
      <c r="C288" s="93"/>
      <c r="D288" s="98"/>
      <c r="E288" s="109"/>
      <c r="F288" s="93"/>
      <c r="G288" s="93"/>
      <c r="H288" s="98"/>
      <c r="I288" s="93"/>
      <c r="J288" s="109"/>
      <c r="K288" s="93"/>
      <c r="L288" s="93"/>
      <c r="M288" s="93"/>
      <c r="N288" s="93"/>
      <c r="O288" s="93"/>
      <c r="P288" s="105"/>
      <c r="Q288" s="93"/>
    </row>
    <row r="289">
      <c r="A289" s="93"/>
      <c r="B289" s="93"/>
      <c r="C289" s="93"/>
      <c r="D289" s="98"/>
      <c r="E289" s="109"/>
      <c r="F289" s="93"/>
      <c r="G289" s="93"/>
      <c r="H289" s="98"/>
      <c r="I289" s="93"/>
      <c r="J289" s="109"/>
      <c r="K289" s="93"/>
      <c r="L289" s="93"/>
      <c r="M289" s="93"/>
      <c r="N289" s="93"/>
      <c r="O289" s="93"/>
      <c r="P289" s="105"/>
      <c r="Q289" s="93"/>
    </row>
    <row r="290">
      <c r="A290" s="93"/>
      <c r="B290" s="93"/>
      <c r="C290" s="93"/>
      <c r="D290" s="98"/>
      <c r="E290" s="109"/>
      <c r="F290" s="93"/>
      <c r="G290" s="93"/>
      <c r="H290" s="98"/>
      <c r="I290" s="93"/>
      <c r="J290" s="109"/>
      <c r="K290" s="93"/>
      <c r="L290" s="93"/>
      <c r="M290" s="93"/>
      <c r="N290" s="93"/>
      <c r="O290" s="93"/>
      <c r="P290" s="105"/>
      <c r="Q290" s="93"/>
    </row>
    <row r="291">
      <c r="A291" s="93"/>
      <c r="B291" s="93"/>
      <c r="C291" s="93"/>
      <c r="D291" s="98"/>
      <c r="E291" s="109"/>
      <c r="F291" s="93"/>
      <c r="G291" s="93"/>
      <c r="H291" s="98"/>
      <c r="I291" s="93"/>
      <c r="J291" s="109"/>
      <c r="K291" s="93"/>
      <c r="L291" s="93"/>
      <c r="M291" s="93"/>
      <c r="N291" s="93"/>
      <c r="O291" s="93"/>
      <c r="P291" s="105"/>
      <c r="Q291" s="93"/>
    </row>
    <row r="292">
      <c r="A292" s="93"/>
      <c r="B292" s="93"/>
      <c r="C292" s="93"/>
      <c r="D292" s="98"/>
      <c r="E292" s="109"/>
      <c r="F292" s="93"/>
      <c r="G292" s="93"/>
      <c r="H292" s="98"/>
      <c r="I292" s="93"/>
      <c r="J292" s="109"/>
      <c r="K292" s="93"/>
      <c r="L292" s="93"/>
      <c r="M292" s="93"/>
      <c r="N292" s="93"/>
      <c r="O292" s="93"/>
      <c r="P292" s="105"/>
      <c r="Q292" s="93"/>
    </row>
    <row r="293">
      <c r="A293" s="93"/>
      <c r="B293" s="93"/>
      <c r="C293" s="93"/>
      <c r="D293" s="98"/>
      <c r="E293" s="109"/>
      <c r="F293" s="93"/>
      <c r="G293" s="93"/>
      <c r="H293" s="98"/>
      <c r="I293" s="93"/>
      <c r="J293" s="109"/>
      <c r="K293" s="93"/>
      <c r="L293" s="93"/>
      <c r="M293" s="93"/>
      <c r="N293" s="93"/>
      <c r="O293" s="93"/>
      <c r="P293" s="105"/>
      <c r="Q293" s="93"/>
    </row>
    <row r="294">
      <c r="A294" s="93"/>
      <c r="B294" s="93"/>
      <c r="C294" s="93"/>
      <c r="D294" s="98"/>
      <c r="E294" s="109"/>
      <c r="F294" s="93"/>
      <c r="G294" s="93"/>
      <c r="H294" s="98"/>
      <c r="I294" s="93"/>
      <c r="J294" s="109"/>
      <c r="K294" s="93"/>
      <c r="L294" s="93"/>
      <c r="M294" s="93"/>
      <c r="N294" s="93"/>
      <c r="O294" s="93"/>
      <c r="P294" s="105"/>
      <c r="Q294" s="93"/>
    </row>
    <row r="295">
      <c r="A295" s="93"/>
      <c r="B295" s="93"/>
      <c r="C295" s="93"/>
      <c r="D295" s="98"/>
      <c r="E295" s="109"/>
      <c r="F295" s="93"/>
      <c r="G295" s="93"/>
      <c r="H295" s="98"/>
      <c r="I295" s="93"/>
      <c r="J295" s="109"/>
      <c r="K295" s="93"/>
      <c r="L295" s="93"/>
      <c r="M295" s="93"/>
      <c r="N295" s="93"/>
      <c r="O295" s="93"/>
      <c r="P295" s="105"/>
      <c r="Q295" s="93"/>
    </row>
    <row r="296">
      <c r="A296" s="93"/>
      <c r="B296" s="93"/>
      <c r="C296" s="93"/>
      <c r="D296" s="98"/>
      <c r="E296" s="109"/>
      <c r="F296" s="93"/>
      <c r="G296" s="93"/>
      <c r="H296" s="98"/>
      <c r="I296" s="93"/>
      <c r="J296" s="109"/>
      <c r="K296" s="93"/>
      <c r="L296" s="93"/>
      <c r="M296" s="93"/>
      <c r="N296" s="93"/>
      <c r="O296" s="93"/>
      <c r="P296" s="105"/>
      <c r="Q296" s="93"/>
    </row>
    <row r="297">
      <c r="A297" s="93"/>
      <c r="B297" s="93"/>
      <c r="C297" s="93"/>
      <c r="D297" s="98"/>
      <c r="E297" s="109"/>
      <c r="F297" s="93"/>
      <c r="G297" s="93"/>
      <c r="H297" s="98"/>
      <c r="I297" s="93"/>
      <c r="J297" s="109"/>
      <c r="K297" s="93"/>
      <c r="L297" s="93"/>
      <c r="M297" s="93"/>
      <c r="N297" s="93"/>
      <c r="O297" s="93"/>
      <c r="P297" s="105"/>
      <c r="Q297" s="93"/>
    </row>
    <row r="298">
      <c r="A298" s="93"/>
      <c r="B298" s="93"/>
      <c r="C298" s="93"/>
      <c r="D298" s="98"/>
      <c r="E298" s="109"/>
      <c r="F298" s="93"/>
      <c r="G298" s="93"/>
      <c r="H298" s="98"/>
      <c r="I298" s="93"/>
      <c r="J298" s="109"/>
      <c r="K298" s="93"/>
      <c r="L298" s="93"/>
      <c r="M298" s="93"/>
      <c r="N298" s="93"/>
      <c r="O298" s="93"/>
      <c r="P298" s="105"/>
      <c r="Q298" s="93"/>
    </row>
    <row r="299">
      <c r="A299" s="93"/>
      <c r="B299" s="93"/>
      <c r="C299" s="93"/>
      <c r="D299" s="98"/>
      <c r="E299" s="109"/>
      <c r="F299" s="93"/>
      <c r="G299" s="93"/>
      <c r="H299" s="98"/>
      <c r="I299" s="93"/>
      <c r="J299" s="109"/>
      <c r="K299" s="93"/>
      <c r="L299" s="93"/>
      <c r="M299" s="93"/>
      <c r="N299" s="93"/>
      <c r="O299" s="93"/>
      <c r="P299" s="105"/>
      <c r="Q299" s="93"/>
    </row>
    <row r="300">
      <c r="A300" s="93"/>
      <c r="B300" s="93"/>
      <c r="C300" s="93"/>
      <c r="D300" s="98"/>
      <c r="E300" s="109"/>
      <c r="F300" s="93"/>
      <c r="G300" s="93"/>
      <c r="H300" s="98"/>
      <c r="I300" s="93"/>
      <c r="J300" s="109"/>
      <c r="K300" s="93"/>
      <c r="L300" s="93"/>
      <c r="M300" s="93"/>
      <c r="N300" s="93"/>
      <c r="O300" s="93"/>
      <c r="P300" s="105"/>
      <c r="Q300" s="93"/>
    </row>
    <row r="301">
      <c r="A301" s="93"/>
      <c r="B301" s="93"/>
      <c r="C301" s="93"/>
      <c r="D301" s="98"/>
      <c r="E301" s="109"/>
      <c r="F301" s="93"/>
      <c r="G301" s="93"/>
      <c r="H301" s="98"/>
      <c r="I301" s="93"/>
      <c r="J301" s="109"/>
      <c r="K301" s="93"/>
      <c r="L301" s="93"/>
      <c r="M301" s="93"/>
      <c r="N301" s="93"/>
      <c r="O301" s="93"/>
      <c r="P301" s="105"/>
      <c r="Q301" s="93"/>
    </row>
    <row r="302">
      <c r="A302" s="93"/>
      <c r="B302" s="93"/>
      <c r="C302" s="93"/>
      <c r="D302" s="98"/>
      <c r="E302" s="109"/>
      <c r="F302" s="93"/>
      <c r="G302" s="93"/>
      <c r="H302" s="98"/>
      <c r="I302" s="93"/>
      <c r="J302" s="109"/>
      <c r="K302" s="93"/>
      <c r="L302" s="93"/>
      <c r="M302" s="93"/>
      <c r="N302" s="93"/>
      <c r="O302" s="93"/>
      <c r="P302" s="105"/>
      <c r="Q302" s="93"/>
    </row>
    <row r="303">
      <c r="A303" s="93"/>
      <c r="B303" s="93"/>
      <c r="C303" s="93"/>
      <c r="D303" s="98"/>
      <c r="E303" s="109"/>
      <c r="F303" s="93"/>
      <c r="G303" s="93"/>
      <c r="H303" s="98"/>
      <c r="I303" s="93"/>
      <c r="J303" s="109"/>
      <c r="K303" s="93"/>
      <c r="L303" s="93"/>
      <c r="M303" s="93"/>
      <c r="N303" s="93"/>
      <c r="O303" s="93"/>
      <c r="P303" s="105"/>
      <c r="Q303" s="93"/>
    </row>
    <row r="304">
      <c r="A304" s="93"/>
      <c r="B304" s="93"/>
      <c r="C304" s="93"/>
      <c r="D304" s="98"/>
      <c r="E304" s="109"/>
      <c r="F304" s="93"/>
      <c r="G304" s="93"/>
      <c r="H304" s="98"/>
      <c r="I304" s="93"/>
      <c r="J304" s="109"/>
      <c r="K304" s="93"/>
      <c r="L304" s="93"/>
      <c r="M304" s="93"/>
      <c r="N304" s="93"/>
      <c r="O304" s="93"/>
      <c r="P304" s="105"/>
      <c r="Q304" s="93"/>
    </row>
    <row r="305">
      <c r="A305" s="93"/>
      <c r="B305" s="93"/>
      <c r="C305" s="93"/>
      <c r="D305" s="98"/>
      <c r="E305" s="109"/>
      <c r="F305" s="93"/>
      <c r="G305" s="93"/>
      <c r="H305" s="98"/>
      <c r="I305" s="93"/>
      <c r="J305" s="109"/>
      <c r="K305" s="93"/>
      <c r="L305" s="93"/>
      <c r="M305" s="93"/>
      <c r="N305" s="93"/>
      <c r="O305" s="93"/>
      <c r="P305" s="105"/>
      <c r="Q305" s="93"/>
    </row>
    <row r="306">
      <c r="A306" s="93"/>
      <c r="B306" s="93"/>
      <c r="C306" s="93"/>
      <c r="D306" s="98"/>
      <c r="E306" s="109"/>
      <c r="F306" s="93"/>
      <c r="G306" s="93"/>
      <c r="H306" s="98"/>
      <c r="I306" s="93"/>
      <c r="J306" s="109"/>
      <c r="K306" s="93"/>
      <c r="L306" s="93"/>
      <c r="M306" s="93"/>
      <c r="N306" s="93"/>
      <c r="O306" s="93"/>
      <c r="P306" s="105"/>
      <c r="Q306" s="93"/>
    </row>
    <row r="307">
      <c r="A307" s="93"/>
      <c r="B307" s="93"/>
      <c r="C307" s="93"/>
      <c r="D307" s="98"/>
      <c r="E307" s="109"/>
      <c r="F307" s="93"/>
      <c r="G307" s="93"/>
      <c r="H307" s="98"/>
      <c r="I307" s="93"/>
      <c r="J307" s="109"/>
      <c r="K307" s="93"/>
      <c r="L307" s="93"/>
      <c r="M307" s="93"/>
      <c r="N307" s="93"/>
      <c r="O307" s="93"/>
      <c r="P307" s="105"/>
      <c r="Q307" s="93"/>
    </row>
    <row r="308">
      <c r="A308" s="93"/>
      <c r="B308" s="93"/>
      <c r="C308" s="93"/>
      <c r="D308" s="98"/>
      <c r="E308" s="109"/>
      <c r="F308" s="93"/>
      <c r="G308" s="93"/>
      <c r="H308" s="98"/>
      <c r="I308" s="93"/>
      <c r="J308" s="109"/>
      <c r="K308" s="93"/>
      <c r="L308" s="93"/>
      <c r="M308" s="93"/>
      <c r="N308" s="93"/>
      <c r="O308" s="93"/>
      <c r="P308" s="105"/>
      <c r="Q308" s="93"/>
    </row>
    <row r="309">
      <c r="A309" s="93"/>
      <c r="B309" s="93"/>
      <c r="C309" s="93"/>
      <c r="D309" s="98"/>
      <c r="E309" s="109"/>
      <c r="F309" s="93"/>
      <c r="G309" s="93"/>
      <c r="H309" s="98"/>
      <c r="I309" s="93"/>
      <c r="J309" s="109"/>
      <c r="K309" s="93"/>
      <c r="L309" s="93"/>
      <c r="M309" s="93"/>
      <c r="N309" s="93"/>
      <c r="O309" s="93"/>
      <c r="P309" s="105"/>
      <c r="Q309" s="93"/>
    </row>
    <row r="310">
      <c r="A310" s="93"/>
      <c r="B310" s="93"/>
      <c r="C310" s="93"/>
      <c r="D310" s="98"/>
      <c r="E310" s="109"/>
      <c r="F310" s="93"/>
      <c r="G310" s="93"/>
      <c r="H310" s="98"/>
      <c r="I310" s="93"/>
      <c r="J310" s="109"/>
      <c r="K310" s="93"/>
      <c r="L310" s="93"/>
      <c r="M310" s="93"/>
      <c r="N310" s="93"/>
      <c r="O310" s="93"/>
      <c r="P310" s="105"/>
      <c r="Q310" s="93"/>
    </row>
    <row r="311">
      <c r="A311" s="93"/>
      <c r="B311" s="93"/>
      <c r="C311" s="93"/>
      <c r="D311" s="98"/>
      <c r="E311" s="109"/>
      <c r="F311" s="93"/>
      <c r="G311" s="93"/>
      <c r="H311" s="98"/>
      <c r="I311" s="93"/>
      <c r="J311" s="109"/>
      <c r="K311" s="93"/>
      <c r="L311" s="93"/>
      <c r="M311" s="93"/>
      <c r="N311" s="93"/>
      <c r="O311" s="93"/>
      <c r="P311" s="105"/>
      <c r="Q311" s="93"/>
    </row>
    <row r="312">
      <c r="A312" s="93"/>
      <c r="B312" s="93"/>
      <c r="C312" s="93"/>
      <c r="D312" s="98"/>
      <c r="E312" s="109"/>
      <c r="F312" s="93"/>
      <c r="G312" s="93"/>
      <c r="H312" s="98"/>
      <c r="I312" s="93"/>
      <c r="J312" s="109"/>
      <c r="K312" s="93"/>
      <c r="L312" s="93"/>
      <c r="M312" s="93"/>
      <c r="N312" s="93"/>
      <c r="O312" s="93"/>
      <c r="P312" s="105"/>
      <c r="Q312" s="93"/>
    </row>
    <row r="313">
      <c r="A313" s="93"/>
      <c r="B313" s="93"/>
      <c r="C313" s="93"/>
      <c r="D313" s="98"/>
      <c r="E313" s="109"/>
      <c r="F313" s="93"/>
      <c r="G313" s="93"/>
      <c r="H313" s="98"/>
      <c r="I313" s="93"/>
      <c r="J313" s="109"/>
      <c r="K313" s="93"/>
      <c r="L313" s="93"/>
      <c r="M313" s="93"/>
      <c r="N313" s="93"/>
      <c r="O313" s="93"/>
      <c r="P313" s="105"/>
      <c r="Q313" s="93"/>
    </row>
    <row r="314">
      <c r="A314" s="93"/>
      <c r="B314" s="93"/>
      <c r="C314" s="93"/>
      <c r="D314" s="98"/>
      <c r="E314" s="109"/>
      <c r="F314" s="93"/>
      <c r="G314" s="93"/>
      <c r="H314" s="98"/>
      <c r="I314" s="93"/>
      <c r="J314" s="109"/>
      <c r="K314" s="93"/>
      <c r="L314" s="93"/>
      <c r="M314" s="93"/>
      <c r="N314" s="93"/>
      <c r="O314" s="93"/>
      <c r="P314" s="105"/>
      <c r="Q314" s="93"/>
    </row>
    <row r="315">
      <c r="A315" s="93"/>
      <c r="B315" s="93"/>
      <c r="C315" s="93"/>
      <c r="D315" s="98"/>
      <c r="E315" s="109"/>
      <c r="F315" s="93"/>
      <c r="G315" s="93"/>
      <c r="H315" s="98"/>
      <c r="I315" s="93"/>
      <c r="J315" s="109"/>
      <c r="K315" s="93"/>
      <c r="L315" s="93"/>
      <c r="M315" s="93"/>
      <c r="N315" s="93"/>
      <c r="O315" s="93"/>
      <c r="P315" s="105"/>
      <c r="Q315" s="93"/>
    </row>
    <row r="316">
      <c r="A316" s="93"/>
      <c r="B316" s="93"/>
      <c r="C316" s="93"/>
      <c r="D316" s="98"/>
      <c r="E316" s="109"/>
      <c r="F316" s="93"/>
      <c r="G316" s="93"/>
      <c r="H316" s="98"/>
      <c r="I316" s="93"/>
      <c r="J316" s="109"/>
      <c r="K316" s="93"/>
      <c r="L316" s="93"/>
      <c r="M316" s="93"/>
      <c r="N316" s="93"/>
      <c r="O316" s="93"/>
      <c r="P316" s="105"/>
      <c r="Q316" s="93"/>
    </row>
    <row r="317">
      <c r="A317" s="93"/>
      <c r="B317" s="93"/>
      <c r="C317" s="93"/>
      <c r="D317" s="98"/>
      <c r="E317" s="109"/>
      <c r="F317" s="93"/>
      <c r="G317" s="93"/>
      <c r="H317" s="98"/>
      <c r="I317" s="93"/>
      <c r="J317" s="109"/>
      <c r="K317" s="93"/>
      <c r="L317" s="93"/>
      <c r="M317" s="93"/>
      <c r="N317" s="93"/>
      <c r="O317" s="93"/>
      <c r="P317" s="105"/>
      <c r="Q317" s="93"/>
    </row>
    <row r="318">
      <c r="A318" s="93"/>
      <c r="B318" s="93"/>
      <c r="C318" s="93"/>
      <c r="D318" s="98"/>
      <c r="E318" s="109"/>
      <c r="F318" s="93"/>
      <c r="G318" s="93"/>
      <c r="H318" s="98"/>
      <c r="I318" s="93"/>
      <c r="J318" s="109"/>
      <c r="K318" s="93"/>
      <c r="L318" s="93"/>
      <c r="M318" s="93"/>
      <c r="N318" s="93"/>
      <c r="O318" s="93"/>
      <c r="P318" s="105"/>
      <c r="Q318" s="93"/>
    </row>
    <row r="319">
      <c r="A319" s="93"/>
      <c r="B319" s="93"/>
      <c r="C319" s="93"/>
      <c r="D319" s="98"/>
      <c r="E319" s="109"/>
      <c r="F319" s="93"/>
      <c r="G319" s="93"/>
      <c r="H319" s="98"/>
      <c r="I319" s="93"/>
      <c r="J319" s="109"/>
      <c r="K319" s="93"/>
      <c r="L319" s="93"/>
      <c r="M319" s="93"/>
      <c r="N319" s="93"/>
      <c r="O319" s="93"/>
      <c r="P319" s="105"/>
      <c r="Q319" s="93"/>
    </row>
    <row r="320">
      <c r="A320" s="93"/>
      <c r="B320" s="93"/>
      <c r="C320" s="93"/>
      <c r="D320" s="98"/>
      <c r="E320" s="109"/>
      <c r="F320" s="93"/>
      <c r="G320" s="93"/>
      <c r="H320" s="98"/>
      <c r="I320" s="93"/>
      <c r="J320" s="109"/>
      <c r="K320" s="93"/>
      <c r="L320" s="93"/>
      <c r="M320" s="93"/>
      <c r="N320" s="93"/>
      <c r="O320" s="93"/>
      <c r="P320" s="105"/>
      <c r="Q320" s="93"/>
    </row>
    <row r="321">
      <c r="A321" s="93"/>
      <c r="B321" s="93"/>
      <c r="C321" s="93"/>
      <c r="D321" s="98"/>
      <c r="E321" s="109"/>
      <c r="F321" s="93"/>
      <c r="G321" s="93"/>
      <c r="H321" s="98"/>
      <c r="I321" s="93"/>
      <c r="J321" s="109"/>
      <c r="K321" s="93"/>
      <c r="L321" s="93"/>
      <c r="M321" s="93"/>
      <c r="N321" s="93"/>
      <c r="O321" s="93"/>
      <c r="P321" s="105"/>
      <c r="Q321" s="93"/>
    </row>
    <row r="322">
      <c r="A322" s="93"/>
      <c r="B322" s="93"/>
      <c r="C322" s="93"/>
      <c r="D322" s="98"/>
      <c r="E322" s="109"/>
      <c r="F322" s="93"/>
      <c r="G322" s="93"/>
      <c r="H322" s="98"/>
      <c r="I322" s="93"/>
      <c r="J322" s="109"/>
      <c r="K322" s="93"/>
      <c r="L322" s="93"/>
      <c r="M322" s="93"/>
      <c r="N322" s="93"/>
      <c r="O322" s="93"/>
      <c r="P322" s="105"/>
      <c r="Q322" s="93"/>
    </row>
    <row r="323">
      <c r="A323" s="93"/>
      <c r="B323" s="93"/>
      <c r="C323" s="93"/>
      <c r="D323" s="98"/>
      <c r="E323" s="109"/>
      <c r="F323" s="93"/>
      <c r="G323" s="93"/>
      <c r="H323" s="98"/>
      <c r="I323" s="93"/>
      <c r="J323" s="109"/>
      <c r="K323" s="93"/>
      <c r="L323" s="93"/>
      <c r="M323" s="93"/>
      <c r="N323" s="93"/>
      <c r="O323" s="93"/>
      <c r="P323" s="105"/>
      <c r="Q323" s="93"/>
    </row>
    <row r="324">
      <c r="A324" s="93"/>
      <c r="B324" s="93"/>
      <c r="C324" s="93"/>
      <c r="D324" s="98"/>
      <c r="E324" s="109"/>
      <c r="F324" s="93"/>
      <c r="G324" s="93"/>
      <c r="H324" s="98"/>
      <c r="I324" s="93"/>
      <c r="J324" s="109"/>
      <c r="K324" s="93"/>
      <c r="L324" s="93"/>
      <c r="M324" s="93"/>
      <c r="N324" s="93"/>
      <c r="O324" s="93"/>
      <c r="P324" s="105"/>
      <c r="Q324" s="93"/>
    </row>
    <row r="325">
      <c r="A325" s="93"/>
      <c r="B325" s="93"/>
      <c r="C325" s="93"/>
      <c r="D325" s="98"/>
      <c r="E325" s="109"/>
      <c r="F325" s="93"/>
      <c r="G325" s="93"/>
      <c r="H325" s="98"/>
      <c r="I325" s="93"/>
      <c r="J325" s="109"/>
      <c r="K325" s="93"/>
      <c r="L325" s="93"/>
      <c r="M325" s="93"/>
      <c r="N325" s="93"/>
      <c r="O325" s="93"/>
      <c r="P325" s="105"/>
      <c r="Q325" s="93"/>
    </row>
    <row r="326">
      <c r="A326" s="93"/>
      <c r="B326" s="93"/>
      <c r="C326" s="93"/>
      <c r="D326" s="98"/>
      <c r="E326" s="109"/>
      <c r="F326" s="93"/>
      <c r="G326" s="93"/>
      <c r="H326" s="98"/>
      <c r="I326" s="93"/>
      <c r="J326" s="109"/>
      <c r="K326" s="93"/>
      <c r="L326" s="93"/>
      <c r="M326" s="93"/>
      <c r="N326" s="93"/>
      <c r="O326" s="93"/>
      <c r="P326" s="105"/>
      <c r="Q326" s="93"/>
    </row>
    <row r="327">
      <c r="A327" s="93"/>
      <c r="B327" s="93"/>
      <c r="C327" s="93"/>
      <c r="D327" s="98"/>
      <c r="E327" s="109"/>
      <c r="F327" s="93"/>
      <c r="G327" s="93"/>
      <c r="H327" s="98"/>
      <c r="I327" s="93"/>
      <c r="J327" s="109"/>
      <c r="K327" s="93"/>
      <c r="L327" s="93"/>
      <c r="M327" s="93"/>
      <c r="N327" s="93"/>
      <c r="O327" s="93"/>
      <c r="P327" s="105"/>
      <c r="Q327" s="93"/>
    </row>
    <row r="328">
      <c r="A328" s="93"/>
      <c r="B328" s="93"/>
      <c r="C328" s="93"/>
      <c r="D328" s="98"/>
      <c r="E328" s="109"/>
      <c r="F328" s="93"/>
      <c r="G328" s="93"/>
      <c r="H328" s="98"/>
      <c r="I328" s="93"/>
      <c r="J328" s="109"/>
      <c r="K328" s="93"/>
      <c r="L328" s="93"/>
      <c r="M328" s="93"/>
      <c r="N328" s="93"/>
      <c r="O328" s="93"/>
      <c r="P328" s="105"/>
      <c r="Q328" s="93"/>
    </row>
    <row r="329">
      <c r="A329" s="93"/>
      <c r="B329" s="93"/>
      <c r="C329" s="93"/>
      <c r="D329" s="98"/>
      <c r="E329" s="109"/>
      <c r="F329" s="93"/>
      <c r="G329" s="93"/>
      <c r="H329" s="98"/>
      <c r="I329" s="93"/>
      <c r="J329" s="109"/>
      <c r="K329" s="93"/>
      <c r="L329" s="93"/>
      <c r="M329" s="93"/>
      <c r="N329" s="93"/>
      <c r="O329" s="93"/>
      <c r="P329" s="105"/>
      <c r="Q329" s="93"/>
    </row>
    <row r="330">
      <c r="A330" s="93"/>
      <c r="B330" s="93"/>
      <c r="C330" s="93"/>
      <c r="D330" s="98"/>
      <c r="E330" s="109"/>
      <c r="F330" s="93"/>
      <c r="G330" s="93"/>
      <c r="H330" s="98"/>
      <c r="I330" s="93"/>
      <c r="J330" s="109"/>
      <c r="K330" s="93"/>
      <c r="L330" s="93"/>
      <c r="M330" s="93"/>
      <c r="N330" s="93"/>
      <c r="O330" s="93"/>
      <c r="P330" s="105"/>
      <c r="Q330" s="93"/>
    </row>
    <row r="331">
      <c r="A331" s="93"/>
      <c r="B331" s="93"/>
      <c r="C331" s="93"/>
      <c r="D331" s="98"/>
      <c r="E331" s="109"/>
      <c r="F331" s="93"/>
      <c r="G331" s="93"/>
      <c r="H331" s="98"/>
      <c r="I331" s="93"/>
      <c r="J331" s="109"/>
      <c r="K331" s="93"/>
      <c r="L331" s="93"/>
      <c r="M331" s="93"/>
      <c r="N331" s="93"/>
      <c r="O331" s="93"/>
      <c r="P331" s="105"/>
      <c r="Q331" s="93"/>
    </row>
    <row r="332">
      <c r="A332" s="93"/>
      <c r="B332" s="93"/>
      <c r="C332" s="93"/>
      <c r="D332" s="98"/>
      <c r="E332" s="109"/>
      <c r="F332" s="93"/>
      <c r="G332" s="93"/>
      <c r="H332" s="98"/>
      <c r="I332" s="93"/>
      <c r="J332" s="109"/>
      <c r="K332" s="93"/>
      <c r="L332" s="93"/>
      <c r="M332" s="93"/>
      <c r="N332" s="93"/>
      <c r="O332" s="93"/>
      <c r="P332" s="105"/>
      <c r="Q332" s="93"/>
    </row>
    <row r="333">
      <c r="A333" s="93"/>
      <c r="B333" s="93"/>
      <c r="C333" s="93"/>
      <c r="D333" s="98"/>
      <c r="E333" s="109"/>
      <c r="F333" s="93"/>
      <c r="G333" s="93"/>
      <c r="H333" s="98"/>
      <c r="I333" s="93"/>
      <c r="J333" s="109"/>
      <c r="K333" s="93"/>
      <c r="L333" s="93"/>
      <c r="M333" s="93"/>
      <c r="N333" s="93"/>
      <c r="O333" s="93"/>
      <c r="P333" s="105"/>
      <c r="Q333" s="93"/>
    </row>
    <row r="334">
      <c r="A334" s="93"/>
      <c r="B334" s="93"/>
      <c r="C334" s="93"/>
      <c r="D334" s="98"/>
      <c r="E334" s="109"/>
      <c r="F334" s="93"/>
      <c r="G334" s="93"/>
      <c r="H334" s="98"/>
      <c r="I334" s="93"/>
      <c r="J334" s="109"/>
      <c r="K334" s="93"/>
      <c r="L334" s="93"/>
      <c r="M334" s="93"/>
      <c r="N334" s="93"/>
      <c r="O334" s="93"/>
      <c r="P334" s="105"/>
      <c r="Q334" s="93"/>
    </row>
    <row r="335">
      <c r="A335" s="93"/>
      <c r="B335" s="93"/>
      <c r="C335" s="93"/>
      <c r="D335" s="98"/>
      <c r="E335" s="109"/>
      <c r="F335" s="93"/>
      <c r="G335" s="93"/>
      <c r="H335" s="98"/>
      <c r="I335" s="93"/>
      <c r="J335" s="109"/>
      <c r="K335" s="93"/>
      <c r="L335" s="93"/>
      <c r="M335" s="93"/>
      <c r="N335" s="93"/>
      <c r="O335" s="93"/>
      <c r="P335" s="105"/>
      <c r="Q335" s="93"/>
    </row>
    <row r="336">
      <c r="A336" s="93"/>
      <c r="B336" s="93"/>
      <c r="C336" s="93"/>
      <c r="D336" s="98"/>
      <c r="E336" s="109"/>
      <c r="F336" s="93"/>
      <c r="G336" s="93"/>
      <c r="H336" s="98"/>
      <c r="I336" s="93"/>
      <c r="J336" s="109"/>
      <c r="K336" s="93"/>
      <c r="L336" s="93"/>
      <c r="M336" s="93"/>
      <c r="N336" s="93"/>
      <c r="O336" s="93"/>
      <c r="P336" s="105"/>
      <c r="Q336" s="93"/>
    </row>
    <row r="337">
      <c r="A337" s="93"/>
      <c r="B337" s="93"/>
      <c r="C337" s="93"/>
      <c r="D337" s="98"/>
      <c r="E337" s="109"/>
      <c r="F337" s="93"/>
      <c r="G337" s="93"/>
      <c r="H337" s="98"/>
      <c r="I337" s="93"/>
      <c r="J337" s="109"/>
      <c r="K337" s="93"/>
      <c r="L337" s="93"/>
      <c r="M337" s="93"/>
      <c r="N337" s="93"/>
      <c r="O337" s="93"/>
      <c r="P337" s="105"/>
      <c r="Q337" s="93"/>
    </row>
    <row r="338">
      <c r="A338" s="93"/>
      <c r="B338" s="93"/>
      <c r="C338" s="93"/>
      <c r="D338" s="98"/>
      <c r="E338" s="109"/>
      <c r="F338" s="93"/>
      <c r="G338" s="93"/>
      <c r="H338" s="98"/>
      <c r="I338" s="93"/>
      <c r="J338" s="109"/>
      <c r="K338" s="93"/>
      <c r="L338" s="93"/>
      <c r="M338" s="93"/>
      <c r="N338" s="93"/>
      <c r="O338" s="93"/>
      <c r="P338" s="105"/>
      <c r="Q338" s="93"/>
    </row>
    <row r="339">
      <c r="A339" s="93"/>
      <c r="B339" s="93"/>
      <c r="C339" s="93"/>
      <c r="D339" s="98"/>
      <c r="E339" s="109"/>
      <c r="F339" s="93"/>
      <c r="G339" s="93"/>
      <c r="H339" s="98"/>
      <c r="I339" s="93"/>
      <c r="J339" s="109"/>
      <c r="K339" s="93"/>
      <c r="L339" s="93"/>
      <c r="M339" s="93"/>
      <c r="N339" s="93"/>
      <c r="O339" s="93"/>
      <c r="P339" s="105"/>
      <c r="Q339" s="93"/>
    </row>
    <row r="340">
      <c r="A340" s="93"/>
      <c r="B340" s="93"/>
      <c r="C340" s="93"/>
      <c r="D340" s="98"/>
      <c r="E340" s="109"/>
      <c r="F340" s="93"/>
      <c r="G340" s="93"/>
      <c r="H340" s="98"/>
      <c r="I340" s="93"/>
      <c r="J340" s="109"/>
      <c r="K340" s="93"/>
      <c r="L340" s="93"/>
      <c r="M340" s="93"/>
      <c r="N340" s="93"/>
      <c r="O340" s="93"/>
      <c r="P340" s="105"/>
      <c r="Q340" s="93"/>
    </row>
    <row r="341">
      <c r="A341" s="93"/>
      <c r="B341" s="93"/>
      <c r="C341" s="93"/>
      <c r="D341" s="98"/>
      <c r="E341" s="109"/>
      <c r="F341" s="93"/>
      <c r="G341" s="93"/>
      <c r="H341" s="98"/>
      <c r="I341" s="93"/>
      <c r="J341" s="109"/>
      <c r="K341" s="93"/>
      <c r="L341" s="93"/>
      <c r="M341" s="93"/>
      <c r="N341" s="93"/>
      <c r="O341" s="93"/>
      <c r="P341" s="105"/>
      <c r="Q341" s="93"/>
    </row>
    <row r="342">
      <c r="A342" s="93"/>
      <c r="B342" s="93"/>
      <c r="C342" s="93"/>
      <c r="D342" s="98"/>
      <c r="E342" s="109"/>
      <c r="F342" s="93"/>
      <c r="G342" s="93"/>
      <c r="H342" s="98"/>
      <c r="I342" s="93"/>
      <c r="J342" s="109"/>
      <c r="K342" s="93"/>
      <c r="L342" s="93"/>
      <c r="M342" s="93"/>
      <c r="N342" s="93"/>
      <c r="O342" s="93"/>
      <c r="P342" s="105"/>
      <c r="Q342" s="93"/>
    </row>
    <row r="343">
      <c r="A343" s="93"/>
      <c r="B343" s="93"/>
      <c r="C343" s="93"/>
      <c r="D343" s="98"/>
      <c r="E343" s="109"/>
      <c r="F343" s="93"/>
      <c r="G343" s="93"/>
      <c r="H343" s="98"/>
      <c r="I343" s="93"/>
      <c r="J343" s="109"/>
      <c r="K343" s="93"/>
      <c r="L343" s="93"/>
      <c r="M343" s="93"/>
      <c r="N343" s="93"/>
      <c r="O343" s="93"/>
      <c r="P343" s="105"/>
      <c r="Q343" s="93"/>
    </row>
    <row r="344">
      <c r="A344" s="93"/>
      <c r="B344" s="93"/>
      <c r="C344" s="93"/>
      <c r="D344" s="98"/>
      <c r="E344" s="109"/>
      <c r="F344" s="93"/>
      <c r="G344" s="93"/>
      <c r="H344" s="98"/>
      <c r="I344" s="93"/>
      <c r="J344" s="109"/>
      <c r="K344" s="93"/>
      <c r="L344" s="93"/>
      <c r="M344" s="93"/>
      <c r="N344" s="93"/>
      <c r="O344" s="93"/>
      <c r="P344" s="105"/>
      <c r="Q344" s="93"/>
    </row>
    <row r="345">
      <c r="A345" s="93"/>
      <c r="B345" s="93"/>
      <c r="C345" s="93"/>
      <c r="D345" s="98"/>
      <c r="E345" s="109"/>
      <c r="F345" s="93"/>
      <c r="G345" s="93"/>
      <c r="H345" s="98"/>
      <c r="I345" s="93"/>
      <c r="J345" s="109"/>
      <c r="K345" s="93"/>
      <c r="L345" s="93"/>
      <c r="M345" s="93"/>
      <c r="N345" s="93"/>
      <c r="O345" s="93"/>
      <c r="P345" s="105"/>
      <c r="Q345" s="93"/>
    </row>
    <row r="346">
      <c r="A346" s="93"/>
      <c r="B346" s="93"/>
      <c r="C346" s="93"/>
      <c r="D346" s="98"/>
      <c r="E346" s="109"/>
      <c r="F346" s="93"/>
      <c r="G346" s="93"/>
      <c r="H346" s="98"/>
      <c r="I346" s="93"/>
      <c r="J346" s="109"/>
      <c r="K346" s="93"/>
      <c r="L346" s="93"/>
      <c r="M346" s="93"/>
      <c r="N346" s="93"/>
      <c r="O346" s="93"/>
      <c r="P346" s="105"/>
      <c r="Q346" s="93"/>
    </row>
    <row r="347">
      <c r="A347" s="93"/>
      <c r="B347" s="93"/>
      <c r="C347" s="93"/>
      <c r="D347" s="98"/>
      <c r="E347" s="109"/>
      <c r="F347" s="93"/>
      <c r="G347" s="93"/>
      <c r="H347" s="98"/>
      <c r="I347" s="93"/>
      <c r="J347" s="109"/>
      <c r="K347" s="93"/>
      <c r="L347" s="93"/>
      <c r="M347" s="93"/>
      <c r="N347" s="93"/>
      <c r="O347" s="93"/>
      <c r="P347" s="105"/>
      <c r="Q347" s="93"/>
    </row>
    <row r="348">
      <c r="A348" s="93"/>
      <c r="B348" s="93"/>
      <c r="C348" s="93"/>
      <c r="D348" s="98"/>
      <c r="E348" s="109"/>
      <c r="F348" s="93"/>
      <c r="G348" s="93"/>
      <c r="H348" s="98"/>
      <c r="I348" s="93"/>
      <c r="J348" s="109"/>
      <c r="K348" s="93"/>
      <c r="L348" s="93"/>
      <c r="M348" s="93"/>
      <c r="N348" s="93"/>
      <c r="O348" s="93"/>
      <c r="P348" s="105"/>
      <c r="Q348" s="93"/>
    </row>
    <row r="349">
      <c r="A349" s="93"/>
      <c r="B349" s="93"/>
      <c r="C349" s="93"/>
      <c r="D349" s="98"/>
      <c r="E349" s="109"/>
      <c r="F349" s="93"/>
      <c r="G349" s="93"/>
      <c r="H349" s="98"/>
      <c r="I349" s="93"/>
      <c r="J349" s="109"/>
      <c r="K349" s="93"/>
      <c r="L349" s="93"/>
      <c r="M349" s="93"/>
      <c r="N349" s="93"/>
      <c r="O349" s="93"/>
      <c r="P349" s="105"/>
      <c r="Q349" s="93"/>
    </row>
    <row r="350">
      <c r="A350" s="93"/>
      <c r="B350" s="93"/>
      <c r="C350" s="93"/>
      <c r="D350" s="98"/>
      <c r="E350" s="109"/>
      <c r="F350" s="93"/>
      <c r="G350" s="93"/>
      <c r="H350" s="98"/>
      <c r="I350" s="93"/>
      <c r="J350" s="109"/>
      <c r="K350" s="93"/>
      <c r="L350" s="93"/>
      <c r="M350" s="93"/>
      <c r="N350" s="93"/>
      <c r="O350" s="93"/>
      <c r="P350" s="105"/>
      <c r="Q350" s="93"/>
    </row>
    <row r="351">
      <c r="A351" s="93"/>
      <c r="B351" s="93"/>
      <c r="C351" s="93"/>
      <c r="D351" s="98"/>
      <c r="E351" s="109"/>
      <c r="F351" s="93"/>
      <c r="G351" s="93"/>
      <c r="H351" s="98"/>
      <c r="I351" s="93"/>
      <c r="J351" s="109"/>
      <c r="K351" s="93"/>
      <c r="L351" s="93"/>
      <c r="M351" s="93"/>
      <c r="N351" s="93"/>
      <c r="O351" s="93"/>
      <c r="P351" s="105"/>
      <c r="Q351" s="93"/>
    </row>
    <row r="352">
      <c r="A352" s="93"/>
      <c r="B352" s="93"/>
      <c r="C352" s="93"/>
      <c r="D352" s="98"/>
      <c r="E352" s="109"/>
      <c r="F352" s="93"/>
      <c r="G352" s="93"/>
      <c r="H352" s="98"/>
      <c r="I352" s="93"/>
      <c r="J352" s="109"/>
      <c r="K352" s="93"/>
      <c r="L352" s="93"/>
      <c r="M352" s="93"/>
      <c r="N352" s="93"/>
      <c r="O352" s="93"/>
      <c r="P352" s="105"/>
      <c r="Q352" s="93"/>
    </row>
    <row r="353">
      <c r="A353" s="93"/>
      <c r="B353" s="93"/>
      <c r="C353" s="93"/>
      <c r="D353" s="98"/>
      <c r="E353" s="109"/>
      <c r="F353" s="93"/>
      <c r="G353" s="93"/>
      <c r="H353" s="98"/>
      <c r="I353" s="93"/>
      <c r="J353" s="109"/>
      <c r="K353" s="93"/>
      <c r="L353" s="93"/>
      <c r="M353" s="93"/>
      <c r="N353" s="93"/>
      <c r="O353" s="93"/>
      <c r="P353" s="105"/>
      <c r="Q353" s="93"/>
    </row>
    <row r="354">
      <c r="A354" s="93"/>
      <c r="B354" s="93"/>
      <c r="C354" s="93"/>
      <c r="D354" s="98"/>
      <c r="E354" s="109"/>
      <c r="F354" s="93"/>
      <c r="G354" s="93"/>
      <c r="H354" s="98"/>
      <c r="I354" s="93"/>
      <c r="J354" s="109"/>
      <c r="K354" s="93"/>
      <c r="L354" s="93"/>
      <c r="M354" s="93"/>
      <c r="N354" s="93"/>
      <c r="O354" s="93"/>
      <c r="P354" s="105"/>
      <c r="Q354" s="93"/>
    </row>
    <row r="355">
      <c r="A355" s="93"/>
      <c r="B355" s="93"/>
      <c r="C355" s="93"/>
      <c r="D355" s="98"/>
      <c r="E355" s="109"/>
      <c r="F355" s="93"/>
      <c r="G355" s="93"/>
      <c r="H355" s="98"/>
      <c r="I355" s="93"/>
      <c r="J355" s="109"/>
      <c r="K355" s="93"/>
      <c r="L355" s="93"/>
      <c r="M355" s="93"/>
      <c r="N355" s="93"/>
      <c r="O355" s="93"/>
      <c r="P355" s="105"/>
      <c r="Q355" s="93"/>
    </row>
    <row r="356">
      <c r="A356" s="93"/>
      <c r="B356" s="93"/>
      <c r="C356" s="93"/>
      <c r="D356" s="98"/>
      <c r="E356" s="109"/>
      <c r="F356" s="93"/>
      <c r="G356" s="93"/>
      <c r="H356" s="98"/>
      <c r="I356" s="93"/>
      <c r="J356" s="109"/>
      <c r="K356" s="93"/>
      <c r="L356" s="93"/>
      <c r="M356" s="93"/>
      <c r="N356" s="93"/>
      <c r="O356" s="93"/>
      <c r="P356" s="105"/>
      <c r="Q356" s="93"/>
    </row>
    <row r="357">
      <c r="A357" s="93"/>
      <c r="B357" s="93"/>
      <c r="C357" s="93"/>
      <c r="D357" s="98"/>
      <c r="E357" s="109"/>
      <c r="F357" s="93"/>
      <c r="G357" s="93"/>
      <c r="H357" s="98"/>
      <c r="I357" s="93"/>
      <c r="J357" s="109"/>
      <c r="K357" s="93"/>
      <c r="L357" s="93"/>
      <c r="M357" s="93"/>
      <c r="N357" s="93"/>
      <c r="O357" s="93"/>
      <c r="P357" s="105"/>
      <c r="Q357" s="93"/>
    </row>
    <row r="358">
      <c r="A358" s="93"/>
      <c r="B358" s="93"/>
      <c r="C358" s="93"/>
      <c r="D358" s="98"/>
      <c r="E358" s="109"/>
      <c r="F358" s="93"/>
      <c r="G358" s="93"/>
      <c r="H358" s="98"/>
      <c r="I358" s="93"/>
      <c r="J358" s="109"/>
      <c r="K358" s="93"/>
      <c r="L358" s="93"/>
      <c r="M358" s="93"/>
      <c r="N358" s="93"/>
      <c r="O358" s="93"/>
      <c r="P358" s="105"/>
      <c r="Q358" s="93"/>
    </row>
    <row r="359">
      <c r="A359" s="93"/>
      <c r="B359" s="93"/>
      <c r="C359" s="93"/>
      <c r="D359" s="98"/>
      <c r="E359" s="109"/>
      <c r="F359" s="93"/>
      <c r="G359" s="93"/>
      <c r="H359" s="98"/>
      <c r="I359" s="93"/>
      <c r="J359" s="109"/>
      <c r="K359" s="93"/>
      <c r="L359" s="93"/>
      <c r="M359" s="93"/>
      <c r="N359" s="93"/>
      <c r="O359" s="93"/>
      <c r="P359" s="105"/>
      <c r="Q359" s="93"/>
    </row>
    <row r="360">
      <c r="A360" s="93"/>
      <c r="B360" s="93"/>
      <c r="C360" s="93"/>
      <c r="D360" s="98"/>
      <c r="E360" s="109"/>
      <c r="F360" s="93"/>
      <c r="G360" s="93"/>
      <c r="H360" s="98"/>
      <c r="I360" s="93"/>
      <c r="J360" s="109"/>
      <c r="K360" s="93"/>
      <c r="L360" s="93"/>
      <c r="M360" s="93"/>
      <c r="N360" s="93"/>
      <c r="O360" s="93"/>
      <c r="P360" s="105"/>
      <c r="Q360" s="93"/>
    </row>
    <row r="361">
      <c r="A361" s="93"/>
      <c r="B361" s="93"/>
      <c r="C361" s="93"/>
      <c r="D361" s="98"/>
      <c r="E361" s="109"/>
      <c r="F361" s="93"/>
      <c r="G361" s="93"/>
      <c r="H361" s="98"/>
      <c r="I361" s="93"/>
      <c r="J361" s="109"/>
      <c r="K361" s="93"/>
      <c r="L361" s="93"/>
      <c r="M361" s="93"/>
      <c r="N361" s="93"/>
      <c r="O361" s="93"/>
      <c r="P361" s="105"/>
      <c r="Q361" s="93"/>
    </row>
    <row r="362">
      <c r="A362" s="93"/>
      <c r="B362" s="93"/>
      <c r="C362" s="93"/>
      <c r="D362" s="98"/>
      <c r="E362" s="109"/>
      <c r="F362" s="93"/>
      <c r="G362" s="93"/>
      <c r="H362" s="98"/>
      <c r="I362" s="93"/>
      <c r="J362" s="109"/>
      <c r="K362" s="93"/>
      <c r="L362" s="93"/>
      <c r="M362" s="93"/>
      <c r="N362" s="93"/>
      <c r="O362" s="93"/>
      <c r="P362" s="105"/>
      <c r="Q362" s="93"/>
    </row>
    <row r="363">
      <c r="A363" s="93"/>
      <c r="B363" s="93"/>
      <c r="C363" s="93"/>
      <c r="D363" s="98"/>
      <c r="E363" s="109"/>
      <c r="F363" s="93"/>
      <c r="G363" s="93"/>
      <c r="H363" s="98"/>
      <c r="I363" s="93"/>
      <c r="J363" s="109"/>
      <c r="K363" s="93"/>
      <c r="L363" s="93"/>
      <c r="M363" s="93"/>
      <c r="N363" s="93"/>
      <c r="O363" s="93"/>
      <c r="P363" s="105"/>
      <c r="Q363" s="93"/>
    </row>
    <row r="364">
      <c r="A364" s="93"/>
      <c r="B364" s="93"/>
      <c r="C364" s="93"/>
      <c r="D364" s="98"/>
      <c r="E364" s="109"/>
      <c r="F364" s="93"/>
      <c r="G364" s="93"/>
      <c r="H364" s="98"/>
      <c r="I364" s="93"/>
      <c r="J364" s="109"/>
      <c r="K364" s="93"/>
      <c r="L364" s="93"/>
      <c r="M364" s="93"/>
      <c r="N364" s="93"/>
      <c r="O364" s="93"/>
      <c r="P364" s="105"/>
      <c r="Q364" s="93"/>
    </row>
    <row r="365">
      <c r="A365" s="93"/>
      <c r="B365" s="93"/>
      <c r="C365" s="93"/>
      <c r="D365" s="98"/>
      <c r="E365" s="109"/>
      <c r="F365" s="93"/>
      <c r="G365" s="93"/>
      <c r="H365" s="98"/>
      <c r="I365" s="93"/>
      <c r="J365" s="109"/>
      <c r="K365" s="93"/>
      <c r="L365" s="93"/>
      <c r="M365" s="93"/>
      <c r="N365" s="93"/>
      <c r="O365" s="93"/>
      <c r="P365" s="105"/>
      <c r="Q365" s="93"/>
    </row>
    <row r="366">
      <c r="A366" s="93"/>
      <c r="B366" s="93"/>
      <c r="C366" s="93"/>
      <c r="D366" s="98"/>
      <c r="E366" s="109"/>
      <c r="F366" s="93"/>
      <c r="G366" s="93"/>
      <c r="H366" s="98"/>
      <c r="I366" s="93"/>
      <c r="J366" s="109"/>
      <c r="K366" s="93"/>
      <c r="L366" s="93"/>
      <c r="M366" s="93"/>
      <c r="N366" s="93"/>
      <c r="O366" s="93"/>
      <c r="P366" s="105"/>
      <c r="Q366" s="93"/>
    </row>
    <row r="367">
      <c r="A367" s="93"/>
      <c r="B367" s="93"/>
      <c r="C367" s="93"/>
      <c r="D367" s="98"/>
      <c r="E367" s="109"/>
      <c r="F367" s="93"/>
      <c r="G367" s="93"/>
      <c r="H367" s="98"/>
      <c r="I367" s="93"/>
      <c r="J367" s="109"/>
      <c r="K367" s="93"/>
      <c r="L367" s="93"/>
      <c r="M367" s="93"/>
      <c r="N367" s="93"/>
      <c r="O367" s="93"/>
      <c r="P367" s="105"/>
      <c r="Q367" s="93"/>
    </row>
    <row r="368">
      <c r="A368" s="93"/>
      <c r="B368" s="93"/>
      <c r="C368" s="93"/>
      <c r="D368" s="98"/>
      <c r="E368" s="109"/>
      <c r="F368" s="93"/>
      <c r="G368" s="93"/>
      <c r="H368" s="98"/>
      <c r="I368" s="93"/>
      <c r="J368" s="109"/>
      <c r="K368" s="93"/>
      <c r="L368" s="93"/>
      <c r="M368" s="93"/>
      <c r="N368" s="93"/>
      <c r="O368" s="93"/>
      <c r="P368" s="105"/>
      <c r="Q368" s="93"/>
    </row>
    <row r="369">
      <c r="A369" s="93"/>
      <c r="B369" s="93"/>
      <c r="C369" s="93"/>
      <c r="D369" s="98"/>
      <c r="E369" s="109"/>
      <c r="F369" s="93"/>
      <c r="G369" s="93"/>
      <c r="H369" s="98"/>
      <c r="I369" s="93"/>
      <c r="J369" s="109"/>
      <c r="K369" s="93"/>
      <c r="L369" s="93"/>
      <c r="M369" s="93"/>
      <c r="N369" s="93"/>
      <c r="O369" s="93"/>
      <c r="P369" s="105"/>
      <c r="Q369" s="93"/>
    </row>
    <row r="370">
      <c r="A370" s="93"/>
      <c r="B370" s="93"/>
      <c r="C370" s="93"/>
      <c r="D370" s="98"/>
      <c r="E370" s="109"/>
      <c r="F370" s="93"/>
      <c r="G370" s="93"/>
      <c r="H370" s="98"/>
      <c r="I370" s="93"/>
      <c r="J370" s="109"/>
      <c r="K370" s="93"/>
      <c r="L370" s="93"/>
      <c r="M370" s="93"/>
      <c r="N370" s="93"/>
      <c r="O370" s="93"/>
      <c r="P370" s="105"/>
      <c r="Q370" s="93"/>
    </row>
    <row r="371">
      <c r="A371" s="93"/>
      <c r="B371" s="93"/>
      <c r="C371" s="93"/>
      <c r="D371" s="98"/>
      <c r="E371" s="109"/>
      <c r="F371" s="93"/>
      <c r="G371" s="93"/>
      <c r="H371" s="98"/>
      <c r="I371" s="93"/>
      <c r="J371" s="109"/>
      <c r="K371" s="93"/>
      <c r="L371" s="93"/>
      <c r="M371" s="93"/>
      <c r="N371" s="93"/>
      <c r="O371" s="93"/>
      <c r="P371" s="105"/>
      <c r="Q371" s="93"/>
    </row>
    <row r="372">
      <c r="A372" s="93"/>
      <c r="B372" s="93"/>
      <c r="C372" s="93"/>
      <c r="D372" s="98"/>
      <c r="E372" s="109"/>
      <c r="F372" s="93"/>
      <c r="G372" s="93"/>
      <c r="H372" s="98"/>
      <c r="I372" s="93"/>
      <c r="J372" s="109"/>
      <c r="K372" s="93"/>
      <c r="L372" s="93"/>
      <c r="M372" s="93"/>
      <c r="N372" s="93"/>
      <c r="O372" s="93"/>
      <c r="P372" s="105"/>
      <c r="Q372" s="93"/>
    </row>
    <row r="373">
      <c r="A373" s="93"/>
      <c r="B373" s="93"/>
      <c r="C373" s="93"/>
      <c r="D373" s="98"/>
      <c r="E373" s="109"/>
      <c r="F373" s="93"/>
      <c r="G373" s="93"/>
      <c r="H373" s="98"/>
      <c r="I373" s="93"/>
      <c r="J373" s="109"/>
      <c r="K373" s="93"/>
      <c r="L373" s="93"/>
      <c r="M373" s="93"/>
      <c r="N373" s="93"/>
      <c r="O373" s="93"/>
      <c r="P373" s="105"/>
      <c r="Q373" s="93"/>
    </row>
    <row r="374">
      <c r="A374" s="93"/>
      <c r="B374" s="93"/>
      <c r="C374" s="93"/>
      <c r="D374" s="98"/>
      <c r="E374" s="109"/>
      <c r="F374" s="93"/>
      <c r="G374" s="93"/>
      <c r="H374" s="98"/>
      <c r="I374" s="93"/>
      <c r="J374" s="109"/>
      <c r="K374" s="93"/>
      <c r="L374" s="93"/>
      <c r="M374" s="93"/>
      <c r="N374" s="93"/>
      <c r="O374" s="93"/>
      <c r="P374" s="105"/>
      <c r="Q374" s="93"/>
    </row>
    <row r="375">
      <c r="A375" s="93"/>
      <c r="B375" s="93"/>
      <c r="C375" s="93"/>
      <c r="D375" s="98"/>
      <c r="E375" s="109"/>
      <c r="F375" s="93"/>
      <c r="G375" s="93"/>
      <c r="H375" s="98"/>
      <c r="I375" s="93"/>
      <c r="J375" s="109"/>
      <c r="K375" s="93"/>
      <c r="L375" s="93"/>
      <c r="M375" s="93"/>
      <c r="N375" s="93"/>
      <c r="O375" s="93"/>
      <c r="P375" s="105"/>
      <c r="Q375" s="93"/>
    </row>
    <row r="376">
      <c r="A376" s="93"/>
      <c r="B376" s="93"/>
      <c r="C376" s="93"/>
      <c r="D376" s="98"/>
      <c r="E376" s="109"/>
      <c r="F376" s="93"/>
      <c r="G376" s="93"/>
      <c r="H376" s="98"/>
      <c r="I376" s="93"/>
      <c r="J376" s="109"/>
      <c r="K376" s="93"/>
      <c r="L376" s="93"/>
      <c r="M376" s="93"/>
      <c r="N376" s="93"/>
      <c r="O376" s="93"/>
      <c r="P376" s="105"/>
      <c r="Q376" s="93"/>
    </row>
    <row r="377">
      <c r="A377" s="93"/>
      <c r="B377" s="93"/>
      <c r="C377" s="93"/>
      <c r="D377" s="98"/>
      <c r="E377" s="109"/>
      <c r="F377" s="93"/>
      <c r="G377" s="93"/>
      <c r="H377" s="98"/>
      <c r="I377" s="93"/>
      <c r="J377" s="109"/>
      <c r="K377" s="93"/>
      <c r="L377" s="93"/>
      <c r="M377" s="93"/>
      <c r="N377" s="93"/>
      <c r="O377" s="93"/>
      <c r="P377" s="105"/>
      <c r="Q377" s="93"/>
    </row>
    <row r="378">
      <c r="A378" s="93"/>
      <c r="B378" s="93"/>
      <c r="C378" s="93"/>
      <c r="D378" s="98"/>
      <c r="E378" s="109"/>
      <c r="F378" s="93"/>
      <c r="G378" s="93"/>
      <c r="H378" s="98"/>
      <c r="I378" s="93"/>
      <c r="J378" s="109"/>
      <c r="K378" s="93"/>
      <c r="L378" s="93"/>
      <c r="M378" s="93"/>
      <c r="N378" s="93"/>
      <c r="O378" s="93"/>
      <c r="P378" s="105"/>
      <c r="Q378" s="93"/>
    </row>
    <row r="379">
      <c r="A379" s="93"/>
      <c r="B379" s="93"/>
      <c r="C379" s="93"/>
      <c r="D379" s="98"/>
      <c r="E379" s="109"/>
      <c r="F379" s="93"/>
      <c r="G379" s="93"/>
      <c r="H379" s="98"/>
      <c r="I379" s="93"/>
      <c r="J379" s="109"/>
      <c r="K379" s="93"/>
      <c r="L379" s="93"/>
      <c r="M379" s="93"/>
      <c r="N379" s="93"/>
      <c r="O379" s="93"/>
      <c r="P379" s="105"/>
      <c r="Q379" s="93"/>
    </row>
    <row r="380">
      <c r="A380" s="93"/>
      <c r="B380" s="93"/>
      <c r="C380" s="93"/>
      <c r="D380" s="98"/>
      <c r="E380" s="109"/>
      <c r="F380" s="93"/>
      <c r="G380" s="93"/>
      <c r="H380" s="98"/>
      <c r="I380" s="93"/>
      <c r="J380" s="109"/>
      <c r="K380" s="93"/>
      <c r="L380" s="93"/>
      <c r="M380" s="93"/>
      <c r="N380" s="93"/>
      <c r="O380" s="93"/>
      <c r="P380" s="105"/>
      <c r="Q380" s="93"/>
    </row>
    <row r="381">
      <c r="A381" s="93"/>
      <c r="B381" s="93"/>
      <c r="C381" s="93"/>
      <c r="D381" s="98"/>
      <c r="E381" s="109"/>
      <c r="F381" s="93"/>
      <c r="G381" s="93"/>
      <c r="H381" s="98"/>
      <c r="I381" s="93"/>
      <c r="J381" s="109"/>
      <c r="K381" s="93"/>
      <c r="L381" s="93"/>
      <c r="M381" s="93"/>
      <c r="N381" s="93"/>
      <c r="O381" s="93"/>
      <c r="P381" s="105"/>
      <c r="Q381" s="93"/>
    </row>
    <row r="382">
      <c r="A382" s="93"/>
      <c r="B382" s="93"/>
      <c r="C382" s="93"/>
      <c r="D382" s="98"/>
      <c r="E382" s="109"/>
      <c r="F382" s="93"/>
      <c r="G382" s="93"/>
      <c r="H382" s="98"/>
      <c r="I382" s="93"/>
      <c r="J382" s="109"/>
      <c r="K382" s="93"/>
      <c r="L382" s="93"/>
      <c r="M382" s="93"/>
      <c r="N382" s="93"/>
      <c r="O382" s="93"/>
      <c r="P382" s="105"/>
      <c r="Q382" s="93"/>
    </row>
    <row r="383">
      <c r="A383" s="93"/>
      <c r="B383" s="93"/>
      <c r="C383" s="93"/>
      <c r="D383" s="98"/>
      <c r="E383" s="109"/>
      <c r="F383" s="93"/>
      <c r="G383" s="93"/>
      <c r="H383" s="98"/>
      <c r="I383" s="93"/>
      <c r="J383" s="109"/>
      <c r="K383" s="93"/>
      <c r="L383" s="93"/>
      <c r="M383" s="93"/>
      <c r="N383" s="93"/>
      <c r="O383" s="93"/>
      <c r="P383" s="105"/>
      <c r="Q383" s="93"/>
    </row>
    <row r="384">
      <c r="A384" s="93"/>
      <c r="B384" s="93"/>
      <c r="C384" s="93"/>
      <c r="D384" s="98"/>
      <c r="E384" s="109"/>
      <c r="F384" s="93"/>
      <c r="G384" s="93"/>
      <c r="H384" s="98"/>
      <c r="I384" s="93"/>
      <c r="J384" s="109"/>
      <c r="K384" s="93"/>
      <c r="L384" s="93"/>
      <c r="M384" s="93"/>
      <c r="N384" s="93"/>
      <c r="O384" s="93"/>
      <c r="P384" s="105"/>
      <c r="Q384" s="93"/>
    </row>
    <row r="385">
      <c r="A385" s="93"/>
      <c r="B385" s="93"/>
      <c r="C385" s="93"/>
      <c r="D385" s="98"/>
      <c r="E385" s="109"/>
      <c r="F385" s="93"/>
      <c r="G385" s="93"/>
      <c r="H385" s="98"/>
      <c r="I385" s="93"/>
      <c r="J385" s="109"/>
      <c r="K385" s="93"/>
      <c r="L385" s="93"/>
      <c r="M385" s="93"/>
      <c r="N385" s="93"/>
      <c r="O385" s="93"/>
      <c r="P385" s="105"/>
      <c r="Q385" s="93"/>
    </row>
    <row r="386">
      <c r="A386" s="93"/>
      <c r="B386" s="93"/>
      <c r="C386" s="93"/>
      <c r="D386" s="98"/>
      <c r="E386" s="109"/>
      <c r="F386" s="93"/>
      <c r="G386" s="93"/>
      <c r="H386" s="98"/>
      <c r="I386" s="93"/>
      <c r="J386" s="109"/>
      <c r="K386" s="93"/>
      <c r="L386" s="93"/>
      <c r="M386" s="93"/>
      <c r="N386" s="93"/>
      <c r="O386" s="93"/>
      <c r="P386" s="105"/>
      <c r="Q386" s="93"/>
    </row>
    <row r="387">
      <c r="A387" s="93"/>
      <c r="B387" s="93"/>
      <c r="C387" s="93"/>
      <c r="D387" s="98"/>
      <c r="E387" s="109"/>
      <c r="F387" s="93"/>
      <c r="G387" s="93"/>
      <c r="H387" s="98"/>
      <c r="I387" s="93"/>
      <c r="J387" s="109"/>
      <c r="K387" s="93"/>
      <c r="L387" s="93"/>
      <c r="M387" s="93"/>
      <c r="N387" s="93"/>
      <c r="O387" s="93"/>
      <c r="P387" s="105"/>
      <c r="Q387" s="93"/>
    </row>
    <row r="388">
      <c r="A388" s="93"/>
      <c r="B388" s="93"/>
      <c r="C388" s="93"/>
      <c r="D388" s="98"/>
      <c r="E388" s="109"/>
      <c r="F388" s="93"/>
      <c r="G388" s="93"/>
      <c r="H388" s="98"/>
      <c r="I388" s="93"/>
      <c r="J388" s="109"/>
      <c r="K388" s="93"/>
      <c r="L388" s="93"/>
      <c r="M388" s="93"/>
      <c r="N388" s="93"/>
      <c r="O388" s="93"/>
      <c r="P388" s="105"/>
      <c r="Q388" s="93"/>
    </row>
    <row r="389">
      <c r="A389" s="93"/>
      <c r="B389" s="93"/>
      <c r="C389" s="93"/>
      <c r="D389" s="98"/>
      <c r="E389" s="109"/>
      <c r="F389" s="93"/>
      <c r="G389" s="93"/>
      <c r="H389" s="98"/>
      <c r="I389" s="93"/>
      <c r="J389" s="109"/>
      <c r="K389" s="93"/>
      <c r="L389" s="93"/>
      <c r="M389" s="93"/>
      <c r="N389" s="93"/>
      <c r="O389" s="93"/>
      <c r="P389" s="105"/>
      <c r="Q389" s="93"/>
    </row>
    <row r="390">
      <c r="A390" s="93"/>
      <c r="B390" s="93"/>
      <c r="C390" s="93"/>
      <c r="D390" s="98"/>
      <c r="E390" s="109"/>
      <c r="F390" s="93"/>
      <c r="G390" s="93"/>
      <c r="H390" s="98"/>
      <c r="I390" s="93"/>
      <c r="J390" s="109"/>
      <c r="K390" s="93"/>
      <c r="L390" s="93"/>
      <c r="M390" s="93"/>
      <c r="N390" s="93"/>
      <c r="O390" s="93"/>
      <c r="P390" s="105"/>
      <c r="Q390" s="93"/>
    </row>
    <row r="391">
      <c r="A391" s="93"/>
      <c r="B391" s="93"/>
      <c r="C391" s="93"/>
      <c r="D391" s="98"/>
      <c r="E391" s="109"/>
      <c r="F391" s="93"/>
      <c r="G391" s="93"/>
      <c r="H391" s="98"/>
      <c r="I391" s="93"/>
      <c r="J391" s="109"/>
      <c r="K391" s="93"/>
      <c r="L391" s="93"/>
      <c r="M391" s="93"/>
      <c r="N391" s="93"/>
      <c r="O391" s="93"/>
      <c r="P391" s="105"/>
      <c r="Q391" s="93"/>
    </row>
    <row r="392">
      <c r="A392" s="93"/>
      <c r="B392" s="93"/>
      <c r="C392" s="93"/>
      <c r="D392" s="98"/>
      <c r="E392" s="109"/>
      <c r="F392" s="93"/>
      <c r="G392" s="93"/>
      <c r="H392" s="98"/>
      <c r="I392" s="93"/>
      <c r="J392" s="109"/>
      <c r="K392" s="93"/>
      <c r="L392" s="93"/>
      <c r="M392" s="93"/>
      <c r="N392" s="93"/>
      <c r="O392" s="93"/>
      <c r="P392" s="105"/>
      <c r="Q392" s="93"/>
    </row>
    <row r="393">
      <c r="A393" s="93"/>
      <c r="B393" s="93"/>
      <c r="C393" s="93"/>
      <c r="D393" s="98"/>
      <c r="E393" s="109"/>
      <c r="F393" s="93"/>
      <c r="G393" s="93"/>
      <c r="H393" s="98"/>
      <c r="I393" s="93"/>
      <c r="J393" s="109"/>
      <c r="K393" s="93"/>
      <c r="L393" s="93"/>
      <c r="M393" s="93"/>
      <c r="N393" s="93"/>
      <c r="O393" s="93"/>
      <c r="P393" s="105"/>
      <c r="Q393" s="93"/>
    </row>
    <row r="394">
      <c r="A394" s="93"/>
      <c r="B394" s="93"/>
      <c r="C394" s="93"/>
      <c r="D394" s="98"/>
      <c r="E394" s="109"/>
      <c r="F394" s="93"/>
      <c r="G394" s="93"/>
      <c r="H394" s="98"/>
      <c r="I394" s="93"/>
      <c r="J394" s="109"/>
      <c r="K394" s="93"/>
      <c r="L394" s="93"/>
      <c r="M394" s="93"/>
      <c r="N394" s="93"/>
      <c r="O394" s="93"/>
      <c r="P394" s="105"/>
      <c r="Q394" s="93"/>
    </row>
    <row r="395">
      <c r="A395" s="93"/>
      <c r="B395" s="93"/>
      <c r="C395" s="93"/>
      <c r="D395" s="98"/>
      <c r="E395" s="109"/>
      <c r="F395" s="93"/>
      <c r="G395" s="93"/>
      <c r="H395" s="98"/>
      <c r="I395" s="93"/>
      <c r="J395" s="109"/>
      <c r="K395" s="93"/>
      <c r="L395" s="93"/>
      <c r="M395" s="93"/>
      <c r="N395" s="93"/>
      <c r="O395" s="93"/>
      <c r="P395" s="105"/>
      <c r="Q395" s="93"/>
    </row>
    <row r="396">
      <c r="A396" s="93"/>
      <c r="B396" s="93"/>
      <c r="C396" s="93"/>
      <c r="D396" s="98"/>
      <c r="E396" s="109"/>
      <c r="F396" s="93"/>
      <c r="G396" s="93"/>
      <c r="H396" s="98"/>
      <c r="I396" s="93"/>
      <c r="J396" s="109"/>
      <c r="K396" s="93"/>
      <c r="L396" s="93"/>
      <c r="M396" s="93"/>
      <c r="N396" s="93"/>
      <c r="O396" s="93"/>
      <c r="P396" s="105"/>
      <c r="Q396" s="93"/>
    </row>
    <row r="397">
      <c r="A397" s="93"/>
      <c r="B397" s="93"/>
      <c r="C397" s="93"/>
      <c r="D397" s="98"/>
      <c r="E397" s="109"/>
      <c r="F397" s="93"/>
      <c r="G397" s="93"/>
      <c r="H397" s="98"/>
      <c r="I397" s="93"/>
      <c r="J397" s="109"/>
      <c r="K397" s="93"/>
      <c r="L397" s="93"/>
      <c r="M397" s="93"/>
      <c r="N397" s="93"/>
      <c r="O397" s="93"/>
      <c r="P397" s="105"/>
      <c r="Q397" s="93"/>
    </row>
    <row r="398">
      <c r="A398" s="93"/>
      <c r="B398" s="93"/>
      <c r="C398" s="93"/>
      <c r="D398" s="98"/>
      <c r="E398" s="109"/>
      <c r="F398" s="93"/>
      <c r="G398" s="93"/>
      <c r="H398" s="98"/>
      <c r="I398" s="93"/>
      <c r="J398" s="109"/>
      <c r="K398" s="93"/>
      <c r="L398" s="93"/>
      <c r="M398" s="93"/>
      <c r="N398" s="93"/>
      <c r="O398" s="93"/>
      <c r="P398" s="105"/>
      <c r="Q398" s="93"/>
    </row>
    <row r="399">
      <c r="A399" s="93"/>
      <c r="B399" s="93"/>
      <c r="C399" s="93"/>
      <c r="D399" s="98"/>
      <c r="E399" s="109"/>
      <c r="F399" s="93"/>
      <c r="G399" s="93"/>
      <c r="H399" s="98"/>
      <c r="I399" s="93"/>
      <c r="J399" s="109"/>
      <c r="K399" s="93"/>
      <c r="L399" s="93"/>
      <c r="M399" s="93"/>
      <c r="N399" s="93"/>
      <c r="O399" s="93"/>
      <c r="P399" s="105"/>
      <c r="Q399" s="93"/>
    </row>
    <row r="400">
      <c r="A400" s="93"/>
      <c r="B400" s="93"/>
      <c r="C400" s="93"/>
      <c r="D400" s="98"/>
      <c r="E400" s="109"/>
      <c r="F400" s="93"/>
      <c r="G400" s="93"/>
      <c r="H400" s="98"/>
      <c r="I400" s="93"/>
      <c r="J400" s="109"/>
      <c r="K400" s="93"/>
      <c r="L400" s="93"/>
      <c r="M400" s="93"/>
      <c r="N400" s="93"/>
      <c r="O400" s="93"/>
      <c r="P400" s="105"/>
      <c r="Q400" s="93"/>
    </row>
    <row r="401">
      <c r="A401" s="93"/>
      <c r="B401" s="93"/>
      <c r="C401" s="93"/>
      <c r="D401" s="98"/>
      <c r="E401" s="109"/>
      <c r="F401" s="93"/>
      <c r="G401" s="93"/>
      <c r="H401" s="98"/>
      <c r="I401" s="93"/>
      <c r="J401" s="109"/>
      <c r="K401" s="93"/>
      <c r="L401" s="93"/>
      <c r="M401" s="93"/>
      <c r="N401" s="93"/>
      <c r="O401" s="93"/>
      <c r="P401" s="105"/>
      <c r="Q401" s="93"/>
    </row>
    <row r="402">
      <c r="A402" s="93"/>
      <c r="B402" s="93"/>
      <c r="C402" s="93"/>
      <c r="D402" s="98"/>
      <c r="E402" s="109"/>
      <c r="F402" s="93"/>
      <c r="G402" s="93"/>
      <c r="H402" s="98"/>
      <c r="I402" s="93"/>
      <c r="J402" s="109"/>
      <c r="K402" s="93"/>
      <c r="L402" s="93"/>
      <c r="M402" s="93"/>
      <c r="N402" s="93"/>
      <c r="O402" s="93"/>
      <c r="P402" s="105"/>
      <c r="Q402" s="93"/>
    </row>
    <row r="403">
      <c r="A403" s="93"/>
      <c r="B403" s="93"/>
      <c r="C403" s="93"/>
      <c r="D403" s="98"/>
      <c r="E403" s="109"/>
      <c r="F403" s="93"/>
      <c r="G403" s="93"/>
      <c r="H403" s="98"/>
      <c r="I403" s="93"/>
      <c r="J403" s="109"/>
      <c r="K403" s="93"/>
      <c r="L403" s="93"/>
      <c r="M403" s="93"/>
      <c r="N403" s="93"/>
      <c r="O403" s="93"/>
      <c r="P403" s="105"/>
      <c r="Q403" s="93"/>
    </row>
    <row r="404">
      <c r="A404" s="93"/>
      <c r="B404" s="93"/>
      <c r="C404" s="93"/>
      <c r="D404" s="98"/>
      <c r="E404" s="109"/>
      <c r="F404" s="93"/>
      <c r="G404" s="93"/>
      <c r="H404" s="98"/>
      <c r="I404" s="93"/>
      <c r="J404" s="109"/>
      <c r="K404" s="93"/>
      <c r="L404" s="93"/>
      <c r="M404" s="93"/>
      <c r="N404" s="93"/>
      <c r="O404" s="93"/>
      <c r="P404" s="105"/>
      <c r="Q404" s="93"/>
    </row>
    <row r="405">
      <c r="A405" s="93"/>
      <c r="B405" s="93"/>
      <c r="C405" s="93"/>
      <c r="D405" s="98"/>
      <c r="E405" s="109"/>
      <c r="F405" s="93"/>
      <c r="G405" s="93"/>
      <c r="H405" s="98"/>
      <c r="I405" s="93"/>
      <c r="J405" s="109"/>
      <c r="K405" s="93"/>
      <c r="L405" s="93"/>
      <c r="M405" s="93"/>
      <c r="N405" s="93"/>
      <c r="O405" s="93"/>
      <c r="P405" s="105"/>
      <c r="Q405" s="93"/>
    </row>
    <row r="406">
      <c r="A406" s="93"/>
      <c r="B406" s="93"/>
      <c r="C406" s="93"/>
      <c r="D406" s="98"/>
      <c r="E406" s="109"/>
      <c r="F406" s="93"/>
      <c r="G406" s="93"/>
      <c r="H406" s="98"/>
      <c r="I406" s="93"/>
      <c r="J406" s="109"/>
      <c r="K406" s="93"/>
      <c r="L406" s="93"/>
      <c r="M406" s="93"/>
      <c r="N406" s="93"/>
      <c r="O406" s="93"/>
      <c r="P406" s="105"/>
      <c r="Q406" s="93"/>
    </row>
    <row r="407">
      <c r="A407" s="93"/>
      <c r="B407" s="93"/>
      <c r="C407" s="93"/>
      <c r="D407" s="98"/>
      <c r="E407" s="109"/>
      <c r="F407" s="93"/>
      <c r="G407" s="93"/>
      <c r="H407" s="98"/>
      <c r="I407" s="93"/>
      <c r="J407" s="109"/>
      <c r="K407" s="93"/>
      <c r="L407" s="93"/>
      <c r="M407" s="93"/>
      <c r="N407" s="93"/>
      <c r="O407" s="93"/>
      <c r="P407" s="105"/>
      <c r="Q407" s="93"/>
    </row>
    <row r="408">
      <c r="A408" s="93"/>
      <c r="B408" s="93"/>
      <c r="C408" s="93"/>
      <c r="D408" s="98"/>
      <c r="E408" s="109"/>
      <c r="F408" s="93"/>
      <c r="G408" s="93"/>
      <c r="H408" s="98"/>
      <c r="I408" s="93"/>
      <c r="J408" s="109"/>
      <c r="K408" s="93"/>
      <c r="L408" s="93"/>
      <c r="M408" s="93"/>
      <c r="N408" s="93"/>
      <c r="O408" s="93"/>
      <c r="P408" s="105"/>
      <c r="Q408" s="93"/>
    </row>
    <row r="409">
      <c r="A409" s="93"/>
      <c r="B409" s="93"/>
      <c r="C409" s="93"/>
      <c r="D409" s="98"/>
      <c r="E409" s="109"/>
      <c r="F409" s="93"/>
      <c r="G409" s="93"/>
      <c r="H409" s="98"/>
      <c r="I409" s="93"/>
      <c r="J409" s="109"/>
      <c r="K409" s="93"/>
      <c r="L409" s="93"/>
      <c r="M409" s="93"/>
      <c r="N409" s="93"/>
      <c r="O409" s="93"/>
      <c r="P409" s="105"/>
      <c r="Q409" s="93"/>
    </row>
    <row r="410">
      <c r="A410" s="93"/>
      <c r="B410" s="93"/>
      <c r="C410" s="93"/>
      <c r="D410" s="98"/>
      <c r="E410" s="109"/>
      <c r="F410" s="93"/>
      <c r="G410" s="93"/>
      <c r="H410" s="98"/>
      <c r="I410" s="93"/>
      <c r="J410" s="109"/>
      <c r="K410" s="93"/>
      <c r="L410" s="93"/>
      <c r="M410" s="93"/>
      <c r="N410" s="93"/>
      <c r="O410" s="93"/>
      <c r="P410" s="105"/>
      <c r="Q410" s="93"/>
    </row>
    <row r="411">
      <c r="A411" s="93"/>
      <c r="B411" s="93"/>
      <c r="C411" s="93"/>
      <c r="D411" s="98"/>
      <c r="E411" s="109"/>
      <c r="F411" s="93"/>
      <c r="G411" s="93"/>
      <c r="H411" s="98"/>
      <c r="I411" s="93"/>
      <c r="J411" s="109"/>
      <c r="K411" s="93"/>
      <c r="L411" s="93"/>
      <c r="M411" s="93"/>
      <c r="N411" s="93"/>
      <c r="O411" s="93"/>
      <c r="P411" s="105"/>
      <c r="Q411" s="93"/>
    </row>
    <row r="412">
      <c r="A412" s="93"/>
      <c r="B412" s="93"/>
      <c r="C412" s="93"/>
      <c r="D412" s="98"/>
      <c r="E412" s="109"/>
      <c r="F412" s="93"/>
      <c r="G412" s="93"/>
      <c r="H412" s="98"/>
      <c r="I412" s="93"/>
      <c r="J412" s="109"/>
      <c r="K412" s="93"/>
      <c r="L412" s="93"/>
      <c r="M412" s="93"/>
      <c r="N412" s="93"/>
      <c r="O412" s="93"/>
      <c r="P412" s="105"/>
      <c r="Q412" s="93"/>
    </row>
    <row r="413">
      <c r="A413" s="93"/>
      <c r="B413" s="93"/>
      <c r="C413" s="93"/>
      <c r="D413" s="98"/>
      <c r="E413" s="109"/>
      <c r="F413" s="93"/>
      <c r="G413" s="93"/>
      <c r="H413" s="98"/>
      <c r="I413" s="93"/>
      <c r="J413" s="109"/>
      <c r="K413" s="93"/>
      <c r="L413" s="93"/>
      <c r="M413" s="93"/>
      <c r="N413" s="93"/>
      <c r="O413" s="93"/>
      <c r="P413" s="105"/>
      <c r="Q413" s="93"/>
    </row>
    <row r="414">
      <c r="A414" s="93"/>
      <c r="B414" s="93"/>
      <c r="C414" s="93"/>
      <c r="D414" s="98"/>
      <c r="E414" s="109"/>
      <c r="F414" s="93"/>
      <c r="G414" s="93"/>
      <c r="H414" s="98"/>
      <c r="I414" s="93"/>
      <c r="J414" s="109"/>
      <c r="K414" s="93"/>
      <c r="L414" s="93"/>
      <c r="M414" s="93"/>
      <c r="N414" s="93"/>
      <c r="O414" s="93"/>
      <c r="P414" s="105"/>
      <c r="Q414" s="93"/>
    </row>
    <row r="415">
      <c r="A415" s="93"/>
      <c r="B415" s="93"/>
      <c r="C415" s="93"/>
      <c r="D415" s="98"/>
      <c r="E415" s="109"/>
      <c r="F415" s="93"/>
      <c r="G415" s="93"/>
      <c r="H415" s="98"/>
      <c r="I415" s="93"/>
      <c r="J415" s="109"/>
      <c r="K415" s="93"/>
      <c r="L415" s="93"/>
      <c r="M415" s="93"/>
      <c r="N415" s="93"/>
      <c r="O415" s="93"/>
      <c r="P415" s="105"/>
      <c r="Q415" s="93"/>
    </row>
    <row r="416">
      <c r="A416" s="93"/>
      <c r="B416" s="93"/>
      <c r="C416" s="93"/>
      <c r="D416" s="98"/>
      <c r="E416" s="109"/>
      <c r="F416" s="93"/>
      <c r="G416" s="93"/>
      <c r="H416" s="98"/>
      <c r="I416" s="93"/>
      <c r="J416" s="109"/>
      <c r="K416" s="93"/>
      <c r="L416" s="93"/>
      <c r="M416" s="93"/>
      <c r="N416" s="93"/>
      <c r="O416" s="93"/>
      <c r="P416" s="105"/>
      <c r="Q416" s="93"/>
    </row>
    <row r="417">
      <c r="A417" s="93"/>
      <c r="B417" s="93"/>
      <c r="C417" s="93"/>
      <c r="D417" s="98"/>
      <c r="E417" s="109"/>
      <c r="F417" s="93"/>
      <c r="G417" s="93"/>
      <c r="H417" s="98"/>
      <c r="I417" s="93"/>
      <c r="J417" s="109"/>
      <c r="K417" s="93"/>
      <c r="L417" s="93"/>
      <c r="M417" s="93"/>
      <c r="N417" s="93"/>
      <c r="O417" s="93"/>
      <c r="P417" s="105"/>
      <c r="Q417" s="93"/>
    </row>
    <row r="418">
      <c r="A418" s="93"/>
      <c r="B418" s="93"/>
      <c r="C418" s="93"/>
      <c r="D418" s="98"/>
      <c r="E418" s="109"/>
      <c r="F418" s="93"/>
      <c r="G418" s="93"/>
      <c r="H418" s="98"/>
      <c r="I418" s="93"/>
      <c r="J418" s="109"/>
      <c r="K418" s="93"/>
      <c r="L418" s="93"/>
      <c r="M418" s="93"/>
      <c r="N418" s="93"/>
      <c r="O418" s="93"/>
      <c r="P418" s="105"/>
      <c r="Q418" s="93"/>
    </row>
    <row r="419">
      <c r="A419" s="93"/>
      <c r="B419" s="93"/>
      <c r="C419" s="93"/>
      <c r="D419" s="98"/>
      <c r="E419" s="109"/>
      <c r="F419" s="93"/>
      <c r="G419" s="93"/>
      <c r="H419" s="98"/>
      <c r="I419" s="93"/>
      <c r="J419" s="109"/>
      <c r="K419" s="93"/>
      <c r="L419" s="93"/>
      <c r="M419" s="93"/>
      <c r="N419" s="93"/>
      <c r="O419" s="93"/>
      <c r="P419" s="105"/>
      <c r="Q419" s="93"/>
    </row>
    <row r="420">
      <c r="A420" s="93"/>
      <c r="B420" s="93"/>
      <c r="C420" s="93"/>
      <c r="D420" s="98"/>
      <c r="E420" s="109"/>
      <c r="F420" s="93"/>
      <c r="G420" s="93"/>
      <c r="H420" s="98"/>
      <c r="I420" s="93"/>
      <c r="J420" s="109"/>
      <c r="K420" s="93"/>
      <c r="L420" s="93"/>
      <c r="M420" s="93"/>
      <c r="N420" s="93"/>
      <c r="O420" s="93"/>
      <c r="P420" s="105"/>
      <c r="Q420" s="93"/>
    </row>
    <row r="421">
      <c r="A421" s="93"/>
      <c r="B421" s="93"/>
      <c r="C421" s="93"/>
      <c r="D421" s="98"/>
      <c r="E421" s="109"/>
      <c r="F421" s="93"/>
      <c r="G421" s="93"/>
      <c r="H421" s="98"/>
      <c r="I421" s="93"/>
      <c r="J421" s="109"/>
      <c r="K421" s="93"/>
      <c r="L421" s="93"/>
      <c r="M421" s="93"/>
      <c r="N421" s="93"/>
      <c r="O421" s="93"/>
      <c r="P421" s="105"/>
      <c r="Q421" s="93"/>
    </row>
    <row r="422">
      <c r="A422" s="93"/>
      <c r="B422" s="93"/>
      <c r="C422" s="93"/>
      <c r="D422" s="98"/>
      <c r="E422" s="109"/>
      <c r="F422" s="93"/>
      <c r="G422" s="93"/>
      <c r="H422" s="98"/>
      <c r="I422" s="93"/>
      <c r="J422" s="109"/>
      <c r="K422" s="93"/>
      <c r="L422" s="93"/>
      <c r="M422" s="93"/>
      <c r="N422" s="93"/>
      <c r="O422" s="93"/>
      <c r="P422" s="105"/>
      <c r="Q422" s="93"/>
    </row>
    <row r="423">
      <c r="A423" s="93"/>
      <c r="B423" s="93"/>
      <c r="C423" s="93"/>
      <c r="D423" s="98"/>
      <c r="E423" s="109"/>
      <c r="F423" s="93"/>
      <c r="G423" s="93"/>
      <c r="H423" s="98"/>
      <c r="I423" s="93"/>
      <c r="J423" s="109"/>
      <c r="K423" s="93"/>
      <c r="L423" s="93"/>
      <c r="M423" s="93"/>
      <c r="N423" s="93"/>
      <c r="O423" s="93"/>
      <c r="P423" s="105"/>
      <c r="Q423" s="93"/>
    </row>
    <row r="424">
      <c r="A424" s="93"/>
      <c r="B424" s="93"/>
      <c r="C424" s="93"/>
      <c r="D424" s="98"/>
      <c r="E424" s="109"/>
      <c r="F424" s="93"/>
      <c r="G424" s="93"/>
      <c r="H424" s="98"/>
      <c r="I424" s="93"/>
      <c r="J424" s="109"/>
      <c r="K424" s="93"/>
      <c r="L424" s="93"/>
      <c r="M424" s="93"/>
      <c r="N424" s="93"/>
      <c r="O424" s="93"/>
      <c r="P424" s="105"/>
      <c r="Q424" s="93"/>
    </row>
    <row r="425">
      <c r="A425" s="93"/>
      <c r="B425" s="93"/>
      <c r="C425" s="93"/>
      <c r="D425" s="98"/>
      <c r="E425" s="109"/>
      <c r="F425" s="93"/>
      <c r="G425" s="93"/>
      <c r="H425" s="98"/>
      <c r="I425" s="93"/>
      <c r="J425" s="109"/>
      <c r="K425" s="93"/>
      <c r="L425" s="93"/>
      <c r="M425" s="93"/>
      <c r="N425" s="93"/>
      <c r="O425" s="93"/>
      <c r="P425" s="105"/>
      <c r="Q425" s="93"/>
    </row>
    <row r="426">
      <c r="A426" s="93"/>
      <c r="B426" s="93"/>
      <c r="C426" s="93"/>
      <c r="D426" s="98"/>
      <c r="E426" s="109"/>
      <c r="F426" s="93"/>
      <c r="G426" s="93"/>
      <c r="H426" s="98"/>
      <c r="I426" s="93"/>
      <c r="J426" s="109"/>
      <c r="K426" s="93"/>
      <c r="L426" s="93"/>
      <c r="M426" s="93"/>
      <c r="N426" s="93"/>
      <c r="O426" s="93"/>
      <c r="P426" s="105"/>
      <c r="Q426" s="93"/>
    </row>
    <row r="427">
      <c r="A427" s="93"/>
      <c r="B427" s="93"/>
      <c r="C427" s="93"/>
      <c r="D427" s="98"/>
      <c r="E427" s="109"/>
      <c r="F427" s="93"/>
      <c r="G427" s="93"/>
      <c r="H427" s="98"/>
      <c r="I427" s="93"/>
      <c r="J427" s="109"/>
      <c r="K427" s="93"/>
      <c r="L427" s="93"/>
      <c r="M427" s="93"/>
      <c r="N427" s="93"/>
      <c r="O427" s="93"/>
      <c r="P427" s="105"/>
      <c r="Q427" s="93"/>
    </row>
    <row r="428">
      <c r="A428" s="93"/>
      <c r="B428" s="93"/>
      <c r="C428" s="93"/>
      <c r="D428" s="98"/>
      <c r="E428" s="109"/>
      <c r="F428" s="93"/>
      <c r="G428" s="93"/>
      <c r="H428" s="98"/>
      <c r="I428" s="93"/>
      <c r="J428" s="109"/>
      <c r="K428" s="93"/>
      <c r="L428" s="93"/>
      <c r="M428" s="93"/>
      <c r="N428" s="93"/>
      <c r="O428" s="93"/>
      <c r="P428" s="105"/>
      <c r="Q428" s="93"/>
    </row>
    <row r="429">
      <c r="A429" s="93"/>
      <c r="B429" s="93"/>
      <c r="C429" s="93"/>
      <c r="D429" s="98"/>
      <c r="E429" s="109"/>
      <c r="F429" s="93"/>
      <c r="G429" s="93"/>
      <c r="H429" s="98"/>
      <c r="I429" s="93"/>
      <c r="J429" s="109"/>
      <c r="K429" s="93"/>
      <c r="L429" s="93"/>
      <c r="M429" s="93"/>
      <c r="N429" s="93"/>
      <c r="O429" s="93"/>
      <c r="P429" s="105"/>
      <c r="Q429" s="93"/>
    </row>
    <row r="430">
      <c r="A430" s="93"/>
      <c r="B430" s="93"/>
      <c r="C430" s="93"/>
      <c r="D430" s="98"/>
      <c r="E430" s="109"/>
      <c r="F430" s="93"/>
      <c r="G430" s="93"/>
      <c r="H430" s="98"/>
      <c r="I430" s="93"/>
      <c r="J430" s="109"/>
      <c r="K430" s="93"/>
      <c r="L430" s="93"/>
      <c r="M430" s="93"/>
      <c r="N430" s="93"/>
      <c r="O430" s="93"/>
      <c r="P430" s="105"/>
      <c r="Q430" s="93"/>
    </row>
    <row r="431">
      <c r="A431" s="93"/>
      <c r="B431" s="93"/>
      <c r="C431" s="93"/>
      <c r="D431" s="98"/>
      <c r="E431" s="109"/>
      <c r="F431" s="93"/>
      <c r="G431" s="93"/>
      <c r="H431" s="98"/>
      <c r="I431" s="93"/>
      <c r="J431" s="109"/>
      <c r="K431" s="93"/>
      <c r="L431" s="93"/>
      <c r="M431" s="93"/>
      <c r="N431" s="93"/>
      <c r="O431" s="93"/>
      <c r="P431" s="105"/>
      <c r="Q431" s="93"/>
    </row>
    <row r="432">
      <c r="A432" s="93"/>
      <c r="B432" s="93"/>
      <c r="C432" s="93"/>
      <c r="D432" s="98"/>
      <c r="E432" s="109"/>
      <c r="F432" s="93"/>
      <c r="G432" s="93"/>
      <c r="H432" s="98"/>
      <c r="I432" s="93"/>
      <c r="J432" s="109"/>
      <c r="K432" s="93"/>
      <c r="L432" s="93"/>
      <c r="M432" s="93"/>
      <c r="N432" s="93"/>
      <c r="O432" s="93"/>
      <c r="P432" s="105"/>
      <c r="Q432" s="93"/>
    </row>
    <row r="433">
      <c r="A433" s="93"/>
      <c r="B433" s="93"/>
      <c r="C433" s="93"/>
      <c r="D433" s="98"/>
      <c r="E433" s="109"/>
      <c r="F433" s="93"/>
      <c r="G433" s="93"/>
      <c r="H433" s="98"/>
      <c r="I433" s="93"/>
      <c r="J433" s="109"/>
      <c r="K433" s="93"/>
      <c r="L433" s="93"/>
      <c r="M433" s="93"/>
      <c r="N433" s="93"/>
      <c r="O433" s="93"/>
      <c r="P433" s="105"/>
      <c r="Q433" s="93"/>
    </row>
    <row r="434">
      <c r="A434" s="93"/>
      <c r="B434" s="93"/>
      <c r="C434" s="93"/>
      <c r="D434" s="98"/>
      <c r="E434" s="109"/>
      <c r="F434" s="93"/>
      <c r="G434" s="93"/>
      <c r="H434" s="98"/>
      <c r="I434" s="93"/>
      <c r="J434" s="109"/>
      <c r="K434" s="93"/>
      <c r="L434" s="93"/>
      <c r="M434" s="93"/>
      <c r="N434" s="93"/>
      <c r="O434" s="93"/>
      <c r="P434" s="105"/>
      <c r="Q434" s="93"/>
    </row>
    <row r="435">
      <c r="A435" s="93"/>
      <c r="B435" s="93"/>
      <c r="C435" s="93"/>
      <c r="D435" s="98"/>
      <c r="E435" s="109"/>
      <c r="F435" s="93"/>
      <c r="G435" s="93"/>
      <c r="H435" s="98"/>
      <c r="I435" s="93"/>
      <c r="J435" s="109"/>
      <c r="K435" s="93"/>
      <c r="L435" s="93"/>
      <c r="M435" s="93"/>
      <c r="N435" s="93"/>
      <c r="O435" s="93"/>
      <c r="P435" s="105"/>
      <c r="Q435" s="93"/>
    </row>
    <row r="436">
      <c r="A436" s="93"/>
      <c r="B436" s="93"/>
      <c r="C436" s="93"/>
      <c r="D436" s="98"/>
      <c r="E436" s="109"/>
      <c r="F436" s="93"/>
      <c r="G436" s="93"/>
      <c r="H436" s="98"/>
      <c r="I436" s="93"/>
      <c r="J436" s="109"/>
      <c r="K436" s="93"/>
      <c r="L436" s="93"/>
      <c r="M436" s="93"/>
      <c r="N436" s="93"/>
      <c r="O436" s="93"/>
      <c r="P436" s="105"/>
      <c r="Q436" s="93"/>
    </row>
    <row r="437">
      <c r="A437" s="93"/>
      <c r="B437" s="93"/>
      <c r="C437" s="93"/>
      <c r="D437" s="98"/>
      <c r="E437" s="109"/>
      <c r="F437" s="93"/>
      <c r="G437" s="93"/>
      <c r="H437" s="98"/>
      <c r="I437" s="93"/>
      <c r="J437" s="109"/>
      <c r="K437" s="93"/>
      <c r="L437" s="93"/>
      <c r="M437" s="93"/>
      <c r="N437" s="93"/>
      <c r="O437" s="93"/>
      <c r="P437" s="105"/>
      <c r="Q437" s="93"/>
    </row>
    <row r="438">
      <c r="A438" s="93"/>
      <c r="B438" s="93"/>
      <c r="C438" s="93"/>
      <c r="D438" s="98"/>
      <c r="E438" s="109"/>
      <c r="F438" s="93"/>
      <c r="G438" s="93"/>
      <c r="H438" s="98"/>
      <c r="I438" s="93"/>
      <c r="J438" s="109"/>
      <c r="K438" s="93"/>
      <c r="L438" s="93"/>
      <c r="M438" s="93"/>
      <c r="N438" s="93"/>
      <c r="O438" s="93"/>
      <c r="P438" s="105"/>
      <c r="Q438" s="93"/>
    </row>
    <row r="439">
      <c r="A439" s="93"/>
      <c r="B439" s="93"/>
      <c r="C439" s="93"/>
      <c r="D439" s="98"/>
      <c r="E439" s="109"/>
      <c r="F439" s="93"/>
      <c r="G439" s="93"/>
      <c r="H439" s="98"/>
      <c r="I439" s="93"/>
      <c r="J439" s="109"/>
      <c r="K439" s="93"/>
      <c r="L439" s="93"/>
      <c r="M439" s="93"/>
      <c r="N439" s="93"/>
      <c r="O439" s="93"/>
      <c r="P439" s="105"/>
      <c r="Q439" s="93"/>
    </row>
    <row r="440">
      <c r="A440" s="93"/>
      <c r="B440" s="93"/>
      <c r="C440" s="93"/>
      <c r="D440" s="98"/>
      <c r="E440" s="109"/>
      <c r="F440" s="93"/>
      <c r="G440" s="93"/>
      <c r="H440" s="98"/>
      <c r="I440" s="93"/>
      <c r="J440" s="109"/>
      <c r="K440" s="93"/>
      <c r="L440" s="93"/>
      <c r="M440" s="93"/>
      <c r="N440" s="93"/>
      <c r="O440" s="93"/>
      <c r="P440" s="105"/>
      <c r="Q440" s="93"/>
    </row>
    <row r="441">
      <c r="A441" s="93"/>
      <c r="B441" s="93"/>
      <c r="C441" s="93"/>
      <c r="D441" s="98"/>
      <c r="E441" s="109"/>
      <c r="F441" s="93"/>
      <c r="G441" s="93"/>
      <c r="H441" s="98"/>
      <c r="I441" s="93"/>
      <c r="J441" s="109"/>
      <c r="K441" s="93"/>
      <c r="L441" s="93"/>
      <c r="M441" s="93"/>
      <c r="N441" s="93"/>
      <c r="O441" s="93"/>
      <c r="P441" s="105"/>
      <c r="Q441" s="93"/>
    </row>
    <row r="442">
      <c r="A442" s="93"/>
      <c r="B442" s="93"/>
      <c r="C442" s="93"/>
      <c r="D442" s="98"/>
      <c r="E442" s="109"/>
      <c r="F442" s="93"/>
      <c r="G442" s="93"/>
      <c r="H442" s="98"/>
      <c r="I442" s="93"/>
      <c r="J442" s="109"/>
      <c r="K442" s="93"/>
      <c r="L442" s="93"/>
      <c r="M442" s="93"/>
      <c r="N442" s="93"/>
      <c r="O442" s="93"/>
      <c r="P442" s="105"/>
      <c r="Q442" s="93"/>
    </row>
    <row r="443">
      <c r="A443" s="93"/>
      <c r="B443" s="93"/>
      <c r="C443" s="93"/>
      <c r="D443" s="98"/>
      <c r="E443" s="109"/>
      <c r="F443" s="93"/>
      <c r="G443" s="93"/>
      <c r="H443" s="98"/>
      <c r="I443" s="93"/>
      <c r="J443" s="109"/>
      <c r="K443" s="93"/>
      <c r="L443" s="93"/>
      <c r="M443" s="93"/>
      <c r="N443" s="93"/>
      <c r="O443" s="93"/>
      <c r="P443" s="105"/>
      <c r="Q443" s="93"/>
    </row>
    <row r="444">
      <c r="A444" s="93"/>
      <c r="B444" s="93"/>
      <c r="C444" s="93"/>
      <c r="D444" s="98"/>
      <c r="E444" s="109"/>
      <c r="F444" s="93"/>
      <c r="G444" s="93"/>
      <c r="H444" s="98"/>
      <c r="I444" s="93"/>
      <c r="J444" s="109"/>
      <c r="K444" s="93"/>
      <c r="L444" s="93"/>
      <c r="M444" s="93"/>
      <c r="N444" s="93"/>
      <c r="O444" s="93"/>
      <c r="P444" s="105"/>
      <c r="Q444" s="93"/>
    </row>
    <row r="445">
      <c r="A445" s="93"/>
      <c r="B445" s="93"/>
      <c r="C445" s="93"/>
      <c r="D445" s="98"/>
      <c r="E445" s="109"/>
      <c r="F445" s="93"/>
      <c r="G445" s="93"/>
      <c r="H445" s="98"/>
      <c r="I445" s="93"/>
      <c r="J445" s="109"/>
      <c r="K445" s="93"/>
      <c r="L445" s="93"/>
      <c r="M445" s="93"/>
      <c r="N445" s="93"/>
      <c r="O445" s="93"/>
      <c r="P445" s="105"/>
      <c r="Q445" s="93"/>
    </row>
    <row r="446">
      <c r="A446" s="93"/>
      <c r="B446" s="93"/>
      <c r="C446" s="93"/>
      <c r="D446" s="98"/>
      <c r="E446" s="109"/>
      <c r="F446" s="93"/>
      <c r="G446" s="93"/>
      <c r="H446" s="98"/>
      <c r="I446" s="93"/>
      <c r="J446" s="109"/>
      <c r="K446" s="93"/>
      <c r="L446" s="93"/>
      <c r="M446" s="93"/>
      <c r="N446" s="93"/>
      <c r="O446" s="93"/>
      <c r="P446" s="105"/>
      <c r="Q446" s="93"/>
    </row>
    <row r="447">
      <c r="A447" s="93"/>
      <c r="B447" s="93"/>
      <c r="C447" s="93"/>
      <c r="D447" s="98"/>
      <c r="E447" s="109"/>
      <c r="F447" s="93"/>
      <c r="G447" s="93"/>
      <c r="H447" s="98"/>
      <c r="I447" s="93"/>
      <c r="J447" s="109"/>
      <c r="K447" s="93"/>
      <c r="L447" s="93"/>
      <c r="M447" s="93"/>
      <c r="N447" s="93"/>
      <c r="O447" s="93"/>
      <c r="P447" s="105"/>
      <c r="Q447" s="93"/>
    </row>
    <row r="448">
      <c r="A448" s="93"/>
      <c r="B448" s="93"/>
      <c r="C448" s="93"/>
      <c r="D448" s="98"/>
      <c r="E448" s="109"/>
      <c r="F448" s="93"/>
      <c r="G448" s="93"/>
      <c r="H448" s="98"/>
      <c r="I448" s="93"/>
      <c r="J448" s="109"/>
      <c r="K448" s="93"/>
      <c r="L448" s="93"/>
      <c r="M448" s="93"/>
      <c r="N448" s="93"/>
      <c r="O448" s="93"/>
      <c r="P448" s="105"/>
      <c r="Q448" s="93"/>
    </row>
    <row r="449">
      <c r="A449" s="93"/>
      <c r="B449" s="93"/>
      <c r="C449" s="93"/>
      <c r="D449" s="98"/>
      <c r="E449" s="109"/>
      <c r="F449" s="93"/>
      <c r="G449" s="93"/>
      <c r="H449" s="98"/>
      <c r="I449" s="93"/>
      <c r="J449" s="109"/>
      <c r="K449" s="93"/>
      <c r="L449" s="93"/>
      <c r="M449" s="93"/>
      <c r="N449" s="93"/>
      <c r="O449" s="93"/>
      <c r="P449" s="105"/>
      <c r="Q449" s="93"/>
    </row>
    <row r="450">
      <c r="A450" s="93"/>
      <c r="B450" s="93"/>
      <c r="C450" s="93"/>
      <c r="D450" s="98"/>
      <c r="E450" s="109"/>
      <c r="F450" s="93"/>
      <c r="G450" s="93"/>
      <c r="H450" s="98"/>
      <c r="I450" s="93"/>
      <c r="J450" s="109"/>
      <c r="K450" s="93"/>
      <c r="L450" s="93"/>
      <c r="M450" s="93"/>
      <c r="N450" s="93"/>
      <c r="O450" s="93"/>
      <c r="P450" s="105"/>
      <c r="Q450" s="93"/>
    </row>
    <row r="451">
      <c r="A451" s="93"/>
      <c r="B451" s="93"/>
      <c r="C451" s="93"/>
      <c r="D451" s="98"/>
      <c r="E451" s="109"/>
      <c r="F451" s="93"/>
      <c r="G451" s="93"/>
      <c r="H451" s="98"/>
      <c r="I451" s="93"/>
      <c r="J451" s="109"/>
      <c r="K451" s="93"/>
      <c r="L451" s="93"/>
      <c r="M451" s="93"/>
      <c r="N451" s="93"/>
      <c r="O451" s="93"/>
      <c r="P451" s="105"/>
      <c r="Q451" s="93"/>
    </row>
    <row r="452">
      <c r="A452" s="93"/>
      <c r="B452" s="93"/>
      <c r="C452" s="93"/>
      <c r="D452" s="98"/>
      <c r="E452" s="109"/>
      <c r="F452" s="93"/>
      <c r="G452" s="93"/>
      <c r="H452" s="98"/>
      <c r="I452" s="93"/>
      <c r="J452" s="109"/>
      <c r="K452" s="93"/>
      <c r="L452" s="93"/>
      <c r="M452" s="93"/>
      <c r="N452" s="93"/>
      <c r="O452" s="93"/>
      <c r="P452" s="105"/>
      <c r="Q452" s="93"/>
    </row>
    <row r="453">
      <c r="A453" s="93"/>
      <c r="B453" s="93"/>
      <c r="C453" s="93"/>
      <c r="D453" s="98"/>
      <c r="E453" s="109"/>
      <c r="F453" s="93"/>
      <c r="G453" s="93"/>
      <c r="H453" s="98"/>
      <c r="I453" s="93"/>
      <c r="J453" s="109"/>
      <c r="K453" s="93"/>
      <c r="L453" s="93"/>
      <c r="M453" s="93"/>
      <c r="N453" s="93"/>
      <c r="O453" s="93"/>
      <c r="P453" s="105"/>
      <c r="Q453" s="93"/>
    </row>
    <row r="454">
      <c r="A454" s="93"/>
      <c r="B454" s="93"/>
      <c r="C454" s="93"/>
      <c r="D454" s="98"/>
      <c r="E454" s="109"/>
      <c r="F454" s="93"/>
      <c r="G454" s="93"/>
      <c r="H454" s="98"/>
      <c r="I454" s="93"/>
      <c r="J454" s="109"/>
      <c r="K454" s="93"/>
      <c r="L454" s="93"/>
      <c r="M454" s="93"/>
      <c r="N454" s="93"/>
      <c r="O454" s="93"/>
      <c r="P454" s="105"/>
      <c r="Q454" s="93"/>
    </row>
    <row r="455">
      <c r="A455" s="93"/>
      <c r="B455" s="93"/>
      <c r="C455" s="93"/>
      <c r="D455" s="98"/>
      <c r="E455" s="109"/>
      <c r="F455" s="93"/>
      <c r="G455" s="93"/>
      <c r="H455" s="98"/>
      <c r="I455" s="93"/>
      <c r="J455" s="109"/>
      <c r="K455" s="93"/>
      <c r="L455" s="93"/>
      <c r="M455" s="93"/>
      <c r="N455" s="93"/>
      <c r="O455" s="93"/>
      <c r="P455" s="105"/>
      <c r="Q455" s="93"/>
    </row>
    <row r="456">
      <c r="A456" s="93"/>
      <c r="B456" s="93"/>
      <c r="C456" s="93"/>
      <c r="D456" s="98"/>
      <c r="E456" s="109"/>
      <c r="F456" s="93"/>
      <c r="G456" s="93"/>
      <c r="H456" s="98"/>
      <c r="I456" s="93"/>
      <c r="J456" s="109"/>
      <c r="K456" s="93"/>
      <c r="L456" s="93"/>
      <c r="M456" s="93"/>
      <c r="N456" s="93"/>
      <c r="O456" s="93"/>
      <c r="P456" s="105"/>
      <c r="Q456" s="93"/>
    </row>
    <row r="457">
      <c r="A457" s="93"/>
      <c r="B457" s="93"/>
      <c r="C457" s="93"/>
      <c r="D457" s="98"/>
      <c r="E457" s="109"/>
      <c r="F457" s="93"/>
      <c r="G457" s="93"/>
      <c r="H457" s="98"/>
      <c r="I457" s="93"/>
      <c r="J457" s="109"/>
      <c r="K457" s="93"/>
      <c r="L457" s="93"/>
      <c r="M457" s="93"/>
      <c r="N457" s="93"/>
      <c r="O457" s="93"/>
      <c r="P457" s="105"/>
      <c r="Q457" s="93"/>
    </row>
    <row r="458">
      <c r="A458" s="93"/>
      <c r="B458" s="93"/>
      <c r="C458" s="93"/>
      <c r="D458" s="98"/>
      <c r="E458" s="109"/>
      <c r="F458" s="93"/>
      <c r="G458" s="93"/>
      <c r="H458" s="98"/>
      <c r="I458" s="93"/>
      <c r="J458" s="109"/>
      <c r="K458" s="93"/>
      <c r="L458" s="93"/>
      <c r="M458" s="93"/>
      <c r="N458" s="93"/>
      <c r="O458" s="93"/>
      <c r="P458" s="105"/>
      <c r="Q458" s="93"/>
    </row>
    <row r="459">
      <c r="A459" s="93"/>
      <c r="B459" s="93"/>
      <c r="C459" s="93"/>
      <c r="D459" s="98"/>
      <c r="E459" s="109"/>
      <c r="F459" s="93"/>
      <c r="G459" s="93"/>
      <c r="H459" s="98"/>
      <c r="I459" s="93"/>
      <c r="J459" s="109"/>
      <c r="K459" s="93"/>
      <c r="L459" s="93"/>
      <c r="M459" s="93"/>
      <c r="N459" s="93"/>
      <c r="O459" s="93"/>
      <c r="P459" s="105"/>
      <c r="Q459" s="93"/>
    </row>
    <row r="460">
      <c r="A460" s="93"/>
      <c r="B460" s="93"/>
      <c r="C460" s="93"/>
      <c r="D460" s="98"/>
      <c r="E460" s="109"/>
      <c r="F460" s="93"/>
      <c r="G460" s="93"/>
      <c r="H460" s="98"/>
      <c r="I460" s="93"/>
      <c r="J460" s="109"/>
      <c r="K460" s="93"/>
      <c r="L460" s="93"/>
      <c r="M460" s="93"/>
      <c r="N460" s="93"/>
      <c r="O460" s="93"/>
      <c r="P460" s="105"/>
      <c r="Q460" s="93"/>
    </row>
    <row r="461">
      <c r="A461" s="93"/>
      <c r="B461" s="93"/>
      <c r="C461" s="93"/>
      <c r="D461" s="98"/>
      <c r="E461" s="109"/>
      <c r="F461" s="93"/>
      <c r="G461" s="93"/>
      <c r="H461" s="98"/>
      <c r="I461" s="93"/>
      <c r="J461" s="109"/>
      <c r="K461" s="93"/>
      <c r="L461" s="93"/>
      <c r="M461" s="93"/>
      <c r="N461" s="93"/>
      <c r="O461" s="93"/>
      <c r="P461" s="105"/>
      <c r="Q461" s="93"/>
    </row>
    <row r="462">
      <c r="A462" s="93"/>
      <c r="B462" s="93"/>
      <c r="C462" s="93"/>
      <c r="D462" s="98"/>
      <c r="E462" s="109"/>
      <c r="F462" s="93"/>
      <c r="G462" s="93"/>
      <c r="H462" s="98"/>
      <c r="I462" s="93"/>
      <c r="J462" s="109"/>
      <c r="K462" s="93"/>
      <c r="L462" s="93"/>
      <c r="M462" s="93"/>
      <c r="N462" s="93"/>
      <c r="O462" s="93"/>
      <c r="P462" s="105"/>
      <c r="Q462" s="93"/>
    </row>
    <row r="463">
      <c r="A463" s="93"/>
      <c r="B463" s="93"/>
      <c r="C463" s="93"/>
      <c r="D463" s="98"/>
      <c r="E463" s="109"/>
      <c r="F463" s="93"/>
      <c r="G463" s="93"/>
      <c r="H463" s="98"/>
      <c r="I463" s="93"/>
      <c r="J463" s="109"/>
      <c r="K463" s="93"/>
      <c r="L463" s="93"/>
      <c r="M463" s="93"/>
      <c r="N463" s="93"/>
      <c r="O463" s="93"/>
      <c r="P463" s="105"/>
      <c r="Q463" s="93"/>
    </row>
    <row r="464">
      <c r="A464" s="93"/>
      <c r="B464" s="93"/>
      <c r="C464" s="93"/>
      <c r="D464" s="98"/>
      <c r="E464" s="109"/>
      <c r="F464" s="93"/>
      <c r="G464" s="93"/>
      <c r="H464" s="98"/>
      <c r="I464" s="93"/>
      <c r="J464" s="109"/>
      <c r="K464" s="93"/>
      <c r="L464" s="93"/>
      <c r="M464" s="93"/>
      <c r="N464" s="93"/>
      <c r="O464" s="93"/>
      <c r="P464" s="105"/>
      <c r="Q464" s="93"/>
    </row>
    <row r="465">
      <c r="A465" s="93"/>
      <c r="B465" s="93"/>
      <c r="C465" s="93"/>
      <c r="D465" s="98"/>
      <c r="E465" s="109"/>
      <c r="F465" s="93"/>
      <c r="G465" s="93"/>
      <c r="H465" s="98"/>
      <c r="I465" s="93"/>
      <c r="J465" s="109"/>
      <c r="K465" s="93"/>
      <c r="L465" s="93"/>
      <c r="M465" s="93"/>
      <c r="N465" s="93"/>
      <c r="O465" s="93"/>
      <c r="P465" s="105"/>
      <c r="Q465" s="93"/>
    </row>
    <row r="466">
      <c r="A466" s="93"/>
      <c r="B466" s="93"/>
      <c r="C466" s="93"/>
      <c r="D466" s="98"/>
      <c r="E466" s="109"/>
      <c r="F466" s="93"/>
      <c r="G466" s="93"/>
      <c r="H466" s="98"/>
      <c r="I466" s="93"/>
      <c r="J466" s="109"/>
      <c r="K466" s="93"/>
      <c r="L466" s="93"/>
      <c r="M466" s="93"/>
      <c r="N466" s="93"/>
      <c r="O466" s="93"/>
      <c r="P466" s="105"/>
      <c r="Q466" s="93"/>
    </row>
    <row r="467">
      <c r="A467" s="93"/>
      <c r="B467" s="93"/>
      <c r="C467" s="93"/>
      <c r="D467" s="98"/>
      <c r="E467" s="109"/>
      <c r="F467" s="93"/>
      <c r="G467" s="93"/>
      <c r="H467" s="98"/>
      <c r="I467" s="93"/>
      <c r="J467" s="109"/>
      <c r="K467" s="93"/>
      <c r="L467" s="93"/>
      <c r="M467" s="93"/>
      <c r="N467" s="93"/>
      <c r="O467" s="93"/>
      <c r="P467" s="105"/>
      <c r="Q467" s="93"/>
    </row>
    <row r="468">
      <c r="A468" s="93"/>
      <c r="B468" s="93"/>
      <c r="C468" s="93"/>
      <c r="D468" s="98"/>
      <c r="E468" s="109"/>
      <c r="F468" s="93"/>
      <c r="G468" s="93"/>
      <c r="H468" s="98"/>
      <c r="I468" s="93"/>
      <c r="J468" s="109"/>
      <c r="K468" s="93"/>
      <c r="L468" s="93"/>
      <c r="M468" s="93"/>
      <c r="N468" s="93"/>
      <c r="O468" s="93"/>
      <c r="P468" s="105"/>
      <c r="Q468" s="93"/>
    </row>
    <row r="469">
      <c r="A469" s="93"/>
      <c r="B469" s="93"/>
      <c r="C469" s="93"/>
      <c r="D469" s="98"/>
      <c r="E469" s="109"/>
      <c r="F469" s="93"/>
      <c r="G469" s="93"/>
      <c r="H469" s="98"/>
      <c r="I469" s="93"/>
      <c r="J469" s="109"/>
      <c r="K469" s="93"/>
      <c r="L469" s="93"/>
      <c r="M469" s="93"/>
      <c r="N469" s="93"/>
      <c r="O469" s="93"/>
      <c r="P469" s="105"/>
      <c r="Q469" s="93"/>
    </row>
    <row r="470">
      <c r="A470" s="93"/>
      <c r="B470" s="93"/>
      <c r="C470" s="93"/>
      <c r="D470" s="98"/>
      <c r="E470" s="109"/>
      <c r="F470" s="93"/>
      <c r="G470" s="93"/>
      <c r="H470" s="98"/>
      <c r="I470" s="93"/>
      <c r="J470" s="109"/>
      <c r="K470" s="93"/>
      <c r="L470" s="93"/>
      <c r="M470" s="93"/>
      <c r="N470" s="93"/>
      <c r="O470" s="93"/>
      <c r="P470" s="105"/>
      <c r="Q470" s="93"/>
    </row>
    <row r="471">
      <c r="A471" s="93"/>
      <c r="B471" s="93"/>
      <c r="C471" s="93"/>
      <c r="D471" s="98"/>
      <c r="E471" s="109"/>
      <c r="F471" s="93"/>
      <c r="G471" s="93"/>
      <c r="H471" s="98"/>
      <c r="I471" s="93"/>
      <c r="J471" s="109"/>
      <c r="K471" s="93"/>
      <c r="L471" s="93"/>
      <c r="M471" s="93"/>
      <c r="N471" s="93"/>
      <c r="O471" s="93"/>
      <c r="P471" s="105"/>
      <c r="Q471" s="93"/>
    </row>
    <row r="472">
      <c r="A472" s="93"/>
      <c r="B472" s="93"/>
      <c r="C472" s="93"/>
      <c r="D472" s="98"/>
      <c r="E472" s="109"/>
      <c r="F472" s="93"/>
      <c r="G472" s="93"/>
      <c r="H472" s="98"/>
      <c r="I472" s="93"/>
      <c r="J472" s="109"/>
      <c r="K472" s="93"/>
      <c r="L472" s="93"/>
      <c r="M472" s="93"/>
      <c r="N472" s="93"/>
      <c r="O472" s="93"/>
      <c r="P472" s="105"/>
      <c r="Q472" s="93"/>
    </row>
    <row r="473">
      <c r="A473" s="93"/>
      <c r="B473" s="93"/>
      <c r="C473" s="93"/>
      <c r="D473" s="98"/>
      <c r="E473" s="109"/>
      <c r="F473" s="93"/>
      <c r="G473" s="93"/>
      <c r="H473" s="98"/>
      <c r="I473" s="93"/>
      <c r="J473" s="109"/>
      <c r="K473" s="93"/>
      <c r="L473" s="93"/>
      <c r="M473" s="93"/>
      <c r="N473" s="93"/>
      <c r="O473" s="93"/>
      <c r="P473" s="105"/>
      <c r="Q473" s="93"/>
    </row>
    <row r="474">
      <c r="A474" s="93"/>
      <c r="B474" s="93"/>
      <c r="C474" s="93"/>
      <c r="D474" s="98"/>
      <c r="E474" s="109"/>
      <c r="F474" s="93"/>
      <c r="G474" s="93"/>
      <c r="H474" s="98"/>
      <c r="I474" s="93"/>
      <c r="J474" s="109"/>
      <c r="K474" s="93"/>
      <c r="L474" s="93"/>
      <c r="M474" s="93"/>
      <c r="N474" s="93"/>
      <c r="O474" s="93"/>
      <c r="P474" s="105"/>
      <c r="Q474" s="93"/>
    </row>
    <row r="475">
      <c r="A475" s="93"/>
      <c r="B475" s="93"/>
      <c r="C475" s="93"/>
      <c r="D475" s="98"/>
      <c r="E475" s="109"/>
      <c r="F475" s="93"/>
      <c r="G475" s="93"/>
      <c r="H475" s="98"/>
      <c r="I475" s="93"/>
      <c r="J475" s="109"/>
      <c r="K475" s="93"/>
      <c r="L475" s="93"/>
      <c r="M475" s="93"/>
      <c r="N475" s="93"/>
      <c r="O475" s="93"/>
      <c r="P475" s="105"/>
      <c r="Q475" s="93"/>
    </row>
    <row r="476">
      <c r="A476" s="93"/>
      <c r="B476" s="93"/>
      <c r="C476" s="93"/>
      <c r="D476" s="98"/>
      <c r="E476" s="109"/>
      <c r="F476" s="93"/>
      <c r="G476" s="93"/>
      <c r="H476" s="98"/>
      <c r="I476" s="93"/>
      <c r="J476" s="109"/>
      <c r="K476" s="93"/>
      <c r="L476" s="93"/>
      <c r="M476" s="93"/>
      <c r="N476" s="93"/>
      <c r="O476" s="93"/>
      <c r="P476" s="105"/>
      <c r="Q476" s="93"/>
    </row>
    <row r="477">
      <c r="A477" s="93"/>
      <c r="B477" s="93"/>
      <c r="C477" s="93"/>
      <c r="D477" s="98"/>
      <c r="E477" s="109"/>
      <c r="F477" s="93"/>
      <c r="G477" s="93"/>
      <c r="H477" s="98"/>
      <c r="I477" s="93"/>
      <c r="J477" s="109"/>
      <c r="K477" s="93"/>
      <c r="L477" s="93"/>
      <c r="M477" s="93"/>
      <c r="N477" s="93"/>
      <c r="O477" s="93"/>
      <c r="P477" s="105"/>
      <c r="Q477" s="93"/>
    </row>
    <row r="478">
      <c r="A478" s="93"/>
      <c r="B478" s="93"/>
      <c r="C478" s="93"/>
      <c r="D478" s="98"/>
      <c r="E478" s="109"/>
      <c r="F478" s="93"/>
      <c r="G478" s="93"/>
      <c r="H478" s="98"/>
      <c r="I478" s="93"/>
      <c r="J478" s="109"/>
      <c r="K478" s="93"/>
      <c r="L478" s="93"/>
      <c r="M478" s="93"/>
      <c r="N478" s="93"/>
      <c r="O478" s="93"/>
      <c r="P478" s="105"/>
      <c r="Q478" s="93"/>
    </row>
    <row r="479">
      <c r="A479" s="93"/>
      <c r="B479" s="93"/>
      <c r="C479" s="93"/>
      <c r="D479" s="98"/>
      <c r="E479" s="109"/>
      <c r="F479" s="93"/>
      <c r="G479" s="93"/>
      <c r="H479" s="98"/>
      <c r="I479" s="93"/>
      <c r="J479" s="109"/>
      <c r="K479" s="93"/>
      <c r="L479" s="93"/>
      <c r="M479" s="93"/>
      <c r="N479" s="93"/>
      <c r="O479" s="93"/>
      <c r="P479" s="105"/>
      <c r="Q479" s="93"/>
    </row>
    <row r="480">
      <c r="A480" s="93"/>
      <c r="B480" s="93"/>
      <c r="C480" s="93"/>
      <c r="D480" s="98"/>
      <c r="E480" s="109"/>
      <c r="F480" s="93"/>
      <c r="G480" s="93"/>
      <c r="H480" s="98"/>
      <c r="I480" s="93"/>
      <c r="J480" s="109"/>
      <c r="K480" s="93"/>
      <c r="L480" s="93"/>
      <c r="M480" s="93"/>
      <c r="N480" s="93"/>
      <c r="O480" s="93"/>
      <c r="P480" s="105"/>
      <c r="Q480" s="93"/>
    </row>
    <row r="481">
      <c r="A481" s="93"/>
      <c r="B481" s="93"/>
      <c r="C481" s="93"/>
      <c r="D481" s="98"/>
      <c r="E481" s="109"/>
      <c r="F481" s="93"/>
      <c r="G481" s="93"/>
      <c r="H481" s="98"/>
      <c r="I481" s="93"/>
      <c r="J481" s="109"/>
      <c r="K481" s="93"/>
      <c r="L481" s="93"/>
      <c r="M481" s="93"/>
      <c r="N481" s="93"/>
      <c r="O481" s="93"/>
      <c r="P481" s="105"/>
      <c r="Q481" s="93"/>
    </row>
    <row r="482">
      <c r="A482" s="93"/>
      <c r="B482" s="93"/>
      <c r="C482" s="93"/>
      <c r="D482" s="98"/>
      <c r="E482" s="109"/>
      <c r="F482" s="93"/>
      <c r="G482" s="93"/>
      <c r="H482" s="98"/>
      <c r="I482" s="93"/>
      <c r="J482" s="109"/>
      <c r="K482" s="93"/>
      <c r="L482" s="93"/>
      <c r="M482" s="93"/>
      <c r="N482" s="93"/>
      <c r="O482" s="93"/>
      <c r="P482" s="105"/>
      <c r="Q482" s="93"/>
    </row>
    <row r="483">
      <c r="A483" s="93"/>
      <c r="B483" s="93"/>
      <c r="C483" s="93"/>
      <c r="D483" s="98"/>
      <c r="E483" s="109"/>
      <c r="F483" s="93"/>
      <c r="G483" s="93"/>
      <c r="H483" s="98"/>
      <c r="I483" s="93"/>
      <c r="J483" s="109"/>
      <c r="K483" s="93"/>
      <c r="L483" s="93"/>
      <c r="M483" s="93"/>
      <c r="N483" s="93"/>
      <c r="O483" s="93"/>
      <c r="P483" s="105"/>
      <c r="Q483" s="93"/>
    </row>
    <row r="484">
      <c r="A484" s="93"/>
      <c r="B484" s="93"/>
      <c r="C484" s="93"/>
      <c r="D484" s="98"/>
      <c r="E484" s="109"/>
      <c r="F484" s="93"/>
      <c r="G484" s="93"/>
      <c r="H484" s="98"/>
      <c r="I484" s="93"/>
      <c r="J484" s="109"/>
      <c r="K484" s="93"/>
      <c r="L484" s="93"/>
      <c r="M484" s="93"/>
      <c r="N484" s="93"/>
      <c r="O484" s="93"/>
      <c r="P484" s="105"/>
      <c r="Q484" s="93"/>
    </row>
    <row r="485">
      <c r="A485" s="93"/>
      <c r="B485" s="93"/>
      <c r="C485" s="93"/>
      <c r="D485" s="98"/>
      <c r="E485" s="109"/>
      <c r="F485" s="93"/>
      <c r="G485" s="93"/>
      <c r="H485" s="98"/>
      <c r="I485" s="93"/>
      <c r="J485" s="109"/>
      <c r="K485" s="93"/>
      <c r="L485" s="93"/>
      <c r="M485" s="93"/>
      <c r="N485" s="93"/>
      <c r="O485" s="93"/>
      <c r="P485" s="105"/>
      <c r="Q485" s="93"/>
    </row>
    <row r="486">
      <c r="A486" s="93"/>
      <c r="B486" s="93"/>
      <c r="C486" s="93"/>
      <c r="D486" s="98"/>
      <c r="E486" s="109"/>
      <c r="F486" s="93"/>
      <c r="G486" s="93"/>
      <c r="H486" s="98"/>
      <c r="I486" s="93"/>
      <c r="J486" s="109"/>
      <c r="K486" s="93"/>
      <c r="L486" s="93"/>
      <c r="M486" s="93"/>
      <c r="N486" s="93"/>
      <c r="O486" s="93"/>
      <c r="P486" s="105"/>
      <c r="Q486" s="93"/>
    </row>
    <row r="487">
      <c r="A487" s="93"/>
      <c r="B487" s="93"/>
      <c r="C487" s="93"/>
      <c r="D487" s="98"/>
      <c r="E487" s="109"/>
      <c r="F487" s="93"/>
      <c r="G487" s="93"/>
      <c r="H487" s="98"/>
      <c r="I487" s="93"/>
      <c r="J487" s="109"/>
      <c r="K487" s="93"/>
      <c r="L487" s="93"/>
      <c r="M487" s="93"/>
      <c r="N487" s="93"/>
      <c r="O487" s="93"/>
      <c r="P487" s="105"/>
      <c r="Q487" s="93"/>
    </row>
    <row r="488">
      <c r="A488" s="93"/>
      <c r="B488" s="93"/>
      <c r="C488" s="93"/>
      <c r="D488" s="98"/>
      <c r="E488" s="109"/>
      <c r="F488" s="93"/>
      <c r="G488" s="93"/>
      <c r="H488" s="98"/>
      <c r="I488" s="93"/>
      <c r="J488" s="109"/>
      <c r="K488" s="93"/>
      <c r="L488" s="93"/>
      <c r="M488" s="93"/>
      <c r="N488" s="93"/>
      <c r="O488" s="93"/>
      <c r="P488" s="105"/>
      <c r="Q488" s="93"/>
    </row>
    <row r="489">
      <c r="A489" s="93"/>
      <c r="B489" s="93"/>
      <c r="C489" s="93"/>
      <c r="D489" s="98"/>
      <c r="E489" s="109"/>
      <c r="F489" s="93"/>
      <c r="G489" s="93"/>
      <c r="H489" s="98"/>
      <c r="I489" s="93"/>
      <c r="J489" s="109"/>
      <c r="K489" s="93"/>
      <c r="L489" s="93"/>
      <c r="M489" s="93"/>
      <c r="N489" s="93"/>
      <c r="O489" s="93"/>
      <c r="P489" s="105"/>
      <c r="Q489" s="93"/>
    </row>
    <row r="490">
      <c r="A490" s="93"/>
      <c r="B490" s="93"/>
      <c r="C490" s="93"/>
      <c r="D490" s="98"/>
      <c r="E490" s="109"/>
      <c r="F490" s="93"/>
      <c r="G490" s="93"/>
      <c r="H490" s="98"/>
      <c r="I490" s="93"/>
      <c r="J490" s="109"/>
      <c r="K490" s="93"/>
      <c r="L490" s="93"/>
      <c r="M490" s="93"/>
      <c r="N490" s="93"/>
      <c r="O490" s="93"/>
      <c r="P490" s="105"/>
      <c r="Q490" s="93"/>
    </row>
    <row r="491">
      <c r="A491" s="93"/>
      <c r="B491" s="93"/>
      <c r="C491" s="93"/>
      <c r="D491" s="98"/>
      <c r="E491" s="109"/>
      <c r="F491" s="93"/>
      <c r="G491" s="93"/>
      <c r="H491" s="98"/>
      <c r="I491" s="93"/>
      <c r="J491" s="109"/>
      <c r="K491" s="93"/>
      <c r="L491" s="93"/>
      <c r="M491" s="93"/>
      <c r="N491" s="93"/>
      <c r="O491" s="93"/>
      <c r="P491" s="105"/>
      <c r="Q491" s="93"/>
    </row>
    <row r="492">
      <c r="A492" s="93"/>
      <c r="B492" s="93"/>
      <c r="C492" s="93"/>
      <c r="D492" s="98"/>
      <c r="E492" s="109"/>
      <c r="F492" s="93"/>
      <c r="G492" s="93"/>
      <c r="H492" s="98"/>
      <c r="I492" s="93"/>
      <c r="J492" s="109"/>
      <c r="K492" s="93"/>
      <c r="L492" s="93"/>
      <c r="M492" s="93"/>
      <c r="N492" s="93"/>
      <c r="O492" s="93"/>
      <c r="P492" s="105"/>
      <c r="Q492" s="93"/>
    </row>
    <row r="493">
      <c r="A493" s="93"/>
      <c r="B493" s="93"/>
      <c r="C493" s="93"/>
      <c r="D493" s="98"/>
      <c r="E493" s="109"/>
      <c r="F493" s="93"/>
      <c r="G493" s="93"/>
      <c r="H493" s="98"/>
      <c r="I493" s="93"/>
      <c r="J493" s="109"/>
      <c r="K493" s="93"/>
      <c r="L493" s="93"/>
      <c r="M493" s="93"/>
      <c r="N493" s="93"/>
      <c r="O493" s="93"/>
      <c r="P493" s="105"/>
      <c r="Q493" s="93"/>
    </row>
    <row r="494">
      <c r="A494" s="93"/>
      <c r="B494" s="93"/>
      <c r="C494" s="93"/>
      <c r="D494" s="98"/>
      <c r="E494" s="109"/>
      <c r="F494" s="93"/>
      <c r="G494" s="93"/>
      <c r="H494" s="98"/>
      <c r="I494" s="93"/>
      <c r="J494" s="109"/>
      <c r="K494" s="93"/>
      <c r="L494" s="93"/>
      <c r="M494" s="93"/>
      <c r="N494" s="93"/>
      <c r="O494" s="93"/>
      <c r="P494" s="105"/>
      <c r="Q494" s="93"/>
    </row>
    <row r="495">
      <c r="A495" s="93"/>
      <c r="B495" s="93"/>
      <c r="C495" s="93"/>
      <c r="D495" s="98"/>
      <c r="E495" s="109"/>
      <c r="F495" s="93"/>
      <c r="G495" s="93"/>
      <c r="H495" s="98"/>
      <c r="I495" s="93"/>
      <c r="J495" s="109"/>
      <c r="K495" s="93"/>
      <c r="L495" s="93"/>
      <c r="M495" s="93"/>
      <c r="N495" s="93"/>
      <c r="O495" s="93"/>
      <c r="P495" s="105"/>
      <c r="Q495" s="93"/>
    </row>
    <row r="496">
      <c r="A496" s="93"/>
      <c r="B496" s="93"/>
      <c r="C496" s="93"/>
      <c r="D496" s="98"/>
      <c r="E496" s="109"/>
      <c r="F496" s="93"/>
      <c r="G496" s="93"/>
      <c r="H496" s="98"/>
      <c r="I496" s="93"/>
      <c r="J496" s="109"/>
      <c r="K496" s="93"/>
      <c r="L496" s="93"/>
      <c r="M496" s="93"/>
      <c r="N496" s="93"/>
      <c r="O496" s="93"/>
      <c r="P496" s="105"/>
      <c r="Q496" s="93"/>
    </row>
    <row r="497">
      <c r="A497" s="93"/>
      <c r="B497" s="93"/>
      <c r="C497" s="93"/>
      <c r="D497" s="98"/>
      <c r="E497" s="109"/>
      <c r="F497" s="93"/>
      <c r="G497" s="93"/>
      <c r="H497" s="98"/>
      <c r="I497" s="93"/>
      <c r="J497" s="109"/>
      <c r="K497" s="93"/>
      <c r="L497" s="93"/>
      <c r="M497" s="93"/>
      <c r="N497" s="93"/>
      <c r="O497" s="93"/>
      <c r="P497" s="105"/>
      <c r="Q497" s="93"/>
    </row>
    <row r="498">
      <c r="A498" s="93"/>
      <c r="B498" s="93"/>
      <c r="C498" s="93"/>
      <c r="D498" s="98"/>
      <c r="E498" s="109"/>
      <c r="F498" s="93"/>
      <c r="G498" s="93"/>
      <c r="H498" s="98"/>
      <c r="I498" s="93"/>
      <c r="J498" s="109"/>
      <c r="K498" s="93"/>
      <c r="L498" s="93"/>
      <c r="M498" s="93"/>
      <c r="N498" s="93"/>
      <c r="O498" s="93"/>
      <c r="P498" s="105"/>
      <c r="Q498" s="93"/>
    </row>
    <row r="499">
      <c r="A499" s="93"/>
      <c r="B499" s="93"/>
      <c r="C499" s="93"/>
      <c r="D499" s="98"/>
      <c r="E499" s="109"/>
      <c r="F499" s="93"/>
      <c r="G499" s="93"/>
      <c r="H499" s="98"/>
      <c r="I499" s="93"/>
      <c r="J499" s="109"/>
      <c r="K499" s="93"/>
      <c r="L499" s="93"/>
      <c r="M499" s="93"/>
      <c r="N499" s="93"/>
      <c r="O499" s="93"/>
      <c r="P499" s="105"/>
      <c r="Q499" s="93"/>
    </row>
    <row r="500">
      <c r="A500" s="93"/>
      <c r="B500" s="93"/>
      <c r="C500" s="93"/>
      <c r="D500" s="98"/>
      <c r="E500" s="109"/>
      <c r="F500" s="93"/>
      <c r="G500" s="93"/>
      <c r="H500" s="98"/>
      <c r="I500" s="93"/>
      <c r="J500" s="109"/>
      <c r="K500" s="93"/>
      <c r="L500" s="93"/>
      <c r="M500" s="93"/>
      <c r="N500" s="93"/>
      <c r="O500" s="93"/>
      <c r="P500" s="105"/>
      <c r="Q500" s="93"/>
    </row>
    <row r="501">
      <c r="A501" s="93"/>
      <c r="B501" s="93"/>
      <c r="C501" s="93"/>
      <c r="D501" s="98"/>
      <c r="E501" s="109"/>
      <c r="F501" s="93"/>
      <c r="G501" s="93"/>
      <c r="H501" s="98"/>
      <c r="I501" s="93"/>
      <c r="J501" s="109"/>
      <c r="K501" s="93"/>
      <c r="L501" s="93"/>
      <c r="M501" s="93"/>
      <c r="N501" s="93"/>
      <c r="O501" s="93"/>
      <c r="P501" s="105"/>
      <c r="Q501" s="93"/>
    </row>
    <row r="502">
      <c r="A502" s="93"/>
      <c r="B502" s="93"/>
      <c r="C502" s="93"/>
      <c r="D502" s="98"/>
      <c r="E502" s="109"/>
      <c r="F502" s="93"/>
      <c r="G502" s="93"/>
      <c r="H502" s="98"/>
      <c r="I502" s="93"/>
      <c r="J502" s="109"/>
      <c r="K502" s="93"/>
      <c r="L502" s="93"/>
      <c r="M502" s="93"/>
      <c r="N502" s="93"/>
      <c r="O502" s="93"/>
      <c r="P502" s="105"/>
      <c r="Q502" s="93"/>
    </row>
    <row r="503">
      <c r="A503" s="93"/>
      <c r="B503" s="93"/>
      <c r="C503" s="93"/>
      <c r="D503" s="98"/>
      <c r="E503" s="109"/>
      <c r="F503" s="93"/>
      <c r="G503" s="93"/>
      <c r="H503" s="98"/>
      <c r="I503" s="93"/>
      <c r="J503" s="109"/>
      <c r="K503" s="93"/>
      <c r="L503" s="93"/>
      <c r="M503" s="93"/>
      <c r="N503" s="93"/>
      <c r="O503" s="93"/>
      <c r="P503" s="105"/>
      <c r="Q503" s="93"/>
    </row>
    <row r="504">
      <c r="A504" s="93"/>
      <c r="B504" s="93"/>
      <c r="C504" s="93"/>
      <c r="D504" s="98"/>
      <c r="E504" s="109"/>
      <c r="F504" s="93"/>
      <c r="G504" s="93"/>
      <c r="H504" s="98"/>
      <c r="I504" s="93"/>
      <c r="J504" s="109"/>
      <c r="K504" s="93"/>
      <c r="L504" s="93"/>
      <c r="M504" s="93"/>
      <c r="N504" s="93"/>
      <c r="O504" s="93"/>
      <c r="P504" s="105"/>
      <c r="Q504" s="93"/>
    </row>
    <row r="505">
      <c r="A505" s="93"/>
      <c r="B505" s="93"/>
      <c r="C505" s="93"/>
      <c r="D505" s="98"/>
      <c r="E505" s="109"/>
      <c r="F505" s="93"/>
      <c r="G505" s="93"/>
      <c r="H505" s="98"/>
      <c r="I505" s="93"/>
      <c r="J505" s="109"/>
      <c r="K505" s="93"/>
      <c r="L505" s="93"/>
      <c r="M505" s="93"/>
      <c r="N505" s="93"/>
      <c r="O505" s="93"/>
      <c r="P505" s="105"/>
      <c r="Q505" s="93"/>
    </row>
    <row r="506">
      <c r="A506" s="93"/>
      <c r="B506" s="93"/>
      <c r="C506" s="93"/>
      <c r="D506" s="98"/>
      <c r="E506" s="109"/>
      <c r="F506" s="93"/>
      <c r="G506" s="93"/>
      <c r="H506" s="98"/>
      <c r="I506" s="93"/>
      <c r="J506" s="109"/>
      <c r="K506" s="93"/>
      <c r="L506" s="93"/>
      <c r="M506" s="93"/>
      <c r="N506" s="93"/>
      <c r="O506" s="93"/>
      <c r="P506" s="105"/>
      <c r="Q506" s="93"/>
    </row>
    <row r="507">
      <c r="A507" s="93"/>
      <c r="B507" s="93"/>
      <c r="C507" s="93"/>
      <c r="D507" s="98"/>
      <c r="E507" s="109"/>
      <c r="F507" s="93"/>
      <c r="G507" s="93"/>
      <c r="H507" s="98"/>
      <c r="I507" s="93"/>
      <c r="J507" s="109"/>
      <c r="K507" s="93"/>
      <c r="L507" s="93"/>
      <c r="M507" s="93"/>
      <c r="N507" s="93"/>
      <c r="O507" s="93"/>
      <c r="P507" s="105"/>
      <c r="Q507" s="93"/>
    </row>
    <row r="508">
      <c r="A508" s="93"/>
      <c r="B508" s="93"/>
      <c r="C508" s="93"/>
      <c r="D508" s="98"/>
      <c r="E508" s="109"/>
      <c r="F508" s="93"/>
      <c r="G508" s="93"/>
      <c r="H508" s="98"/>
      <c r="I508" s="93"/>
      <c r="J508" s="109"/>
      <c r="K508" s="93"/>
      <c r="L508" s="93"/>
      <c r="M508" s="93"/>
      <c r="N508" s="93"/>
      <c r="O508" s="93"/>
      <c r="P508" s="105"/>
      <c r="Q508" s="93"/>
    </row>
    <row r="509">
      <c r="A509" s="93"/>
      <c r="B509" s="93"/>
      <c r="C509" s="93"/>
      <c r="D509" s="98"/>
      <c r="E509" s="109"/>
      <c r="F509" s="93"/>
      <c r="G509" s="93"/>
      <c r="H509" s="98"/>
      <c r="I509" s="93"/>
      <c r="J509" s="109"/>
      <c r="K509" s="93"/>
      <c r="L509" s="93"/>
      <c r="M509" s="93"/>
      <c r="N509" s="93"/>
      <c r="O509" s="93"/>
      <c r="P509" s="105"/>
      <c r="Q509" s="93"/>
    </row>
    <row r="510">
      <c r="A510" s="93"/>
      <c r="B510" s="93"/>
      <c r="C510" s="93"/>
      <c r="D510" s="98"/>
      <c r="E510" s="109"/>
      <c r="F510" s="93"/>
      <c r="G510" s="93"/>
      <c r="H510" s="98"/>
      <c r="I510" s="93"/>
      <c r="J510" s="109"/>
      <c r="K510" s="93"/>
      <c r="L510" s="93"/>
      <c r="M510" s="93"/>
      <c r="N510" s="93"/>
      <c r="O510" s="93"/>
      <c r="P510" s="105"/>
      <c r="Q510" s="93"/>
    </row>
    <row r="511">
      <c r="A511" s="93"/>
      <c r="B511" s="93"/>
      <c r="C511" s="93"/>
      <c r="D511" s="98"/>
      <c r="E511" s="109"/>
      <c r="F511" s="93"/>
      <c r="G511" s="93"/>
      <c r="H511" s="98"/>
      <c r="I511" s="93"/>
      <c r="J511" s="109"/>
      <c r="K511" s="93"/>
      <c r="L511" s="93"/>
      <c r="M511" s="93"/>
      <c r="N511" s="93"/>
      <c r="O511" s="93"/>
      <c r="P511" s="105"/>
      <c r="Q511" s="93"/>
    </row>
    <row r="512">
      <c r="A512" s="93"/>
      <c r="B512" s="93"/>
      <c r="C512" s="93"/>
      <c r="D512" s="98"/>
      <c r="E512" s="109"/>
      <c r="F512" s="93"/>
      <c r="G512" s="93"/>
      <c r="H512" s="98"/>
      <c r="I512" s="93"/>
      <c r="J512" s="109"/>
      <c r="K512" s="93"/>
      <c r="L512" s="93"/>
      <c r="M512" s="93"/>
      <c r="N512" s="93"/>
      <c r="O512" s="93"/>
      <c r="P512" s="105"/>
      <c r="Q512" s="93"/>
    </row>
    <row r="513">
      <c r="A513" s="93"/>
      <c r="B513" s="93"/>
      <c r="C513" s="93"/>
      <c r="D513" s="98"/>
      <c r="E513" s="109"/>
      <c r="F513" s="93"/>
      <c r="G513" s="93"/>
      <c r="H513" s="98"/>
      <c r="I513" s="93"/>
      <c r="J513" s="109"/>
      <c r="K513" s="93"/>
      <c r="L513" s="93"/>
      <c r="M513" s="93"/>
      <c r="N513" s="93"/>
      <c r="O513" s="93"/>
      <c r="P513" s="105"/>
      <c r="Q513" s="93"/>
    </row>
    <row r="514">
      <c r="A514" s="93"/>
      <c r="B514" s="93"/>
      <c r="C514" s="93"/>
      <c r="D514" s="98"/>
      <c r="E514" s="109"/>
      <c r="F514" s="93"/>
      <c r="G514" s="93"/>
      <c r="H514" s="98"/>
      <c r="I514" s="93"/>
      <c r="J514" s="109"/>
      <c r="K514" s="93"/>
      <c r="L514" s="93"/>
      <c r="M514" s="93"/>
      <c r="N514" s="93"/>
      <c r="O514" s="93"/>
      <c r="P514" s="105"/>
      <c r="Q514" s="93"/>
    </row>
    <row r="515">
      <c r="A515" s="93"/>
      <c r="B515" s="93"/>
      <c r="C515" s="93"/>
      <c r="D515" s="98"/>
      <c r="E515" s="109"/>
      <c r="F515" s="93"/>
      <c r="G515" s="93"/>
      <c r="H515" s="98"/>
      <c r="I515" s="93"/>
      <c r="J515" s="109"/>
      <c r="K515" s="93"/>
      <c r="L515" s="93"/>
      <c r="M515" s="93"/>
      <c r="N515" s="93"/>
      <c r="O515" s="93"/>
      <c r="P515" s="105"/>
      <c r="Q515" s="93"/>
    </row>
    <row r="516">
      <c r="A516" s="93"/>
      <c r="B516" s="93"/>
      <c r="C516" s="93"/>
      <c r="D516" s="98"/>
      <c r="E516" s="109"/>
      <c r="F516" s="93"/>
      <c r="G516" s="93"/>
      <c r="H516" s="98"/>
      <c r="I516" s="93"/>
      <c r="J516" s="109"/>
      <c r="K516" s="93"/>
      <c r="L516" s="93"/>
      <c r="M516" s="93"/>
      <c r="N516" s="93"/>
      <c r="O516" s="93"/>
      <c r="P516" s="105"/>
      <c r="Q516" s="93"/>
    </row>
    <row r="517">
      <c r="A517" s="93"/>
      <c r="B517" s="93"/>
      <c r="C517" s="93"/>
      <c r="D517" s="98"/>
      <c r="E517" s="109"/>
      <c r="F517" s="93"/>
      <c r="G517" s="93"/>
      <c r="H517" s="98"/>
      <c r="I517" s="93"/>
      <c r="J517" s="109"/>
      <c r="K517" s="93"/>
      <c r="L517" s="93"/>
      <c r="M517" s="93"/>
      <c r="N517" s="93"/>
      <c r="O517" s="93"/>
      <c r="P517" s="105"/>
      <c r="Q517" s="93"/>
    </row>
    <row r="518">
      <c r="A518" s="93"/>
      <c r="B518" s="93"/>
      <c r="C518" s="93"/>
      <c r="D518" s="98"/>
      <c r="E518" s="109"/>
      <c r="F518" s="93"/>
      <c r="G518" s="93"/>
      <c r="H518" s="98"/>
      <c r="I518" s="93"/>
      <c r="J518" s="109"/>
      <c r="K518" s="93"/>
      <c r="L518" s="93"/>
      <c r="M518" s="93"/>
      <c r="N518" s="93"/>
      <c r="O518" s="93"/>
      <c r="P518" s="105"/>
      <c r="Q518" s="93"/>
    </row>
    <row r="519">
      <c r="A519" s="93"/>
      <c r="B519" s="93"/>
      <c r="C519" s="93"/>
      <c r="D519" s="98"/>
      <c r="E519" s="109"/>
      <c r="F519" s="93"/>
      <c r="G519" s="93"/>
      <c r="H519" s="98"/>
      <c r="I519" s="93"/>
      <c r="J519" s="109"/>
      <c r="K519" s="93"/>
      <c r="L519" s="93"/>
      <c r="M519" s="93"/>
      <c r="N519" s="93"/>
      <c r="O519" s="93"/>
      <c r="P519" s="105"/>
      <c r="Q519" s="93"/>
    </row>
    <row r="520">
      <c r="A520" s="93"/>
      <c r="B520" s="93"/>
      <c r="C520" s="93"/>
      <c r="D520" s="98"/>
      <c r="E520" s="109"/>
      <c r="F520" s="93"/>
      <c r="G520" s="93"/>
      <c r="H520" s="98"/>
      <c r="I520" s="93"/>
      <c r="J520" s="109"/>
      <c r="K520" s="93"/>
      <c r="L520" s="93"/>
      <c r="M520" s="93"/>
      <c r="N520" s="93"/>
      <c r="O520" s="93"/>
      <c r="P520" s="105"/>
      <c r="Q520" s="93"/>
    </row>
    <row r="521">
      <c r="A521" s="93"/>
      <c r="B521" s="93"/>
      <c r="C521" s="93"/>
      <c r="D521" s="98"/>
      <c r="E521" s="109"/>
      <c r="F521" s="93"/>
      <c r="G521" s="93"/>
      <c r="H521" s="98"/>
      <c r="I521" s="93"/>
      <c r="J521" s="109"/>
      <c r="K521" s="93"/>
      <c r="L521" s="93"/>
      <c r="M521" s="93"/>
      <c r="N521" s="93"/>
      <c r="O521" s="93"/>
      <c r="P521" s="105"/>
      <c r="Q521" s="93"/>
    </row>
    <row r="522">
      <c r="A522" s="93"/>
      <c r="B522" s="93"/>
      <c r="C522" s="93"/>
      <c r="D522" s="98"/>
      <c r="E522" s="109"/>
      <c r="F522" s="93"/>
      <c r="G522" s="93"/>
      <c r="H522" s="98"/>
      <c r="I522" s="93"/>
      <c r="J522" s="109"/>
      <c r="K522" s="93"/>
      <c r="L522" s="93"/>
      <c r="M522" s="93"/>
      <c r="N522" s="93"/>
      <c r="O522" s="93"/>
      <c r="P522" s="105"/>
      <c r="Q522" s="93"/>
    </row>
    <row r="523">
      <c r="A523" s="93"/>
      <c r="B523" s="93"/>
      <c r="C523" s="93"/>
      <c r="D523" s="98"/>
      <c r="E523" s="109"/>
      <c r="F523" s="93"/>
      <c r="G523" s="93"/>
      <c r="H523" s="98"/>
      <c r="I523" s="93"/>
      <c r="J523" s="109"/>
      <c r="K523" s="93"/>
      <c r="L523" s="93"/>
      <c r="M523" s="93"/>
      <c r="N523" s="93"/>
      <c r="O523" s="93"/>
      <c r="P523" s="105"/>
      <c r="Q523" s="93"/>
    </row>
    <row r="524">
      <c r="A524" s="93"/>
      <c r="B524" s="93"/>
      <c r="C524" s="93"/>
      <c r="D524" s="98"/>
      <c r="E524" s="109"/>
      <c r="F524" s="93"/>
      <c r="G524" s="93"/>
      <c r="H524" s="98"/>
      <c r="I524" s="93"/>
      <c r="J524" s="109"/>
      <c r="K524" s="93"/>
      <c r="L524" s="93"/>
      <c r="M524" s="93"/>
      <c r="N524" s="93"/>
      <c r="O524" s="93"/>
      <c r="P524" s="105"/>
      <c r="Q524" s="93"/>
    </row>
    <row r="525">
      <c r="A525" s="93"/>
      <c r="B525" s="93"/>
      <c r="C525" s="93"/>
      <c r="D525" s="98"/>
      <c r="E525" s="109"/>
      <c r="F525" s="93"/>
      <c r="G525" s="93"/>
      <c r="H525" s="98"/>
      <c r="I525" s="93"/>
      <c r="J525" s="109"/>
      <c r="K525" s="93"/>
      <c r="L525" s="93"/>
      <c r="M525" s="93"/>
      <c r="N525" s="93"/>
      <c r="O525" s="93"/>
      <c r="P525" s="105"/>
      <c r="Q525" s="93"/>
    </row>
    <row r="526">
      <c r="A526" s="93"/>
      <c r="B526" s="93"/>
      <c r="C526" s="93"/>
      <c r="D526" s="98"/>
      <c r="E526" s="109"/>
      <c r="F526" s="93"/>
      <c r="G526" s="93"/>
      <c r="H526" s="98"/>
      <c r="I526" s="93"/>
      <c r="J526" s="109"/>
      <c r="K526" s="93"/>
      <c r="L526" s="93"/>
      <c r="M526" s="93"/>
      <c r="N526" s="93"/>
      <c r="O526" s="93"/>
      <c r="P526" s="105"/>
      <c r="Q526" s="93"/>
    </row>
    <row r="527">
      <c r="A527" s="93"/>
      <c r="B527" s="93"/>
      <c r="C527" s="93"/>
      <c r="D527" s="98"/>
      <c r="E527" s="109"/>
      <c r="F527" s="93"/>
      <c r="G527" s="93"/>
      <c r="H527" s="98"/>
      <c r="I527" s="93"/>
      <c r="J527" s="109"/>
      <c r="K527" s="93"/>
      <c r="L527" s="93"/>
      <c r="M527" s="93"/>
      <c r="N527" s="93"/>
      <c r="O527" s="93"/>
      <c r="P527" s="105"/>
      <c r="Q527" s="93"/>
    </row>
    <row r="528">
      <c r="A528" s="93"/>
      <c r="B528" s="93"/>
      <c r="C528" s="93"/>
      <c r="D528" s="98"/>
      <c r="E528" s="109"/>
      <c r="F528" s="93"/>
      <c r="G528" s="93"/>
      <c r="H528" s="98"/>
      <c r="I528" s="93"/>
      <c r="J528" s="109"/>
      <c r="K528" s="93"/>
      <c r="L528" s="93"/>
      <c r="M528" s="93"/>
      <c r="N528" s="93"/>
      <c r="O528" s="93"/>
      <c r="P528" s="105"/>
      <c r="Q528" s="93"/>
    </row>
    <row r="529">
      <c r="A529" s="93"/>
      <c r="B529" s="93"/>
      <c r="C529" s="93"/>
      <c r="D529" s="98"/>
      <c r="E529" s="109"/>
      <c r="F529" s="93"/>
      <c r="G529" s="93"/>
      <c r="H529" s="98"/>
      <c r="I529" s="93"/>
      <c r="J529" s="109"/>
      <c r="K529" s="93"/>
      <c r="L529" s="93"/>
      <c r="M529" s="93"/>
      <c r="N529" s="93"/>
      <c r="O529" s="93"/>
      <c r="P529" s="105"/>
      <c r="Q529" s="93"/>
    </row>
    <row r="530">
      <c r="A530" s="93"/>
      <c r="B530" s="93"/>
      <c r="C530" s="93"/>
      <c r="D530" s="98"/>
      <c r="E530" s="109"/>
      <c r="F530" s="93"/>
      <c r="G530" s="93"/>
      <c r="H530" s="98"/>
      <c r="I530" s="93"/>
      <c r="J530" s="109"/>
      <c r="K530" s="93"/>
      <c r="L530" s="93"/>
      <c r="M530" s="93"/>
      <c r="N530" s="93"/>
      <c r="O530" s="93"/>
      <c r="P530" s="105"/>
      <c r="Q530" s="93"/>
    </row>
    <row r="531">
      <c r="A531" s="93"/>
      <c r="B531" s="93"/>
      <c r="C531" s="93"/>
      <c r="D531" s="98"/>
      <c r="E531" s="109"/>
      <c r="F531" s="93"/>
      <c r="G531" s="93"/>
      <c r="H531" s="98"/>
      <c r="I531" s="93"/>
      <c r="J531" s="109"/>
      <c r="K531" s="93"/>
      <c r="L531" s="93"/>
      <c r="M531" s="93"/>
      <c r="N531" s="93"/>
      <c r="O531" s="93"/>
      <c r="P531" s="105"/>
      <c r="Q531" s="93"/>
    </row>
    <row r="532">
      <c r="A532" s="93"/>
      <c r="B532" s="93"/>
      <c r="C532" s="93"/>
      <c r="D532" s="98"/>
      <c r="E532" s="109"/>
      <c r="F532" s="93"/>
      <c r="G532" s="93"/>
      <c r="H532" s="98"/>
      <c r="I532" s="93"/>
      <c r="J532" s="109"/>
      <c r="K532" s="93"/>
      <c r="L532" s="93"/>
      <c r="M532" s="93"/>
      <c r="N532" s="93"/>
      <c r="O532" s="93"/>
      <c r="P532" s="105"/>
      <c r="Q532" s="93"/>
    </row>
    <row r="533">
      <c r="A533" s="93"/>
      <c r="B533" s="93"/>
      <c r="C533" s="93"/>
      <c r="D533" s="98"/>
      <c r="E533" s="109"/>
      <c r="F533" s="93"/>
      <c r="G533" s="93"/>
      <c r="H533" s="98"/>
      <c r="I533" s="93"/>
      <c r="J533" s="109"/>
      <c r="K533" s="93"/>
      <c r="L533" s="93"/>
      <c r="M533" s="93"/>
      <c r="N533" s="93"/>
      <c r="O533" s="93"/>
      <c r="P533" s="105"/>
      <c r="Q533" s="93"/>
    </row>
    <row r="534">
      <c r="A534" s="93"/>
      <c r="B534" s="93"/>
      <c r="C534" s="93"/>
      <c r="D534" s="98"/>
      <c r="E534" s="109"/>
      <c r="F534" s="93"/>
      <c r="G534" s="93"/>
      <c r="H534" s="98"/>
      <c r="I534" s="93"/>
      <c r="J534" s="109"/>
      <c r="K534" s="93"/>
      <c r="L534" s="93"/>
      <c r="M534" s="93"/>
      <c r="N534" s="93"/>
      <c r="O534" s="93"/>
      <c r="P534" s="105"/>
      <c r="Q534" s="93"/>
    </row>
    <row r="535">
      <c r="A535" s="93"/>
      <c r="B535" s="93"/>
      <c r="C535" s="93"/>
      <c r="D535" s="98"/>
      <c r="E535" s="109"/>
      <c r="F535" s="93"/>
      <c r="G535" s="93"/>
      <c r="H535" s="98"/>
      <c r="I535" s="93"/>
      <c r="J535" s="109"/>
      <c r="K535" s="93"/>
      <c r="L535" s="93"/>
      <c r="M535" s="93"/>
      <c r="N535" s="93"/>
      <c r="O535" s="93"/>
      <c r="P535" s="105"/>
      <c r="Q535" s="93"/>
    </row>
    <row r="536">
      <c r="A536" s="93"/>
      <c r="B536" s="93"/>
      <c r="C536" s="93"/>
      <c r="D536" s="98"/>
      <c r="E536" s="109"/>
      <c r="F536" s="93"/>
      <c r="G536" s="93"/>
      <c r="H536" s="98"/>
      <c r="I536" s="93"/>
      <c r="J536" s="109"/>
      <c r="K536" s="93"/>
      <c r="L536" s="93"/>
      <c r="M536" s="93"/>
      <c r="N536" s="93"/>
      <c r="O536" s="93"/>
      <c r="P536" s="105"/>
      <c r="Q536" s="93"/>
    </row>
    <row r="537">
      <c r="A537" s="93"/>
      <c r="B537" s="93"/>
      <c r="C537" s="93"/>
      <c r="D537" s="98"/>
      <c r="E537" s="109"/>
      <c r="F537" s="93"/>
      <c r="G537" s="93"/>
      <c r="H537" s="98"/>
      <c r="I537" s="93"/>
      <c r="J537" s="109"/>
      <c r="K537" s="93"/>
      <c r="L537" s="93"/>
      <c r="M537" s="93"/>
      <c r="N537" s="93"/>
      <c r="O537" s="93"/>
      <c r="P537" s="105"/>
      <c r="Q537" s="93"/>
    </row>
    <row r="538">
      <c r="A538" s="93"/>
      <c r="B538" s="93"/>
      <c r="C538" s="93"/>
      <c r="D538" s="98"/>
      <c r="E538" s="109"/>
      <c r="F538" s="93"/>
      <c r="G538" s="93"/>
      <c r="H538" s="98"/>
      <c r="I538" s="93"/>
      <c r="J538" s="109"/>
      <c r="K538" s="93"/>
      <c r="L538" s="93"/>
      <c r="M538" s="93"/>
      <c r="N538" s="93"/>
      <c r="O538" s="93"/>
      <c r="P538" s="105"/>
      <c r="Q538" s="93"/>
    </row>
    <row r="539">
      <c r="A539" s="93"/>
      <c r="B539" s="93"/>
      <c r="C539" s="93"/>
      <c r="D539" s="98"/>
      <c r="E539" s="109"/>
      <c r="F539" s="93"/>
      <c r="G539" s="93"/>
      <c r="H539" s="98"/>
      <c r="I539" s="93"/>
      <c r="J539" s="109"/>
      <c r="K539" s="93"/>
      <c r="L539" s="93"/>
      <c r="M539" s="93"/>
      <c r="N539" s="93"/>
      <c r="O539" s="93"/>
      <c r="P539" s="105"/>
      <c r="Q539" s="93"/>
    </row>
    <row r="540">
      <c r="A540" s="93"/>
      <c r="B540" s="93"/>
      <c r="C540" s="93"/>
      <c r="D540" s="98"/>
      <c r="E540" s="109"/>
      <c r="F540" s="93"/>
      <c r="G540" s="93"/>
      <c r="H540" s="98"/>
      <c r="I540" s="93"/>
      <c r="J540" s="109"/>
      <c r="K540" s="93"/>
      <c r="L540" s="93"/>
      <c r="M540" s="93"/>
      <c r="N540" s="93"/>
      <c r="O540" s="93"/>
      <c r="P540" s="105"/>
      <c r="Q540" s="93"/>
    </row>
    <row r="541">
      <c r="A541" s="93"/>
      <c r="B541" s="93"/>
      <c r="C541" s="93"/>
      <c r="D541" s="98"/>
      <c r="E541" s="109"/>
      <c r="F541" s="93"/>
      <c r="G541" s="93"/>
      <c r="H541" s="98"/>
      <c r="I541" s="93"/>
      <c r="J541" s="109"/>
      <c r="K541" s="93"/>
      <c r="L541" s="93"/>
      <c r="M541" s="93"/>
      <c r="N541" s="93"/>
      <c r="O541" s="93"/>
      <c r="P541" s="105"/>
      <c r="Q541" s="93"/>
    </row>
    <row r="542">
      <c r="A542" s="93"/>
      <c r="B542" s="93"/>
      <c r="C542" s="93"/>
      <c r="D542" s="98"/>
      <c r="E542" s="109"/>
      <c r="F542" s="93"/>
      <c r="G542" s="93"/>
      <c r="H542" s="98"/>
      <c r="I542" s="93"/>
      <c r="J542" s="109"/>
      <c r="K542" s="93"/>
      <c r="L542" s="93"/>
      <c r="M542" s="93"/>
      <c r="N542" s="93"/>
      <c r="O542" s="93"/>
      <c r="P542" s="105"/>
      <c r="Q542" s="93"/>
    </row>
    <row r="543">
      <c r="A543" s="93"/>
      <c r="B543" s="93"/>
      <c r="C543" s="93"/>
      <c r="D543" s="98"/>
      <c r="E543" s="109"/>
      <c r="F543" s="93"/>
      <c r="G543" s="93"/>
      <c r="H543" s="98"/>
      <c r="I543" s="93"/>
      <c r="J543" s="109"/>
      <c r="K543" s="93"/>
      <c r="L543" s="93"/>
      <c r="M543" s="93"/>
      <c r="N543" s="93"/>
      <c r="O543" s="93"/>
      <c r="P543" s="105"/>
      <c r="Q543" s="93"/>
    </row>
    <row r="544">
      <c r="A544" s="93"/>
      <c r="B544" s="93"/>
      <c r="C544" s="93"/>
      <c r="D544" s="98"/>
      <c r="E544" s="109"/>
      <c r="F544" s="93"/>
      <c r="G544" s="93"/>
      <c r="H544" s="98"/>
      <c r="I544" s="93"/>
      <c r="J544" s="109"/>
      <c r="K544" s="93"/>
      <c r="L544" s="93"/>
      <c r="M544" s="93"/>
      <c r="N544" s="93"/>
      <c r="O544" s="93"/>
      <c r="P544" s="105"/>
      <c r="Q544" s="93"/>
    </row>
    <row r="545">
      <c r="A545" s="93"/>
      <c r="B545" s="93"/>
      <c r="C545" s="93"/>
      <c r="D545" s="98"/>
      <c r="E545" s="109"/>
      <c r="F545" s="93"/>
      <c r="G545" s="93"/>
      <c r="H545" s="98"/>
      <c r="I545" s="93"/>
      <c r="J545" s="109"/>
      <c r="K545" s="93"/>
      <c r="L545" s="93"/>
      <c r="M545" s="93"/>
      <c r="N545" s="93"/>
      <c r="O545" s="93"/>
      <c r="P545" s="105"/>
      <c r="Q545" s="93"/>
    </row>
    <row r="546">
      <c r="A546" s="93"/>
      <c r="B546" s="93"/>
      <c r="C546" s="93"/>
      <c r="D546" s="98"/>
      <c r="E546" s="109"/>
      <c r="F546" s="93"/>
      <c r="G546" s="93"/>
      <c r="H546" s="98"/>
      <c r="I546" s="93"/>
      <c r="J546" s="109"/>
      <c r="K546" s="93"/>
      <c r="L546" s="93"/>
      <c r="M546" s="93"/>
      <c r="N546" s="93"/>
      <c r="O546" s="93"/>
      <c r="P546" s="105"/>
      <c r="Q546" s="93"/>
    </row>
    <row r="547">
      <c r="A547" s="93"/>
      <c r="B547" s="93"/>
      <c r="C547" s="93"/>
      <c r="D547" s="98"/>
      <c r="E547" s="109"/>
      <c r="F547" s="93"/>
      <c r="G547" s="93"/>
      <c r="H547" s="98"/>
      <c r="I547" s="93"/>
      <c r="J547" s="109"/>
      <c r="K547" s="93"/>
      <c r="L547" s="93"/>
      <c r="M547" s="93"/>
      <c r="N547" s="93"/>
      <c r="O547" s="93"/>
      <c r="P547" s="105"/>
      <c r="Q547" s="93"/>
    </row>
    <row r="548">
      <c r="A548" s="93"/>
      <c r="B548" s="93"/>
      <c r="C548" s="93"/>
      <c r="D548" s="98"/>
      <c r="E548" s="109"/>
      <c r="F548" s="93"/>
      <c r="G548" s="93"/>
      <c r="H548" s="98"/>
      <c r="I548" s="93"/>
      <c r="J548" s="109"/>
      <c r="K548" s="93"/>
      <c r="L548" s="93"/>
      <c r="M548" s="93"/>
      <c r="N548" s="93"/>
      <c r="O548" s="93"/>
      <c r="P548" s="105"/>
      <c r="Q548" s="93"/>
    </row>
    <row r="549">
      <c r="A549" s="93"/>
      <c r="B549" s="93"/>
      <c r="C549" s="93"/>
      <c r="D549" s="98"/>
      <c r="E549" s="109"/>
      <c r="F549" s="93"/>
      <c r="G549" s="93"/>
      <c r="H549" s="98"/>
      <c r="I549" s="93"/>
      <c r="J549" s="109"/>
      <c r="K549" s="93"/>
      <c r="L549" s="93"/>
      <c r="M549" s="93"/>
      <c r="N549" s="93"/>
      <c r="O549" s="93"/>
      <c r="P549" s="105"/>
      <c r="Q549" s="93"/>
    </row>
    <row r="550">
      <c r="A550" s="93"/>
      <c r="B550" s="93"/>
      <c r="C550" s="93"/>
      <c r="D550" s="98"/>
      <c r="E550" s="109"/>
      <c r="F550" s="93"/>
      <c r="G550" s="93"/>
      <c r="H550" s="98"/>
      <c r="I550" s="93"/>
      <c r="J550" s="109"/>
      <c r="K550" s="93"/>
      <c r="L550" s="93"/>
      <c r="M550" s="93"/>
      <c r="N550" s="93"/>
      <c r="O550" s="93"/>
      <c r="P550" s="105"/>
      <c r="Q550" s="93"/>
    </row>
    <row r="551">
      <c r="A551" s="93"/>
      <c r="B551" s="93"/>
      <c r="C551" s="93"/>
      <c r="D551" s="98"/>
      <c r="E551" s="109"/>
      <c r="F551" s="93"/>
      <c r="G551" s="93"/>
      <c r="H551" s="98"/>
      <c r="I551" s="93"/>
      <c r="J551" s="109"/>
      <c r="K551" s="93"/>
      <c r="L551" s="93"/>
      <c r="M551" s="93"/>
      <c r="N551" s="93"/>
      <c r="O551" s="93"/>
      <c r="P551" s="105"/>
      <c r="Q551" s="93"/>
    </row>
    <row r="552">
      <c r="A552" s="93"/>
      <c r="B552" s="93"/>
      <c r="C552" s="93"/>
      <c r="D552" s="98"/>
      <c r="E552" s="109"/>
      <c r="F552" s="93"/>
      <c r="G552" s="93"/>
      <c r="H552" s="98"/>
      <c r="I552" s="93"/>
      <c r="J552" s="109"/>
      <c r="K552" s="93"/>
      <c r="L552" s="93"/>
      <c r="M552" s="93"/>
      <c r="N552" s="93"/>
      <c r="O552" s="93"/>
      <c r="P552" s="105"/>
      <c r="Q552" s="93"/>
    </row>
    <row r="553">
      <c r="A553" s="93"/>
      <c r="B553" s="93"/>
      <c r="C553" s="93"/>
      <c r="D553" s="98"/>
      <c r="E553" s="109"/>
      <c r="F553" s="93"/>
      <c r="G553" s="93"/>
      <c r="H553" s="98"/>
      <c r="I553" s="93"/>
      <c r="J553" s="109"/>
      <c r="K553" s="93"/>
      <c r="L553" s="93"/>
      <c r="M553" s="93"/>
      <c r="N553" s="93"/>
      <c r="O553" s="93"/>
      <c r="P553" s="105"/>
      <c r="Q553" s="93"/>
    </row>
    <row r="554">
      <c r="A554" s="93"/>
      <c r="B554" s="93"/>
      <c r="C554" s="93"/>
      <c r="D554" s="98"/>
      <c r="E554" s="109"/>
      <c r="F554" s="93"/>
      <c r="G554" s="93"/>
      <c r="H554" s="98"/>
      <c r="I554" s="93"/>
      <c r="J554" s="109"/>
      <c r="K554" s="93"/>
      <c r="L554" s="93"/>
      <c r="M554" s="93"/>
      <c r="N554" s="93"/>
      <c r="O554" s="93"/>
      <c r="P554" s="105"/>
      <c r="Q554" s="93"/>
    </row>
    <row r="555">
      <c r="A555" s="93"/>
      <c r="B555" s="93"/>
      <c r="C555" s="93"/>
      <c r="D555" s="98"/>
      <c r="E555" s="109"/>
      <c r="F555" s="93"/>
      <c r="G555" s="93"/>
      <c r="H555" s="98"/>
      <c r="I555" s="93"/>
      <c r="J555" s="109"/>
      <c r="K555" s="93"/>
      <c r="L555" s="93"/>
      <c r="M555" s="93"/>
      <c r="N555" s="93"/>
      <c r="O555" s="93"/>
      <c r="P555" s="105"/>
      <c r="Q555" s="93"/>
    </row>
    <row r="556">
      <c r="A556" s="93"/>
      <c r="B556" s="93"/>
      <c r="C556" s="93"/>
      <c r="D556" s="98"/>
      <c r="E556" s="109"/>
      <c r="F556" s="93"/>
      <c r="G556" s="93"/>
      <c r="H556" s="98"/>
      <c r="I556" s="93"/>
      <c r="J556" s="109"/>
      <c r="K556" s="93"/>
      <c r="L556" s="93"/>
      <c r="M556" s="93"/>
      <c r="N556" s="93"/>
      <c r="O556" s="93"/>
      <c r="P556" s="105"/>
      <c r="Q556" s="93"/>
    </row>
    <row r="557">
      <c r="A557" s="93"/>
      <c r="B557" s="93"/>
      <c r="C557" s="93"/>
      <c r="D557" s="98"/>
      <c r="E557" s="109"/>
      <c r="F557" s="93"/>
      <c r="G557" s="93"/>
      <c r="H557" s="98"/>
      <c r="I557" s="93"/>
      <c r="J557" s="109"/>
      <c r="K557" s="93"/>
      <c r="L557" s="93"/>
      <c r="M557" s="93"/>
      <c r="N557" s="93"/>
      <c r="O557" s="93"/>
      <c r="P557" s="105"/>
      <c r="Q557" s="93"/>
    </row>
    <row r="558">
      <c r="A558" s="93"/>
      <c r="B558" s="93"/>
      <c r="C558" s="93"/>
      <c r="D558" s="98"/>
      <c r="E558" s="109"/>
      <c r="F558" s="93"/>
      <c r="G558" s="93"/>
      <c r="H558" s="98"/>
      <c r="I558" s="93"/>
      <c r="J558" s="109"/>
      <c r="K558" s="93"/>
      <c r="L558" s="93"/>
      <c r="M558" s="93"/>
      <c r="N558" s="93"/>
      <c r="O558" s="93"/>
      <c r="P558" s="105"/>
      <c r="Q558" s="93"/>
    </row>
    <row r="559">
      <c r="A559" s="93"/>
      <c r="B559" s="93"/>
      <c r="C559" s="93"/>
      <c r="D559" s="98"/>
      <c r="E559" s="109"/>
      <c r="F559" s="93"/>
      <c r="G559" s="93"/>
      <c r="H559" s="98"/>
      <c r="I559" s="93"/>
      <c r="J559" s="109"/>
      <c r="K559" s="93"/>
      <c r="L559" s="93"/>
      <c r="M559" s="93"/>
      <c r="N559" s="93"/>
      <c r="O559" s="93"/>
      <c r="P559" s="105"/>
      <c r="Q559" s="93"/>
    </row>
    <row r="560">
      <c r="A560" s="93"/>
      <c r="B560" s="93"/>
      <c r="C560" s="93"/>
      <c r="D560" s="98"/>
      <c r="E560" s="109"/>
      <c r="F560" s="93"/>
      <c r="G560" s="93"/>
      <c r="H560" s="98"/>
      <c r="I560" s="93"/>
      <c r="J560" s="109"/>
      <c r="K560" s="93"/>
      <c r="L560" s="93"/>
      <c r="M560" s="93"/>
      <c r="N560" s="93"/>
      <c r="O560" s="93"/>
      <c r="P560" s="105"/>
      <c r="Q560" s="93"/>
    </row>
    <row r="561">
      <c r="A561" s="93"/>
      <c r="B561" s="93"/>
      <c r="C561" s="93"/>
      <c r="D561" s="98"/>
      <c r="E561" s="109"/>
      <c r="F561" s="93"/>
      <c r="G561" s="93"/>
      <c r="H561" s="98"/>
      <c r="I561" s="93"/>
      <c r="J561" s="109"/>
      <c r="K561" s="93"/>
      <c r="L561" s="93"/>
      <c r="M561" s="93"/>
      <c r="N561" s="93"/>
      <c r="O561" s="93"/>
      <c r="P561" s="105"/>
      <c r="Q561" s="93"/>
    </row>
    <row r="562">
      <c r="A562" s="93"/>
      <c r="B562" s="93"/>
      <c r="C562" s="93"/>
      <c r="D562" s="98"/>
      <c r="E562" s="109"/>
      <c r="F562" s="93"/>
      <c r="G562" s="93"/>
      <c r="H562" s="98"/>
      <c r="I562" s="93"/>
      <c r="J562" s="109"/>
      <c r="K562" s="93"/>
      <c r="L562" s="93"/>
      <c r="M562" s="93"/>
      <c r="N562" s="93"/>
      <c r="O562" s="93"/>
      <c r="P562" s="105"/>
      <c r="Q562" s="93"/>
    </row>
    <row r="563">
      <c r="A563" s="93"/>
      <c r="B563" s="93"/>
      <c r="C563" s="93"/>
      <c r="D563" s="98"/>
      <c r="E563" s="109"/>
      <c r="F563" s="93"/>
      <c r="G563" s="93"/>
      <c r="H563" s="98"/>
      <c r="I563" s="93"/>
      <c r="J563" s="109"/>
      <c r="K563" s="93"/>
      <c r="L563" s="93"/>
      <c r="M563" s="93"/>
      <c r="N563" s="93"/>
      <c r="O563" s="93"/>
      <c r="P563" s="105"/>
      <c r="Q563" s="93"/>
    </row>
    <row r="564">
      <c r="A564" s="93"/>
      <c r="B564" s="93"/>
      <c r="C564" s="93"/>
      <c r="D564" s="98"/>
      <c r="E564" s="109"/>
      <c r="F564" s="93"/>
      <c r="G564" s="93"/>
      <c r="H564" s="98"/>
      <c r="I564" s="93"/>
      <c r="J564" s="109"/>
      <c r="K564" s="93"/>
      <c r="L564" s="93"/>
      <c r="M564" s="93"/>
      <c r="N564" s="93"/>
      <c r="O564" s="93"/>
      <c r="P564" s="105"/>
      <c r="Q564" s="93"/>
    </row>
    <row r="565">
      <c r="A565" s="93"/>
      <c r="B565" s="93"/>
      <c r="C565" s="93"/>
      <c r="D565" s="98"/>
      <c r="E565" s="109"/>
      <c r="F565" s="93"/>
      <c r="G565" s="93"/>
      <c r="H565" s="98"/>
      <c r="I565" s="93"/>
      <c r="J565" s="109"/>
      <c r="K565" s="93"/>
      <c r="L565" s="93"/>
      <c r="M565" s="93"/>
      <c r="N565" s="93"/>
      <c r="O565" s="93"/>
      <c r="P565" s="105"/>
      <c r="Q565" s="93"/>
    </row>
    <row r="566">
      <c r="A566" s="93"/>
      <c r="B566" s="93"/>
      <c r="C566" s="93"/>
      <c r="D566" s="98"/>
      <c r="E566" s="109"/>
      <c r="F566" s="93"/>
      <c r="G566" s="93"/>
      <c r="H566" s="98"/>
      <c r="I566" s="93"/>
      <c r="J566" s="109"/>
      <c r="K566" s="93"/>
      <c r="L566" s="93"/>
      <c r="M566" s="93"/>
      <c r="N566" s="93"/>
      <c r="O566" s="93"/>
      <c r="P566" s="105"/>
      <c r="Q566" s="93"/>
    </row>
    <row r="567">
      <c r="A567" s="93"/>
      <c r="B567" s="93"/>
      <c r="C567" s="93"/>
      <c r="D567" s="98"/>
      <c r="E567" s="109"/>
      <c r="F567" s="93"/>
      <c r="G567" s="93"/>
      <c r="H567" s="98"/>
      <c r="I567" s="93"/>
      <c r="J567" s="109"/>
      <c r="K567" s="93"/>
      <c r="L567" s="93"/>
      <c r="M567" s="93"/>
      <c r="N567" s="93"/>
      <c r="O567" s="93"/>
      <c r="P567" s="105"/>
      <c r="Q567" s="93"/>
    </row>
    <row r="568">
      <c r="A568" s="93"/>
      <c r="B568" s="93"/>
      <c r="C568" s="93"/>
      <c r="D568" s="98"/>
      <c r="E568" s="109"/>
      <c r="F568" s="93"/>
      <c r="G568" s="93"/>
      <c r="H568" s="98"/>
      <c r="I568" s="93"/>
      <c r="J568" s="109"/>
      <c r="K568" s="93"/>
      <c r="L568" s="93"/>
      <c r="M568" s="93"/>
      <c r="N568" s="93"/>
      <c r="O568" s="93"/>
      <c r="P568" s="105"/>
      <c r="Q568" s="93"/>
    </row>
    <row r="569">
      <c r="A569" s="93"/>
      <c r="B569" s="93"/>
      <c r="C569" s="93"/>
      <c r="D569" s="98"/>
      <c r="E569" s="109"/>
      <c r="F569" s="93"/>
      <c r="G569" s="93"/>
      <c r="H569" s="98"/>
      <c r="I569" s="93"/>
      <c r="J569" s="109"/>
      <c r="K569" s="93"/>
      <c r="L569" s="93"/>
      <c r="M569" s="93"/>
      <c r="N569" s="93"/>
      <c r="O569" s="93"/>
      <c r="P569" s="105"/>
      <c r="Q569" s="93"/>
    </row>
    <row r="570">
      <c r="A570" s="93"/>
      <c r="B570" s="93"/>
      <c r="C570" s="93"/>
      <c r="D570" s="98"/>
      <c r="E570" s="109"/>
      <c r="F570" s="93"/>
      <c r="G570" s="93"/>
      <c r="H570" s="98"/>
      <c r="I570" s="93"/>
      <c r="J570" s="109"/>
      <c r="K570" s="93"/>
      <c r="L570" s="93"/>
      <c r="M570" s="93"/>
      <c r="N570" s="93"/>
      <c r="O570" s="93"/>
      <c r="P570" s="105"/>
      <c r="Q570" s="93"/>
    </row>
    <row r="571">
      <c r="A571" s="93"/>
      <c r="B571" s="93"/>
      <c r="C571" s="93"/>
      <c r="D571" s="98"/>
      <c r="E571" s="109"/>
      <c r="F571" s="93"/>
      <c r="G571" s="93"/>
      <c r="H571" s="98"/>
      <c r="I571" s="93"/>
      <c r="J571" s="109"/>
      <c r="K571" s="93"/>
      <c r="L571" s="93"/>
      <c r="M571" s="93"/>
      <c r="N571" s="93"/>
      <c r="O571" s="93"/>
      <c r="P571" s="105"/>
      <c r="Q571" s="93"/>
    </row>
    <row r="572">
      <c r="A572" s="93"/>
      <c r="B572" s="93"/>
      <c r="C572" s="93"/>
      <c r="D572" s="98"/>
      <c r="E572" s="109"/>
      <c r="F572" s="93"/>
      <c r="G572" s="93"/>
      <c r="H572" s="98"/>
      <c r="I572" s="93"/>
      <c r="J572" s="109"/>
      <c r="K572" s="93"/>
      <c r="L572" s="93"/>
      <c r="M572" s="93"/>
      <c r="N572" s="93"/>
      <c r="O572" s="93"/>
      <c r="P572" s="105"/>
      <c r="Q572" s="93"/>
    </row>
    <row r="573">
      <c r="A573" s="93"/>
      <c r="B573" s="93"/>
      <c r="C573" s="93"/>
      <c r="D573" s="98"/>
      <c r="E573" s="109"/>
      <c r="F573" s="93"/>
      <c r="G573" s="93"/>
      <c r="H573" s="98"/>
      <c r="I573" s="93"/>
      <c r="J573" s="109"/>
      <c r="K573" s="93"/>
      <c r="L573" s="93"/>
      <c r="M573" s="93"/>
      <c r="N573" s="93"/>
      <c r="O573" s="93"/>
      <c r="P573" s="105"/>
      <c r="Q573" s="93"/>
    </row>
    <row r="574">
      <c r="A574" s="93"/>
      <c r="B574" s="93"/>
      <c r="C574" s="93"/>
      <c r="D574" s="98"/>
      <c r="E574" s="109"/>
      <c r="F574" s="93"/>
      <c r="G574" s="93"/>
      <c r="H574" s="98"/>
      <c r="I574" s="93"/>
      <c r="J574" s="109"/>
      <c r="K574" s="93"/>
      <c r="L574" s="93"/>
      <c r="M574" s="93"/>
      <c r="N574" s="93"/>
      <c r="O574" s="93"/>
      <c r="P574" s="105"/>
      <c r="Q574" s="93"/>
    </row>
    <row r="575">
      <c r="A575" s="93"/>
      <c r="B575" s="93"/>
      <c r="C575" s="93"/>
      <c r="D575" s="98"/>
      <c r="E575" s="109"/>
      <c r="F575" s="93"/>
      <c r="G575" s="93"/>
      <c r="H575" s="98"/>
      <c r="I575" s="93"/>
      <c r="J575" s="109"/>
      <c r="K575" s="93"/>
      <c r="L575" s="93"/>
      <c r="M575" s="93"/>
      <c r="N575" s="93"/>
      <c r="O575" s="93"/>
      <c r="P575" s="105"/>
      <c r="Q575" s="93"/>
    </row>
    <row r="576">
      <c r="A576" s="93"/>
      <c r="B576" s="93"/>
      <c r="C576" s="93"/>
      <c r="D576" s="98"/>
      <c r="E576" s="109"/>
      <c r="F576" s="93"/>
      <c r="G576" s="93"/>
      <c r="H576" s="98"/>
      <c r="I576" s="93"/>
      <c r="J576" s="109"/>
      <c r="K576" s="93"/>
      <c r="L576" s="93"/>
      <c r="M576" s="93"/>
      <c r="N576" s="93"/>
      <c r="O576" s="93"/>
      <c r="P576" s="105"/>
      <c r="Q576" s="93"/>
    </row>
    <row r="577">
      <c r="A577" s="93"/>
      <c r="B577" s="93"/>
      <c r="C577" s="93"/>
      <c r="D577" s="98"/>
      <c r="E577" s="109"/>
      <c r="F577" s="93"/>
      <c r="G577" s="93"/>
      <c r="H577" s="98"/>
      <c r="I577" s="93"/>
      <c r="J577" s="109"/>
      <c r="K577" s="93"/>
      <c r="L577" s="93"/>
      <c r="M577" s="93"/>
      <c r="N577" s="93"/>
      <c r="O577" s="93"/>
      <c r="P577" s="105"/>
      <c r="Q577" s="93"/>
    </row>
    <row r="578">
      <c r="A578" s="93"/>
      <c r="B578" s="93"/>
      <c r="C578" s="93"/>
      <c r="D578" s="98"/>
      <c r="E578" s="109"/>
      <c r="F578" s="93"/>
      <c r="G578" s="93"/>
      <c r="H578" s="98"/>
      <c r="I578" s="93"/>
      <c r="J578" s="109"/>
      <c r="K578" s="93"/>
      <c r="L578" s="93"/>
      <c r="M578" s="93"/>
      <c r="N578" s="93"/>
      <c r="O578" s="93"/>
      <c r="P578" s="105"/>
      <c r="Q578" s="93"/>
    </row>
    <row r="579">
      <c r="A579" s="93"/>
      <c r="B579" s="93"/>
      <c r="C579" s="93"/>
      <c r="D579" s="98"/>
      <c r="E579" s="109"/>
      <c r="F579" s="93"/>
      <c r="G579" s="93"/>
      <c r="H579" s="98"/>
      <c r="I579" s="93"/>
      <c r="J579" s="109"/>
      <c r="K579" s="93"/>
      <c r="L579" s="93"/>
      <c r="M579" s="93"/>
      <c r="N579" s="93"/>
      <c r="O579" s="93"/>
      <c r="P579" s="105"/>
      <c r="Q579" s="93"/>
    </row>
    <row r="580">
      <c r="A580" s="93"/>
      <c r="B580" s="93"/>
      <c r="C580" s="93"/>
      <c r="D580" s="98"/>
      <c r="E580" s="109"/>
      <c r="F580" s="93"/>
      <c r="G580" s="93"/>
      <c r="H580" s="98"/>
      <c r="I580" s="93"/>
      <c r="J580" s="109"/>
      <c r="K580" s="93"/>
      <c r="L580" s="93"/>
      <c r="M580" s="93"/>
      <c r="N580" s="93"/>
      <c r="O580" s="93"/>
      <c r="P580" s="105"/>
      <c r="Q580" s="93"/>
    </row>
    <row r="581">
      <c r="A581" s="93"/>
      <c r="B581" s="93"/>
      <c r="C581" s="93"/>
      <c r="D581" s="98"/>
      <c r="E581" s="109"/>
      <c r="F581" s="93"/>
      <c r="G581" s="93"/>
      <c r="H581" s="98"/>
      <c r="I581" s="93"/>
      <c r="J581" s="109"/>
      <c r="K581" s="93"/>
      <c r="L581" s="93"/>
      <c r="M581" s="93"/>
      <c r="N581" s="93"/>
      <c r="O581" s="93"/>
      <c r="P581" s="105"/>
      <c r="Q581" s="93"/>
    </row>
    <row r="582">
      <c r="A582" s="93"/>
      <c r="B582" s="93"/>
      <c r="C582" s="93"/>
      <c r="D582" s="98"/>
      <c r="E582" s="109"/>
      <c r="F582" s="93"/>
      <c r="G582" s="93"/>
      <c r="H582" s="98"/>
      <c r="I582" s="93"/>
      <c r="J582" s="109"/>
      <c r="K582" s="93"/>
      <c r="L582" s="93"/>
      <c r="M582" s="93"/>
      <c r="N582" s="93"/>
      <c r="O582" s="93"/>
      <c r="P582" s="105"/>
      <c r="Q582" s="93"/>
    </row>
    <row r="583">
      <c r="A583" s="93"/>
      <c r="B583" s="93"/>
      <c r="C583" s="93"/>
      <c r="D583" s="98"/>
      <c r="E583" s="109"/>
      <c r="F583" s="93"/>
      <c r="G583" s="93"/>
      <c r="H583" s="98"/>
      <c r="I583" s="93"/>
      <c r="J583" s="109"/>
      <c r="K583" s="93"/>
      <c r="L583" s="93"/>
      <c r="M583" s="93"/>
      <c r="N583" s="93"/>
      <c r="O583" s="93"/>
      <c r="P583" s="105"/>
      <c r="Q583" s="93"/>
    </row>
    <row r="584">
      <c r="A584" s="93"/>
      <c r="B584" s="93"/>
      <c r="C584" s="93"/>
      <c r="D584" s="98"/>
      <c r="E584" s="109"/>
      <c r="F584" s="93"/>
      <c r="G584" s="93"/>
      <c r="H584" s="98"/>
      <c r="I584" s="93"/>
      <c r="J584" s="109"/>
      <c r="K584" s="93"/>
      <c r="L584" s="93"/>
      <c r="M584" s="93"/>
      <c r="N584" s="93"/>
      <c r="O584" s="93"/>
      <c r="P584" s="105"/>
      <c r="Q584" s="93"/>
    </row>
    <row r="585">
      <c r="A585" s="93"/>
      <c r="B585" s="93"/>
      <c r="C585" s="93"/>
      <c r="D585" s="98"/>
      <c r="E585" s="109"/>
      <c r="F585" s="93"/>
      <c r="G585" s="93"/>
      <c r="H585" s="98"/>
      <c r="I585" s="93"/>
      <c r="J585" s="109"/>
      <c r="K585" s="93"/>
      <c r="L585" s="93"/>
      <c r="M585" s="93"/>
      <c r="N585" s="93"/>
      <c r="O585" s="93"/>
      <c r="P585" s="105"/>
      <c r="Q585" s="93"/>
    </row>
    <row r="586">
      <c r="A586" s="93"/>
      <c r="B586" s="93"/>
      <c r="C586" s="93"/>
      <c r="D586" s="98"/>
      <c r="E586" s="109"/>
      <c r="F586" s="93"/>
      <c r="G586" s="93"/>
      <c r="H586" s="98"/>
      <c r="I586" s="93"/>
      <c r="J586" s="109"/>
      <c r="K586" s="93"/>
      <c r="L586" s="93"/>
      <c r="M586" s="93"/>
      <c r="N586" s="93"/>
      <c r="O586" s="93"/>
      <c r="P586" s="105"/>
      <c r="Q586" s="93"/>
    </row>
    <row r="587">
      <c r="A587" s="93"/>
      <c r="B587" s="93"/>
      <c r="C587" s="93"/>
      <c r="D587" s="98"/>
      <c r="E587" s="109"/>
      <c r="F587" s="93"/>
      <c r="G587" s="93"/>
      <c r="H587" s="98"/>
      <c r="I587" s="93"/>
      <c r="J587" s="109"/>
      <c r="K587" s="93"/>
      <c r="L587" s="93"/>
      <c r="M587" s="93"/>
      <c r="N587" s="93"/>
      <c r="O587" s="93"/>
      <c r="P587" s="105"/>
      <c r="Q587" s="93"/>
    </row>
    <row r="588">
      <c r="A588" s="93"/>
      <c r="B588" s="93"/>
      <c r="C588" s="93"/>
      <c r="D588" s="98"/>
      <c r="E588" s="109"/>
      <c r="F588" s="93"/>
      <c r="G588" s="93"/>
      <c r="H588" s="98"/>
      <c r="I588" s="93"/>
      <c r="J588" s="109"/>
      <c r="K588" s="93"/>
      <c r="L588" s="93"/>
      <c r="M588" s="93"/>
      <c r="N588" s="93"/>
      <c r="O588" s="93"/>
      <c r="P588" s="105"/>
      <c r="Q588" s="93"/>
    </row>
    <row r="589">
      <c r="A589" s="93"/>
      <c r="B589" s="93"/>
      <c r="C589" s="93"/>
      <c r="D589" s="98"/>
      <c r="E589" s="109"/>
      <c r="F589" s="93"/>
      <c r="G589" s="93"/>
      <c r="H589" s="98"/>
      <c r="I589" s="93"/>
      <c r="J589" s="109"/>
      <c r="K589" s="93"/>
      <c r="L589" s="93"/>
      <c r="M589" s="93"/>
      <c r="N589" s="93"/>
      <c r="O589" s="93"/>
      <c r="P589" s="105"/>
      <c r="Q589" s="93"/>
    </row>
    <row r="590">
      <c r="A590" s="93"/>
      <c r="B590" s="93"/>
      <c r="C590" s="93"/>
      <c r="D590" s="98"/>
      <c r="E590" s="109"/>
      <c r="F590" s="93"/>
      <c r="G590" s="93"/>
      <c r="H590" s="98"/>
      <c r="I590" s="93"/>
      <c r="J590" s="109"/>
      <c r="K590" s="93"/>
      <c r="L590" s="93"/>
      <c r="M590" s="93"/>
      <c r="N590" s="93"/>
      <c r="O590" s="93"/>
      <c r="P590" s="105"/>
      <c r="Q590" s="93"/>
    </row>
    <row r="591">
      <c r="A591" s="93"/>
      <c r="B591" s="93"/>
      <c r="C591" s="93"/>
      <c r="D591" s="98"/>
      <c r="E591" s="109"/>
      <c r="F591" s="93"/>
      <c r="G591" s="93"/>
      <c r="H591" s="98"/>
      <c r="I591" s="93"/>
      <c r="J591" s="109"/>
      <c r="K591" s="93"/>
      <c r="L591" s="93"/>
      <c r="M591" s="93"/>
      <c r="N591" s="93"/>
      <c r="O591" s="93"/>
      <c r="P591" s="105"/>
      <c r="Q591" s="93"/>
    </row>
    <row r="592">
      <c r="A592" s="93"/>
      <c r="B592" s="93"/>
      <c r="C592" s="93"/>
      <c r="D592" s="98"/>
      <c r="E592" s="109"/>
      <c r="F592" s="93"/>
      <c r="G592" s="93"/>
      <c r="H592" s="98"/>
      <c r="I592" s="93"/>
      <c r="J592" s="109"/>
      <c r="K592" s="93"/>
      <c r="L592" s="93"/>
      <c r="M592" s="93"/>
      <c r="N592" s="93"/>
      <c r="O592" s="93"/>
      <c r="P592" s="105"/>
      <c r="Q592" s="93"/>
    </row>
    <row r="593">
      <c r="A593" s="93"/>
      <c r="B593" s="93"/>
      <c r="C593" s="93"/>
      <c r="D593" s="98"/>
      <c r="E593" s="109"/>
      <c r="F593" s="93"/>
      <c r="G593" s="93"/>
      <c r="H593" s="98"/>
      <c r="I593" s="93"/>
      <c r="J593" s="109"/>
      <c r="K593" s="93"/>
      <c r="L593" s="93"/>
      <c r="M593" s="93"/>
      <c r="N593" s="93"/>
      <c r="O593" s="93"/>
      <c r="P593" s="105"/>
      <c r="Q593" s="93"/>
    </row>
    <row r="594">
      <c r="A594" s="93"/>
      <c r="B594" s="93"/>
      <c r="C594" s="93"/>
      <c r="D594" s="98"/>
      <c r="E594" s="109"/>
      <c r="F594" s="93"/>
      <c r="G594" s="93"/>
      <c r="H594" s="98"/>
      <c r="I594" s="93"/>
      <c r="J594" s="109"/>
      <c r="K594" s="93"/>
      <c r="L594" s="93"/>
      <c r="M594" s="93"/>
      <c r="N594" s="93"/>
      <c r="O594" s="93"/>
      <c r="P594" s="105"/>
      <c r="Q594" s="93"/>
    </row>
    <row r="595">
      <c r="A595" s="93"/>
      <c r="B595" s="93"/>
      <c r="C595" s="93"/>
      <c r="D595" s="98"/>
      <c r="E595" s="109"/>
      <c r="F595" s="93"/>
      <c r="G595" s="93"/>
      <c r="H595" s="98"/>
      <c r="I595" s="93"/>
      <c r="J595" s="109"/>
      <c r="K595" s="93"/>
      <c r="L595" s="93"/>
      <c r="M595" s="93"/>
      <c r="N595" s="93"/>
      <c r="O595" s="93"/>
      <c r="P595" s="105"/>
      <c r="Q595" s="93"/>
    </row>
    <row r="596">
      <c r="A596" s="93"/>
      <c r="B596" s="93"/>
      <c r="C596" s="93"/>
      <c r="D596" s="98"/>
      <c r="E596" s="109"/>
      <c r="F596" s="93"/>
      <c r="G596" s="93"/>
      <c r="H596" s="98"/>
      <c r="I596" s="93"/>
      <c r="J596" s="109"/>
      <c r="K596" s="93"/>
      <c r="L596" s="93"/>
      <c r="M596" s="93"/>
      <c r="N596" s="93"/>
      <c r="O596" s="93"/>
      <c r="P596" s="105"/>
      <c r="Q596" s="93"/>
    </row>
    <row r="597">
      <c r="A597" s="93"/>
      <c r="B597" s="93"/>
      <c r="C597" s="93"/>
      <c r="D597" s="98"/>
      <c r="E597" s="109"/>
      <c r="F597" s="93"/>
      <c r="G597" s="93"/>
      <c r="H597" s="98"/>
      <c r="I597" s="93"/>
      <c r="J597" s="109"/>
      <c r="K597" s="93"/>
      <c r="L597" s="93"/>
      <c r="M597" s="93"/>
      <c r="N597" s="93"/>
      <c r="O597" s="93"/>
      <c r="P597" s="105"/>
      <c r="Q597" s="93"/>
    </row>
    <row r="598">
      <c r="A598" s="93"/>
      <c r="B598" s="93"/>
      <c r="C598" s="93"/>
      <c r="D598" s="98"/>
      <c r="E598" s="109"/>
      <c r="F598" s="93"/>
      <c r="G598" s="93"/>
      <c r="H598" s="98"/>
      <c r="I598" s="93"/>
      <c r="J598" s="109"/>
      <c r="K598" s="93"/>
      <c r="L598" s="93"/>
      <c r="M598" s="93"/>
      <c r="N598" s="93"/>
      <c r="O598" s="93"/>
      <c r="P598" s="105"/>
      <c r="Q598" s="93"/>
    </row>
    <row r="599">
      <c r="A599" s="93"/>
      <c r="B599" s="93"/>
      <c r="C599" s="93"/>
      <c r="D599" s="98"/>
      <c r="E599" s="109"/>
      <c r="F599" s="93"/>
      <c r="G599" s="93"/>
      <c r="H599" s="98"/>
      <c r="I599" s="93"/>
      <c r="J599" s="109"/>
      <c r="K599" s="93"/>
      <c r="L599" s="93"/>
      <c r="M599" s="93"/>
      <c r="N599" s="93"/>
      <c r="O599" s="93"/>
      <c r="P599" s="105"/>
      <c r="Q599" s="93"/>
    </row>
    <row r="600">
      <c r="A600" s="93"/>
      <c r="B600" s="93"/>
      <c r="C600" s="93"/>
      <c r="D600" s="98"/>
      <c r="E600" s="109"/>
      <c r="F600" s="93"/>
      <c r="G600" s="93"/>
      <c r="H600" s="98"/>
      <c r="I600" s="93"/>
      <c r="J600" s="109"/>
      <c r="K600" s="93"/>
      <c r="L600" s="93"/>
      <c r="M600" s="93"/>
      <c r="N600" s="93"/>
      <c r="O600" s="93"/>
      <c r="P600" s="105"/>
      <c r="Q600" s="93"/>
    </row>
    <row r="601">
      <c r="A601" s="93"/>
      <c r="B601" s="93"/>
      <c r="C601" s="93"/>
      <c r="D601" s="98"/>
      <c r="E601" s="109"/>
      <c r="F601" s="93"/>
      <c r="G601" s="93"/>
      <c r="H601" s="98"/>
      <c r="I601" s="93"/>
      <c r="J601" s="109"/>
      <c r="K601" s="93"/>
      <c r="L601" s="93"/>
      <c r="M601" s="93"/>
      <c r="N601" s="93"/>
      <c r="O601" s="93"/>
      <c r="P601" s="105"/>
      <c r="Q601" s="93"/>
    </row>
    <row r="602">
      <c r="A602" s="93"/>
      <c r="B602" s="93"/>
      <c r="C602" s="93"/>
      <c r="D602" s="98"/>
      <c r="E602" s="109"/>
      <c r="F602" s="93"/>
      <c r="G602" s="93"/>
      <c r="H602" s="98"/>
      <c r="I602" s="93"/>
      <c r="J602" s="109"/>
      <c r="K602" s="93"/>
      <c r="L602" s="93"/>
      <c r="M602" s="93"/>
      <c r="N602" s="93"/>
      <c r="O602" s="93"/>
      <c r="P602" s="105"/>
      <c r="Q602" s="93"/>
    </row>
    <row r="603">
      <c r="A603" s="93"/>
      <c r="B603" s="93"/>
      <c r="C603" s="93"/>
      <c r="D603" s="98"/>
      <c r="E603" s="109"/>
      <c r="F603" s="93"/>
      <c r="G603" s="93"/>
      <c r="H603" s="98"/>
      <c r="I603" s="93"/>
      <c r="J603" s="109"/>
      <c r="K603" s="93"/>
      <c r="L603" s="93"/>
      <c r="M603" s="93"/>
      <c r="N603" s="93"/>
      <c r="O603" s="93"/>
      <c r="P603" s="105"/>
      <c r="Q603" s="93"/>
    </row>
    <row r="604">
      <c r="A604" s="93"/>
      <c r="B604" s="93"/>
      <c r="C604" s="93"/>
      <c r="D604" s="98"/>
      <c r="E604" s="109"/>
      <c r="F604" s="93"/>
      <c r="G604" s="93"/>
      <c r="H604" s="98"/>
      <c r="I604" s="93"/>
      <c r="J604" s="109"/>
      <c r="K604" s="93"/>
      <c r="L604" s="93"/>
      <c r="M604" s="93"/>
      <c r="N604" s="93"/>
      <c r="O604" s="93"/>
      <c r="P604" s="105"/>
      <c r="Q604" s="93"/>
    </row>
    <row r="605">
      <c r="A605" s="93"/>
      <c r="B605" s="93"/>
      <c r="C605" s="93"/>
      <c r="D605" s="98"/>
      <c r="E605" s="109"/>
      <c r="F605" s="93"/>
      <c r="G605" s="93"/>
      <c r="H605" s="98"/>
      <c r="I605" s="93"/>
      <c r="J605" s="109"/>
      <c r="K605" s="93"/>
      <c r="L605" s="93"/>
      <c r="M605" s="93"/>
      <c r="N605" s="93"/>
      <c r="O605" s="93"/>
      <c r="P605" s="105"/>
      <c r="Q605" s="93"/>
    </row>
    <row r="606">
      <c r="A606" s="93"/>
      <c r="B606" s="93"/>
      <c r="C606" s="93"/>
      <c r="D606" s="98"/>
      <c r="E606" s="109"/>
      <c r="F606" s="93"/>
      <c r="G606" s="93"/>
      <c r="H606" s="98"/>
      <c r="I606" s="93"/>
      <c r="J606" s="109"/>
      <c r="K606" s="93"/>
      <c r="L606" s="93"/>
      <c r="M606" s="93"/>
      <c r="N606" s="93"/>
      <c r="O606" s="93"/>
      <c r="P606" s="105"/>
      <c r="Q606" s="93"/>
    </row>
    <row r="607">
      <c r="A607" s="93"/>
      <c r="B607" s="93"/>
      <c r="C607" s="93"/>
      <c r="D607" s="98"/>
      <c r="E607" s="109"/>
      <c r="F607" s="93"/>
      <c r="G607" s="93"/>
      <c r="H607" s="98"/>
      <c r="I607" s="93"/>
      <c r="J607" s="109"/>
      <c r="K607" s="93"/>
      <c r="L607" s="93"/>
      <c r="M607" s="93"/>
      <c r="N607" s="93"/>
      <c r="O607" s="93"/>
      <c r="P607" s="105"/>
      <c r="Q607" s="93"/>
    </row>
    <row r="608">
      <c r="A608" s="93"/>
      <c r="B608" s="93"/>
      <c r="C608" s="93"/>
      <c r="D608" s="98"/>
      <c r="E608" s="109"/>
      <c r="F608" s="93"/>
      <c r="G608" s="93"/>
      <c r="H608" s="98"/>
      <c r="I608" s="93"/>
      <c r="J608" s="109"/>
      <c r="K608" s="93"/>
      <c r="L608" s="93"/>
      <c r="M608" s="93"/>
      <c r="N608" s="93"/>
      <c r="O608" s="93"/>
      <c r="P608" s="105"/>
      <c r="Q608" s="93"/>
    </row>
    <row r="609">
      <c r="A609" s="93"/>
      <c r="B609" s="93"/>
      <c r="C609" s="93"/>
      <c r="D609" s="98"/>
      <c r="E609" s="109"/>
      <c r="F609" s="93"/>
      <c r="G609" s="93"/>
      <c r="H609" s="98"/>
      <c r="I609" s="93"/>
      <c r="J609" s="109"/>
      <c r="K609" s="93"/>
      <c r="L609" s="93"/>
      <c r="M609" s="93"/>
      <c r="N609" s="93"/>
      <c r="O609" s="93"/>
      <c r="P609" s="105"/>
      <c r="Q609" s="93"/>
    </row>
    <row r="610">
      <c r="A610" s="93"/>
      <c r="B610" s="93"/>
      <c r="C610" s="93"/>
      <c r="D610" s="98"/>
      <c r="E610" s="109"/>
      <c r="F610" s="93"/>
      <c r="G610" s="93"/>
      <c r="H610" s="98"/>
      <c r="I610" s="93"/>
      <c r="J610" s="109"/>
      <c r="K610" s="93"/>
      <c r="L610" s="93"/>
      <c r="M610" s="93"/>
      <c r="N610" s="93"/>
      <c r="O610" s="93"/>
      <c r="P610" s="105"/>
      <c r="Q610" s="93"/>
    </row>
    <row r="611">
      <c r="A611" s="93"/>
      <c r="B611" s="93"/>
      <c r="C611" s="93"/>
      <c r="D611" s="98"/>
      <c r="E611" s="109"/>
      <c r="F611" s="93"/>
      <c r="G611" s="93"/>
      <c r="H611" s="98"/>
      <c r="I611" s="93"/>
      <c r="J611" s="109"/>
      <c r="K611" s="93"/>
      <c r="L611" s="93"/>
      <c r="M611" s="93"/>
      <c r="N611" s="93"/>
      <c r="O611" s="93"/>
      <c r="P611" s="105"/>
      <c r="Q611" s="93"/>
    </row>
    <row r="612">
      <c r="A612" s="93"/>
      <c r="B612" s="93"/>
      <c r="C612" s="93"/>
      <c r="D612" s="98"/>
      <c r="E612" s="109"/>
      <c r="F612" s="93"/>
      <c r="G612" s="93"/>
      <c r="H612" s="98"/>
      <c r="I612" s="93"/>
      <c r="J612" s="109"/>
      <c r="K612" s="93"/>
      <c r="L612" s="93"/>
      <c r="M612" s="93"/>
      <c r="N612" s="93"/>
      <c r="O612" s="93"/>
      <c r="P612" s="105"/>
      <c r="Q612" s="93"/>
    </row>
    <row r="613">
      <c r="A613" s="93"/>
      <c r="B613" s="93"/>
      <c r="C613" s="93"/>
      <c r="D613" s="98"/>
      <c r="E613" s="109"/>
      <c r="F613" s="93"/>
      <c r="G613" s="93"/>
      <c r="H613" s="98"/>
      <c r="I613" s="93"/>
      <c r="J613" s="109"/>
      <c r="K613" s="93"/>
      <c r="L613" s="93"/>
      <c r="M613" s="93"/>
      <c r="N613" s="93"/>
      <c r="O613" s="93"/>
      <c r="P613" s="105"/>
      <c r="Q613" s="93"/>
    </row>
    <row r="614">
      <c r="A614" s="93"/>
      <c r="B614" s="93"/>
      <c r="C614" s="93"/>
      <c r="D614" s="98"/>
      <c r="E614" s="109"/>
      <c r="F614" s="93"/>
      <c r="G614" s="93"/>
      <c r="H614" s="98"/>
      <c r="I614" s="93"/>
      <c r="J614" s="109"/>
      <c r="K614" s="93"/>
      <c r="L614" s="93"/>
      <c r="M614" s="93"/>
      <c r="N614" s="93"/>
      <c r="O614" s="93"/>
      <c r="P614" s="105"/>
      <c r="Q614" s="93"/>
    </row>
    <row r="615">
      <c r="A615" s="93"/>
      <c r="B615" s="93"/>
      <c r="C615" s="93"/>
      <c r="D615" s="98"/>
      <c r="E615" s="109"/>
      <c r="F615" s="93"/>
      <c r="G615" s="93"/>
      <c r="H615" s="98"/>
      <c r="I615" s="93"/>
      <c r="J615" s="109"/>
      <c r="K615" s="93"/>
      <c r="L615" s="93"/>
      <c r="M615" s="93"/>
      <c r="N615" s="93"/>
      <c r="O615" s="93"/>
      <c r="P615" s="105"/>
      <c r="Q615" s="93"/>
    </row>
    <row r="616">
      <c r="A616" s="93"/>
      <c r="B616" s="93"/>
      <c r="C616" s="93"/>
      <c r="D616" s="98"/>
      <c r="E616" s="109"/>
      <c r="F616" s="93"/>
      <c r="G616" s="93"/>
      <c r="H616" s="98"/>
      <c r="I616" s="93"/>
      <c r="J616" s="109"/>
      <c r="K616" s="93"/>
      <c r="L616" s="93"/>
      <c r="M616" s="93"/>
      <c r="N616" s="93"/>
      <c r="O616" s="93"/>
      <c r="P616" s="105"/>
      <c r="Q616" s="93"/>
    </row>
    <row r="617">
      <c r="A617" s="93"/>
      <c r="B617" s="93"/>
      <c r="C617" s="93"/>
      <c r="D617" s="98"/>
      <c r="E617" s="109"/>
      <c r="F617" s="93"/>
      <c r="G617" s="93"/>
      <c r="H617" s="98"/>
      <c r="I617" s="93"/>
      <c r="J617" s="109"/>
      <c r="K617" s="93"/>
      <c r="L617" s="93"/>
      <c r="M617" s="93"/>
      <c r="N617" s="93"/>
      <c r="O617" s="93"/>
      <c r="P617" s="105"/>
      <c r="Q617" s="93"/>
    </row>
    <row r="618">
      <c r="A618" s="93"/>
      <c r="B618" s="93"/>
      <c r="C618" s="93"/>
      <c r="D618" s="98"/>
      <c r="E618" s="109"/>
      <c r="F618" s="93"/>
      <c r="G618" s="93"/>
      <c r="H618" s="98"/>
      <c r="I618" s="93"/>
      <c r="J618" s="109"/>
      <c r="K618" s="93"/>
      <c r="L618" s="93"/>
      <c r="M618" s="93"/>
      <c r="N618" s="93"/>
      <c r="O618" s="93"/>
      <c r="P618" s="105"/>
      <c r="Q618" s="93"/>
    </row>
    <row r="619">
      <c r="A619" s="93"/>
      <c r="B619" s="93"/>
      <c r="C619" s="93"/>
      <c r="D619" s="98"/>
      <c r="E619" s="109"/>
      <c r="F619" s="93"/>
      <c r="G619" s="93"/>
      <c r="H619" s="98"/>
      <c r="I619" s="93"/>
      <c r="J619" s="109"/>
      <c r="K619" s="93"/>
      <c r="L619" s="93"/>
      <c r="M619" s="93"/>
      <c r="N619" s="93"/>
      <c r="O619" s="93"/>
      <c r="P619" s="105"/>
      <c r="Q619" s="93"/>
    </row>
    <row r="620">
      <c r="A620" s="93"/>
      <c r="B620" s="93"/>
      <c r="C620" s="93"/>
      <c r="D620" s="98"/>
      <c r="E620" s="109"/>
      <c r="F620" s="93"/>
      <c r="G620" s="93"/>
      <c r="H620" s="98"/>
      <c r="I620" s="93"/>
      <c r="J620" s="109"/>
      <c r="K620" s="93"/>
      <c r="L620" s="93"/>
      <c r="M620" s="93"/>
      <c r="N620" s="93"/>
      <c r="O620" s="93"/>
      <c r="P620" s="105"/>
      <c r="Q620" s="93"/>
    </row>
    <row r="621">
      <c r="A621" s="93"/>
      <c r="B621" s="93"/>
      <c r="C621" s="93"/>
      <c r="D621" s="98"/>
      <c r="E621" s="109"/>
      <c r="F621" s="93"/>
      <c r="G621" s="93"/>
      <c r="H621" s="98"/>
      <c r="I621" s="93"/>
      <c r="J621" s="109"/>
      <c r="K621" s="93"/>
      <c r="L621" s="93"/>
      <c r="M621" s="93"/>
      <c r="N621" s="93"/>
      <c r="O621" s="93"/>
      <c r="P621" s="105"/>
      <c r="Q621" s="93"/>
    </row>
    <row r="622">
      <c r="A622" s="93"/>
      <c r="B622" s="93"/>
      <c r="C622" s="93"/>
      <c r="D622" s="98"/>
      <c r="E622" s="109"/>
      <c r="F622" s="93"/>
      <c r="G622" s="93"/>
      <c r="H622" s="98"/>
      <c r="I622" s="93"/>
      <c r="J622" s="109"/>
      <c r="K622" s="93"/>
      <c r="L622" s="93"/>
      <c r="M622" s="93"/>
      <c r="N622" s="93"/>
      <c r="O622" s="93"/>
      <c r="P622" s="105"/>
      <c r="Q622" s="93"/>
    </row>
    <row r="623">
      <c r="A623" s="93"/>
      <c r="B623" s="93"/>
      <c r="C623" s="93"/>
      <c r="D623" s="98"/>
      <c r="E623" s="109"/>
      <c r="F623" s="93"/>
      <c r="G623" s="93"/>
      <c r="H623" s="98"/>
      <c r="I623" s="93"/>
      <c r="J623" s="109"/>
      <c r="K623" s="93"/>
      <c r="L623" s="93"/>
      <c r="M623" s="93"/>
      <c r="N623" s="93"/>
      <c r="O623" s="93"/>
      <c r="P623" s="105"/>
      <c r="Q623" s="93"/>
    </row>
    <row r="624">
      <c r="A624" s="93"/>
      <c r="B624" s="93"/>
      <c r="C624" s="93"/>
      <c r="D624" s="98"/>
      <c r="E624" s="109"/>
      <c r="F624" s="93"/>
      <c r="G624" s="93"/>
      <c r="H624" s="98"/>
      <c r="I624" s="93"/>
      <c r="J624" s="109"/>
      <c r="K624" s="93"/>
      <c r="L624" s="93"/>
      <c r="M624" s="93"/>
      <c r="N624" s="93"/>
      <c r="O624" s="93"/>
      <c r="P624" s="105"/>
      <c r="Q624" s="93"/>
    </row>
    <row r="625">
      <c r="A625" s="93"/>
      <c r="B625" s="93"/>
      <c r="C625" s="93"/>
      <c r="D625" s="98"/>
      <c r="E625" s="109"/>
      <c r="F625" s="93"/>
      <c r="G625" s="93"/>
      <c r="H625" s="98"/>
      <c r="I625" s="93"/>
      <c r="J625" s="109"/>
      <c r="K625" s="93"/>
      <c r="L625" s="93"/>
      <c r="M625" s="93"/>
      <c r="N625" s="93"/>
      <c r="O625" s="93"/>
      <c r="P625" s="105"/>
      <c r="Q625" s="93"/>
    </row>
    <row r="626">
      <c r="A626" s="93"/>
      <c r="B626" s="93"/>
      <c r="C626" s="93"/>
      <c r="D626" s="98"/>
      <c r="E626" s="109"/>
      <c r="F626" s="93"/>
      <c r="G626" s="93"/>
      <c r="H626" s="98"/>
      <c r="I626" s="93"/>
      <c r="J626" s="109"/>
      <c r="K626" s="93"/>
      <c r="L626" s="93"/>
      <c r="M626" s="93"/>
      <c r="N626" s="93"/>
      <c r="O626" s="93"/>
      <c r="P626" s="105"/>
      <c r="Q626" s="93"/>
    </row>
    <row r="627">
      <c r="A627" s="93"/>
      <c r="B627" s="93"/>
      <c r="C627" s="93"/>
      <c r="D627" s="98"/>
      <c r="E627" s="109"/>
      <c r="F627" s="93"/>
      <c r="G627" s="93"/>
      <c r="H627" s="98"/>
      <c r="I627" s="93"/>
      <c r="J627" s="109"/>
      <c r="K627" s="93"/>
      <c r="L627" s="93"/>
      <c r="M627" s="93"/>
      <c r="N627" s="93"/>
      <c r="O627" s="93"/>
      <c r="P627" s="105"/>
      <c r="Q627" s="93"/>
    </row>
    <row r="628">
      <c r="A628" s="93"/>
      <c r="B628" s="93"/>
      <c r="C628" s="93"/>
      <c r="D628" s="98"/>
      <c r="E628" s="109"/>
      <c r="F628" s="93"/>
      <c r="G628" s="93"/>
      <c r="H628" s="98"/>
      <c r="I628" s="93"/>
      <c r="J628" s="109"/>
      <c r="K628" s="93"/>
      <c r="L628" s="93"/>
      <c r="M628" s="93"/>
      <c r="N628" s="93"/>
      <c r="O628" s="93"/>
      <c r="P628" s="105"/>
      <c r="Q628" s="93"/>
    </row>
    <row r="629">
      <c r="A629" s="93"/>
      <c r="B629" s="93"/>
      <c r="C629" s="93"/>
      <c r="D629" s="98"/>
      <c r="E629" s="109"/>
      <c r="F629" s="93"/>
      <c r="G629" s="93"/>
      <c r="H629" s="98"/>
      <c r="I629" s="93"/>
      <c r="J629" s="109"/>
      <c r="K629" s="93"/>
      <c r="L629" s="93"/>
      <c r="M629" s="93"/>
      <c r="N629" s="93"/>
      <c r="O629" s="93"/>
      <c r="P629" s="105"/>
      <c r="Q629" s="93"/>
    </row>
    <row r="630">
      <c r="A630" s="93"/>
      <c r="B630" s="93"/>
      <c r="C630" s="93"/>
      <c r="D630" s="98"/>
      <c r="E630" s="109"/>
      <c r="F630" s="93"/>
      <c r="G630" s="93"/>
      <c r="H630" s="98"/>
      <c r="I630" s="93"/>
      <c r="J630" s="109"/>
      <c r="K630" s="93"/>
      <c r="L630" s="93"/>
      <c r="M630" s="93"/>
      <c r="N630" s="93"/>
      <c r="O630" s="93"/>
      <c r="P630" s="105"/>
      <c r="Q630" s="93"/>
    </row>
    <row r="631">
      <c r="A631" s="93"/>
      <c r="B631" s="93"/>
      <c r="C631" s="93"/>
      <c r="D631" s="98"/>
      <c r="E631" s="109"/>
      <c r="F631" s="93"/>
      <c r="G631" s="93"/>
      <c r="H631" s="98"/>
      <c r="I631" s="93"/>
      <c r="J631" s="109"/>
      <c r="K631" s="93"/>
      <c r="L631" s="93"/>
      <c r="M631" s="93"/>
      <c r="N631" s="93"/>
      <c r="O631" s="93"/>
      <c r="P631" s="105"/>
      <c r="Q631" s="93"/>
    </row>
    <row r="632">
      <c r="A632" s="93"/>
      <c r="B632" s="93"/>
      <c r="C632" s="93"/>
      <c r="D632" s="98"/>
      <c r="E632" s="109"/>
      <c r="F632" s="93"/>
      <c r="G632" s="93"/>
      <c r="H632" s="98"/>
      <c r="I632" s="93"/>
      <c r="J632" s="109"/>
      <c r="K632" s="93"/>
      <c r="L632" s="93"/>
      <c r="M632" s="93"/>
      <c r="N632" s="93"/>
      <c r="O632" s="93"/>
      <c r="P632" s="105"/>
      <c r="Q632" s="93"/>
    </row>
    <row r="633">
      <c r="A633" s="93"/>
      <c r="B633" s="93"/>
      <c r="C633" s="93"/>
      <c r="D633" s="98"/>
      <c r="E633" s="109"/>
      <c r="F633" s="93"/>
      <c r="G633" s="93"/>
      <c r="H633" s="98"/>
      <c r="I633" s="93"/>
      <c r="J633" s="109"/>
      <c r="K633" s="93"/>
      <c r="L633" s="93"/>
      <c r="M633" s="93"/>
      <c r="N633" s="93"/>
      <c r="O633" s="93"/>
      <c r="P633" s="105"/>
      <c r="Q633" s="93"/>
    </row>
    <row r="634">
      <c r="A634" s="93"/>
      <c r="B634" s="93"/>
      <c r="C634" s="93"/>
      <c r="D634" s="98"/>
      <c r="E634" s="109"/>
      <c r="F634" s="93"/>
      <c r="G634" s="93"/>
      <c r="H634" s="98"/>
      <c r="I634" s="93"/>
      <c r="J634" s="109"/>
      <c r="K634" s="93"/>
      <c r="L634" s="93"/>
      <c r="M634" s="93"/>
      <c r="N634" s="93"/>
      <c r="O634" s="93"/>
      <c r="P634" s="105"/>
      <c r="Q634" s="93"/>
    </row>
    <row r="635">
      <c r="A635" s="93"/>
      <c r="B635" s="93"/>
      <c r="C635" s="93"/>
      <c r="D635" s="98"/>
      <c r="E635" s="109"/>
      <c r="F635" s="93"/>
      <c r="G635" s="93"/>
      <c r="H635" s="98"/>
      <c r="I635" s="93"/>
      <c r="J635" s="109"/>
      <c r="K635" s="93"/>
      <c r="L635" s="93"/>
      <c r="M635" s="93"/>
      <c r="N635" s="93"/>
      <c r="O635" s="93"/>
      <c r="P635" s="105"/>
      <c r="Q635" s="93"/>
    </row>
    <row r="636">
      <c r="A636" s="93"/>
      <c r="B636" s="93"/>
      <c r="C636" s="93"/>
      <c r="D636" s="98"/>
      <c r="E636" s="109"/>
      <c r="F636" s="93"/>
      <c r="G636" s="93"/>
      <c r="H636" s="98"/>
      <c r="I636" s="93"/>
      <c r="J636" s="109"/>
      <c r="K636" s="93"/>
      <c r="L636" s="93"/>
      <c r="M636" s="93"/>
      <c r="N636" s="93"/>
      <c r="O636" s="93"/>
      <c r="P636" s="105"/>
      <c r="Q636" s="93"/>
    </row>
    <row r="637">
      <c r="A637" s="93"/>
      <c r="B637" s="93"/>
      <c r="C637" s="93"/>
      <c r="D637" s="98"/>
      <c r="E637" s="109"/>
      <c r="F637" s="93"/>
      <c r="G637" s="93"/>
      <c r="H637" s="98"/>
      <c r="I637" s="93"/>
      <c r="J637" s="109"/>
      <c r="K637" s="93"/>
      <c r="L637" s="93"/>
      <c r="M637" s="93"/>
      <c r="N637" s="93"/>
      <c r="O637" s="93"/>
      <c r="P637" s="105"/>
      <c r="Q637" s="93"/>
    </row>
    <row r="638">
      <c r="A638" s="93"/>
      <c r="B638" s="93"/>
      <c r="C638" s="93"/>
      <c r="D638" s="98"/>
      <c r="E638" s="109"/>
      <c r="F638" s="93"/>
      <c r="G638" s="93"/>
      <c r="H638" s="98"/>
      <c r="I638" s="93"/>
      <c r="J638" s="109"/>
      <c r="K638" s="93"/>
      <c r="L638" s="93"/>
      <c r="M638" s="93"/>
      <c r="N638" s="93"/>
      <c r="O638" s="93"/>
      <c r="P638" s="105"/>
      <c r="Q638" s="93"/>
    </row>
    <row r="639">
      <c r="A639" s="93"/>
      <c r="B639" s="93"/>
      <c r="C639" s="93"/>
      <c r="D639" s="98"/>
      <c r="E639" s="109"/>
      <c r="F639" s="93"/>
      <c r="G639" s="93"/>
      <c r="H639" s="98"/>
      <c r="I639" s="93"/>
      <c r="J639" s="109"/>
      <c r="K639" s="93"/>
      <c r="L639" s="93"/>
      <c r="M639" s="93"/>
      <c r="N639" s="93"/>
      <c r="O639" s="93"/>
      <c r="P639" s="105"/>
      <c r="Q639" s="93"/>
    </row>
    <row r="640">
      <c r="A640" s="93"/>
      <c r="B640" s="93"/>
      <c r="C640" s="93"/>
      <c r="D640" s="98"/>
      <c r="E640" s="109"/>
      <c r="F640" s="93"/>
      <c r="G640" s="93"/>
      <c r="H640" s="98"/>
      <c r="I640" s="93"/>
      <c r="J640" s="109"/>
      <c r="K640" s="93"/>
      <c r="L640" s="93"/>
      <c r="M640" s="93"/>
      <c r="N640" s="93"/>
      <c r="O640" s="93"/>
      <c r="P640" s="105"/>
      <c r="Q640" s="93"/>
    </row>
    <row r="641">
      <c r="A641" s="93"/>
      <c r="B641" s="93"/>
      <c r="C641" s="93"/>
      <c r="D641" s="98"/>
      <c r="E641" s="109"/>
      <c r="F641" s="93"/>
      <c r="G641" s="93"/>
      <c r="H641" s="98"/>
      <c r="I641" s="93"/>
      <c r="J641" s="109"/>
      <c r="K641" s="93"/>
      <c r="L641" s="93"/>
      <c r="M641" s="93"/>
      <c r="N641" s="93"/>
      <c r="O641" s="93"/>
      <c r="P641" s="105"/>
      <c r="Q641" s="93"/>
    </row>
    <row r="642">
      <c r="A642" s="93"/>
      <c r="B642" s="93"/>
      <c r="C642" s="93"/>
      <c r="D642" s="98"/>
      <c r="E642" s="109"/>
      <c r="F642" s="93"/>
      <c r="G642" s="93"/>
      <c r="H642" s="98"/>
      <c r="I642" s="93"/>
      <c r="J642" s="109"/>
      <c r="K642" s="93"/>
      <c r="L642" s="93"/>
      <c r="M642" s="93"/>
      <c r="N642" s="93"/>
      <c r="O642" s="93"/>
      <c r="P642" s="105"/>
      <c r="Q642" s="93"/>
    </row>
    <row r="643">
      <c r="A643" s="93"/>
      <c r="B643" s="93"/>
      <c r="C643" s="93"/>
      <c r="D643" s="98"/>
      <c r="E643" s="109"/>
      <c r="F643" s="93"/>
      <c r="G643" s="93"/>
      <c r="H643" s="98"/>
      <c r="I643" s="93"/>
      <c r="J643" s="109"/>
      <c r="K643" s="93"/>
      <c r="L643" s="93"/>
      <c r="M643" s="93"/>
      <c r="N643" s="93"/>
      <c r="O643" s="93"/>
      <c r="P643" s="105"/>
      <c r="Q643" s="93"/>
    </row>
    <row r="644">
      <c r="A644" s="93"/>
      <c r="B644" s="93"/>
      <c r="C644" s="93"/>
      <c r="D644" s="98"/>
      <c r="E644" s="109"/>
      <c r="F644" s="93"/>
      <c r="G644" s="93"/>
      <c r="H644" s="98"/>
      <c r="I644" s="93"/>
      <c r="J644" s="109"/>
      <c r="K644" s="93"/>
      <c r="L644" s="93"/>
      <c r="M644" s="93"/>
      <c r="N644" s="93"/>
      <c r="O644" s="93"/>
      <c r="P644" s="105"/>
      <c r="Q644" s="93"/>
    </row>
    <row r="645">
      <c r="A645" s="93"/>
      <c r="B645" s="93"/>
      <c r="C645" s="93"/>
      <c r="D645" s="98"/>
      <c r="E645" s="109"/>
      <c r="F645" s="93"/>
      <c r="G645" s="93"/>
      <c r="H645" s="98"/>
      <c r="I645" s="93"/>
      <c r="J645" s="109"/>
      <c r="K645" s="93"/>
      <c r="L645" s="93"/>
      <c r="M645" s="93"/>
      <c r="N645" s="93"/>
      <c r="O645" s="93"/>
      <c r="P645" s="105"/>
      <c r="Q645" s="93"/>
    </row>
    <row r="646">
      <c r="A646" s="93"/>
      <c r="B646" s="93"/>
      <c r="C646" s="93"/>
      <c r="D646" s="98"/>
      <c r="E646" s="109"/>
      <c r="F646" s="93"/>
      <c r="G646" s="93"/>
      <c r="H646" s="98"/>
      <c r="I646" s="93"/>
      <c r="J646" s="109"/>
      <c r="K646" s="93"/>
      <c r="L646" s="93"/>
      <c r="M646" s="93"/>
      <c r="N646" s="93"/>
      <c r="O646" s="93"/>
      <c r="P646" s="105"/>
      <c r="Q646" s="93"/>
    </row>
    <row r="647">
      <c r="A647" s="93"/>
      <c r="B647" s="93"/>
      <c r="C647" s="93"/>
      <c r="D647" s="98"/>
      <c r="E647" s="109"/>
      <c r="F647" s="93"/>
      <c r="G647" s="93"/>
      <c r="H647" s="98"/>
      <c r="I647" s="93"/>
      <c r="J647" s="109"/>
      <c r="K647" s="93"/>
      <c r="L647" s="93"/>
      <c r="M647" s="93"/>
      <c r="N647" s="93"/>
      <c r="O647" s="93"/>
      <c r="P647" s="105"/>
      <c r="Q647" s="93"/>
    </row>
    <row r="648">
      <c r="A648" s="93"/>
      <c r="B648" s="93"/>
      <c r="C648" s="93"/>
      <c r="D648" s="98"/>
      <c r="E648" s="109"/>
      <c r="F648" s="93"/>
      <c r="G648" s="93"/>
      <c r="H648" s="98"/>
      <c r="I648" s="93"/>
      <c r="J648" s="109"/>
      <c r="K648" s="93"/>
      <c r="L648" s="93"/>
      <c r="M648" s="93"/>
      <c r="N648" s="93"/>
      <c r="O648" s="93"/>
      <c r="P648" s="105"/>
      <c r="Q648" s="93"/>
    </row>
    <row r="649">
      <c r="A649" s="93"/>
      <c r="B649" s="93"/>
      <c r="C649" s="93"/>
      <c r="D649" s="98"/>
      <c r="E649" s="109"/>
      <c r="F649" s="93"/>
      <c r="G649" s="93"/>
      <c r="H649" s="98"/>
      <c r="I649" s="93"/>
      <c r="J649" s="109"/>
      <c r="K649" s="93"/>
      <c r="L649" s="93"/>
      <c r="M649" s="93"/>
      <c r="N649" s="93"/>
      <c r="O649" s="93"/>
      <c r="P649" s="105"/>
      <c r="Q649" s="93"/>
    </row>
    <row r="650">
      <c r="A650" s="93"/>
      <c r="B650" s="93"/>
      <c r="C650" s="93"/>
      <c r="D650" s="98"/>
      <c r="E650" s="109"/>
      <c r="F650" s="93"/>
      <c r="G650" s="93"/>
      <c r="H650" s="98"/>
      <c r="I650" s="93"/>
      <c r="J650" s="109"/>
      <c r="K650" s="93"/>
      <c r="L650" s="93"/>
      <c r="M650" s="93"/>
      <c r="N650" s="93"/>
      <c r="O650" s="93"/>
      <c r="P650" s="105"/>
      <c r="Q650" s="93"/>
    </row>
    <row r="651">
      <c r="A651" s="93"/>
      <c r="B651" s="93"/>
      <c r="C651" s="93"/>
      <c r="D651" s="98"/>
      <c r="E651" s="109"/>
      <c r="F651" s="93"/>
      <c r="G651" s="93"/>
      <c r="H651" s="98"/>
      <c r="I651" s="93"/>
      <c r="J651" s="109"/>
      <c r="K651" s="93"/>
      <c r="L651" s="93"/>
      <c r="M651" s="93"/>
      <c r="N651" s="93"/>
      <c r="O651" s="93"/>
      <c r="P651" s="105"/>
      <c r="Q651" s="93"/>
    </row>
    <row r="652">
      <c r="A652" s="93"/>
      <c r="B652" s="93"/>
      <c r="C652" s="93"/>
      <c r="D652" s="98"/>
      <c r="E652" s="109"/>
      <c r="F652" s="93"/>
      <c r="G652" s="93"/>
      <c r="H652" s="98"/>
      <c r="I652" s="93"/>
      <c r="J652" s="109"/>
      <c r="K652" s="93"/>
      <c r="L652" s="93"/>
      <c r="M652" s="93"/>
      <c r="N652" s="93"/>
      <c r="O652" s="93"/>
      <c r="P652" s="105"/>
      <c r="Q652" s="93"/>
    </row>
    <row r="653">
      <c r="A653" s="93"/>
      <c r="B653" s="93"/>
      <c r="C653" s="93"/>
      <c r="D653" s="98"/>
      <c r="E653" s="109"/>
      <c r="F653" s="93"/>
      <c r="G653" s="93"/>
      <c r="H653" s="98"/>
      <c r="I653" s="93"/>
      <c r="J653" s="109"/>
      <c r="K653" s="93"/>
      <c r="L653" s="93"/>
      <c r="M653" s="93"/>
      <c r="N653" s="93"/>
      <c r="O653" s="93"/>
      <c r="P653" s="105"/>
      <c r="Q653" s="93"/>
    </row>
    <row r="654">
      <c r="A654" s="93"/>
      <c r="B654" s="93"/>
      <c r="C654" s="93"/>
      <c r="D654" s="98"/>
      <c r="E654" s="109"/>
      <c r="F654" s="93"/>
      <c r="G654" s="93"/>
      <c r="H654" s="98"/>
      <c r="I654" s="93"/>
      <c r="J654" s="109"/>
      <c r="K654" s="93"/>
      <c r="L654" s="93"/>
      <c r="M654" s="93"/>
      <c r="N654" s="93"/>
      <c r="O654" s="93"/>
      <c r="P654" s="105"/>
      <c r="Q654" s="93"/>
    </row>
    <row r="655">
      <c r="A655" s="93"/>
      <c r="B655" s="93"/>
      <c r="C655" s="93"/>
      <c r="D655" s="98"/>
      <c r="E655" s="109"/>
      <c r="F655" s="93"/>
      <c r="G655" s="93"/>
      <c r="H655" s="98"/>
      <c r="I655" s="93"/>
      <c r="J655" s="109"/>
      <c r="K655" s="93"/>
      <c r="L655" s="93"/>
      <c r="M655" s="93"/>
      <c r="N655" s="93"/>
      <c r="O655" s="93"/>
      <c r="P655" s="105"/>
      <c r="Q655" s="93"/>
    </row>
    <row r="656">
      <c r="A656" s="93"/>
      <c r="B656" s="93"/>
      <c r="C656" s="93"/>
      <c r="D656" s="98"/>
      <c r="E656" s="109"/>
      <c r="F656" s="93"/>
      <c r="G656" s="93"/>
      <c r="H656" s="98"/>
      <c r="I656" s="93"/>
      <c r="J656" s="109"/>
      <c r="K656" s="93"/>
      <c r="L656" s="93"/>
      <c r="M656" s="93"/>
      <c r="N656" s="93"/>
      <c r="O656" s="93"/>
      <c r="P656" s="105"/>
      <c r="Q656" s="93"/>
    </row>
    <row r="657">
      <c r="A657" s="93"/>
      <c r="B657" s="93"/>
      <c r="C657" s="93"/>
      <c r="D657" s="98"/>
      <c r="E657" s="109"/>
      <c r="F657" s="93"/>
      <c r="G657" s="93"/>
      <c r="H657" s="98"/>
      <c r="I657" s="93"/>
      <c r="J657" s="109"/>
      <c r="K657" s="93"/>
      <c r="L657" s="93"/>
      <c r="M657" s="93"/>
      <c r="N657" s="93"/>
      <c r="O657" s="93"/>
      <c r="P657" s="105"/>
      <c r="Q657" s="93"/>
    </row>
    <row r="658">
      <c r="A658" s="93"/>
      <c r="B658" s="93"/>
      <c r="C658" s="93"/>
      <c r="D658" s="98"/>
      <c r="E658" s="109"/>
      <c r="F658" s="93"/>
      <c r="G658" s="93"/>
      <c r="H658" s="98"/>
      <c r="I658" s="93"/>
      <c r="J658" s="109"/>
      <c r="K658" s="93"/>
      <c r="L658" s="93"/>
      <c r="M658" s="93"/>
      <c r="N658" s="93"/>
      <c r="O658" s="93"/>
      <c r="P658" s="105"/>
      <c r="Q658" s="93"/>
    </row>
    <row r="659">
      <c r="A659" s="93"/>
      <c r="B659" s="93"/>
      <c r="C659" s="93"/>
      <c r="D659" s="98"/>
      <c r="E659" s="109"/>
      <c r="F659" s="93"/>
      <c r="G659" s="93"/>
      <c r="H659" s="98"/>
      <c r="I659" s="93"/>
      <c r="J659" s="109"/>
      <c r="K659" s="93"/>
      <c r="L659" s="93"/>
      <c r="M659" s="93"/>
      <c r="N659" s="93"/>
      <c r="O659" s="93"/>
      <c r="P659" s="105"/>
      <c r="Q659" s="93"/>
    </row>
    <row r="660">
      <c r="A660" s="93"/>
      <c r="B660" s="93"/>
      <c r="C660" s="93"/>
      <c r="D660" s="98"/>
      <c r="E660" s="109"/>
      <c r="F660" s="93"/>
      <c r="G660" s="93"/>
      <c r="H660" s="98"/>
      <c r="I660" s="93"/>
      <c r="J660" s="109"/>
      <c r="K660" s="93"/>
      <c r="L660" s="93"/>
      <c r="M660" s="93"/>
      <c r="N660" s="93"/>
      <c r="O660" s="93"/>
      <c r="P660" s="105"/>
      <c r="Q660" s="93"/>
    </row>
    <row r="661">
      <c r="A661" s="93"/>
      <c r="B661" s="93"/>
      <c r="C661" s="93"/>
      <c r="D661" s="98"/>
      <c r="E661" s="109"/>
      <c r="F661" s="93"/>
      <c r="G661" s="93"/>
      <c r="H661" s="98"/>
      <c r="I661" s="93"/>
      <c r="J661" s="109"/>
      <c r="K661" s="93"/>
      <c r="L661" s="93"/>
      <c r="M661" s="93"/>
      <c r="N661" s="93"/>
      <c r="O661" s="93"/>
      <c r="P661" s="105"/>
      <c r="Q661" s="93"/>
    </row>
    <row r="662">
      <c r="A662" s="93"/>
      <c r="B662" s="93"/>
      <c r="C662" s="93"/>
      <c r="D662" s="98"/>
      <c r="E662" s="109"/>
      <c r="F662" s="93"/>
      <c r="G662" s="93"/>
      <c r="H662" s="98"/>
      <c r="I662" s="93"/>
      <c r="J662" s="109"/>
      <c r="K662" s="93"/>
      <c r="L662" s="93"/>
      <c r="M662" s="93"/>
      <c r="N662" s="93"/>
      <c r="O662" s="93"/>
      <c r="P662" s="105"/>
      <c r="Q662" s="93"/>
    </row>
    <row r="663">
      <c r="A663" s="93"/>
      <c r="B663" s="93"/>
      <c r="C663" s="93"/>
      <c r="D663" s="98"/>
      <c r="E663" s="109"/>
      <c r="F663" s="93"/>
      <c r="G663" s="93"/>
      <c r="H663" s="98"/>
      <c r="I663" s="93"/>
      <c r="J663" s="109"/>
      <c r="K663" s="93"/>
      <c r="L663" s="93"/>
      <c r="M663" s="93"/>
      <c r="N663" s="93"/>
      <c r="O663" s="93"/>
      <c r="P663" s="105"/>
      <c r="Q663" s="93"/>
    </row>
    <row r="664">
      <c r="A664" s="93"/>
      <c r="B664" s="93"/>
      <c r="C664" s="93"/>
      <c r="D664" s="98"/>
      <c r="E664" s="109"/>
      <c r="F664" s="93"/>
      <c r="G664" s="93"/>
      <c r="H664" s="98"/>
      <c r="I664" s="93"/>
      <c r="J664" s="109"/>
      <c r="K664" s="93"/>
      <c r="L664" s="93"/>
      <c r="M664" s="93"/>
      <c r="N664" s="93"/>
      <c r="O664" s="93"/>
      <c r="P664" s="105"/>
      <c r="Q664" s="93"/>
    </row>
    <row r="665">
      <c r="A665" s="93"/>
      <c r="B665" s="93"/>
      <c r="C665" s="93"/>
      <c r="D665" s="98"/>
      <c r="E665" s="109"/>
      <c r="F665" s="93"/>
      <c r="G665" s="93"/>
      <c r="H665" s="98"/>
      <c r="I665" s="93"/>
      <c r="J665" s="109"/>
      <c r="K665" s="93"/>
      <c r="L665" s="93"/>
      <c r="M665" s="93"/>
      <c r="N665" s="93"/>
      <c r="O665" s="93"/>
      <c r="P665" s="105"/>
      <c r="Q665" s="93"/>
    </row>
    <row r="666">
      <c r="A666" s="93"/>
      <c r="B666" s="93"/>
      <c r="C666" s="93"/>
      <c r="D666" s="98"/>
      <c r="E666" s="109"/>
      <c r="F666" s="93"/>
      <c r="G666" s="93"/>
      <c r="H666" s="98"/>
      <c r="I666" s="93"/>
      <c r="J666" s="109"/>
      <c r="K666" s="93"/>
      <c r="L666" s="93"/>
      <c r="M666" s="93"/>
      <c r="N666" s="93"/>
      <c r="O666" s="93"/>
      <c r="P666" s="105"/>
      <c r="Q666" s="93"/>
    </row>
    <row r="667">
      <c r="A667" s="93"/>
      <c r="B667" s="93"/>
      <c r="C667" s="93"/>
      <c r="D667" s="98"/>
      <c r="E667" s="109"/>
      <c r="F667" s="93"/>
      <c r="G667" s="93"/>
      <c r="H667" s="98"/>
      <c r="I667" s="93"/>
      <c r="J667" s="109"/>
      <c r="K667" s="93"/>
      <c r="L667" s="93"/>
      <c r="M667" s="93"/>
      <c r="N667" s="93"/>
      <c r="O667" s="93"/>
      <c r="P667" s="105"/>
      <c r="Q667" s="93"/>
    </row>
    <row r="668">
      <c r="A668" s="93"/>
      <c r="B668" s="93"/>
      <c r="C668" s="93"/>
      <c r="D668" s="98"/>
      <c r="E668" s="109"/>
      <c r="F668" s="93"/>
      <c r="G668" s="93"/>
      <c r="H668" s="98"/>
      <c r="I668" s="93"/>
      <c r="J668" s="109"/>
      <c r="K668" s="93"/>
      <c r="L668" s="93"/>
      <c r="M668" s="93"/>
      <c r="N668" s="93"/>
      <c r="O668" s="93"/>
      <c r="P668" s="105"/>
      <c r="Q668" s="93"/>
    </row>
    <row r="669">
      <c r="A669" s="93"/>
      <c r="B669" s="93"/>
      <c r="C669" s="93"/>
      <c r="D669" s="98"/>
      <c r="E669" s="109"/>
      <c r="F669" s="93"/>
      <c r="G669" s="93"/>
      <c r="H669" s="98"/>
      <c r="I669" s="93"/>
      <c r="J669" s="109"/>
      <c r="K669" s="93"/>
      <c r="L669" s="93"/>
      <c r="M669" s="93"/>
      <c r="N669" s="93"/>
      <c r="O669" s="93"/>
      <c r="P669" s="105"/>
      <c r="Q669" s="93"/>
    </row>
    <row r="670">
      <c r="A670" s="93"/>
      <c r="B670" s="93"/>
      <c r="C670" s="93"/>
      <c r="D670" s="98"/>
      <c r="E670" s="109"/>
      <c r="F670" s="93"/>
      <c r="G670" s="93"/>
      <c r="H670" s="98"/>
      <c r="I670" s="93"/>
      <c r="J670" s="109"/>
      <c r="K670" s="93"/>
      <c r="L670" s="93"/>
      <c r="M670" s="93"/>
      <c r="N670" s="93"/>
      <c r="O670" s="93"/>
      <c r="P670" s="105"/>
      <c r="Q670" s="93"/>
    </row>
    <row r="671">
      <c r="A671" s="93"/>
      <c r="B671" s="93"/>
      <c r="C671" s="93"/>
      <c r="D671" s="98"/>
      <c r="E671" s="109"/>
      <c r="F671" s="93"/>
      <c r="G671" s="93"/>
      <c r="H671" s="98"/>
      <c r="I671" s="93"/>
      <c r="J671" s="109"/>
      <c r="K671" s="93"/>
      <c r="L671" s="93"/>
      <c r="M671" s="93"/>
      <c r="N671" s="93"/>
      <c r="O671" s="93"/>
      <c r="P671" s="105"/>
      <c r="Q671" s="93"/>
    </row>
    <row r="672">
      <c r="A672" s="93"/>
      <c r="B672" s="93"/>
      <c r="C672" s="93"/>
      <c r="D672" s="98"/>
      <c r="E672" s="109"/>
      <c r="F672" s="93"/>
      <c r="G672" s="93"/>
      <c r="H672" s="98"/>
      <c r="I672" s="93"/>
      <c r="J672" s="109"/>
      <c r="K672" s="93"/>
      <c r="L672" s="93"/>
      <c r="M672" s="93"/>
      <c r="N672" s="93"/>
      <c r="O672" s="93"/>
      <c r="P672" s="105"/>
      <c r="Q672" s="93"/>
    </row>
    <row r="673">
      <c r="A673" s="93"/>
      <c r="B673" s="93"/>
      <c r="C673" s="93"/>
      <c r="D673" s="98"/>
      <c r="E673" s="109"/>
      <c r="F673" s="93"/>
      <c r="G673" s="93"/>
      <c r="H673" s="98"/>
      <c r="I673" s="93"/>
      <c r="J673" s="109"/>
      <c r="K673" s="93"/>
      <c r="L673" s="93"/>
      <c r="M673" s="93"/>
      <c r="N673" s="93"/>
      <c r="O673" s="93"/>
      <c r="P673" s="105"/>
      <c r="Q673" s="93"/>
    </row>
    <row r="674">
      <c r="A674" s="93"/>
      <c r="B674" s="93"/>
      <c r="C674" s="93"/>
      <c r="D674" s="98"/>
      <c r="E674" s="109"/>
      <c r="F674" s="93"/>
      <c r="G674" s="93"/>
      <c r="H674" s="98"/>
      <c r="I674" s="93"/>
      <c r="J674" s="109"/>
      <c r="K674" s="93"/>
      <c r="L674" s="93"/>
      <c r="M674" s="93"/>
      <c r="N674" s="93"/>
      <c r="O674" s="93"/>
      <c r="P674" s="105"/>
      <c r="Q674" s="93"/>
    </row>
    <row r="675">
      <c r="A675" s="93"/>
      <c r="B675" s="93"/>
      <c r="C675" s="93"/>
      <c r="D675" s="98"/>
      <c r="E675" s="109"/>
      <c r="F675" s="93"/>
      <c r="G675" s="93"/>
      <c r="H675" s="98"/>
      <c r="I675" s="93"/>
      <c r="J675" s="109"/>
      <c r="K675" s="93"/>
      <c r="L675" s="93"/>
      <c r="M675" s="93"/>
      <c r="N675" s="93"/>
      <c r="O675" s="93"/>
      <c r="P675" s="105"/>
      <c r="Q675" s="93"/>
    </row>
    <row r="676">
      <c r="A676" s="93"/>
      <c r="B676" s="93"/>
      <c r="C676" s="93"/>
      <c r="D676" s="98"/>
      <c r="E676" s="109"/>
      <c r="F676" s="93"/>
      <c r="G676" s="93"/>
      <c r="H676" s="98"/>
      <c r="I676" s="93"/>
      <c r="J676" s="109"/>
      <c r="K676" s="93"/>
      <c r="L676" s="93"/>
      <c r="M676" s="93"/>
      <c r="N676" s="93"/>
      <c r="O676" s="93"/>
      <c r="P676" s="105"/>
      <c r="Q676" s="93"/>
    </row>
    <row r="677">
      <c r="A677" s="93"/>
      <c r="B677" s="93"/>
      <c r="C677" s="93"/>
      <c r="D677" s="98"/>
      <c r="E677" s="109"/>
      <c r="F677" s="93"/>
      <c r="G677" s="93"/>
      <c r="H677" s="98"/>
      <c r="I677" s="93"/>
      <c r="J677" s="109"/>
      <c r="K677" s="93"/>
      <c r="L677" s="93"/>
      <c r="M677" s="93"/>
      <c r="N677" s="93"/>
      <c r="O677" s="93"/>
      <c r="P677" s="105"/>
      <c r="Q677" s="93"/>
    </row>
    <row r="678">
      <c r="A678" s="93"/>
      <c r="B678" s="93"/>
      <c r="C678" s="93"/>
      <c r="D678" s="98"/>
      <c r="E678" s="109"/>
      <c r="F678" s="93"/>
      <c r="G678" s="93"/>
      <c r="H678" s="98"/>
      <c r="I678" s="93"/>
      <c r="J678" s="109"/>
      <c r="K678" s="93"/>
      <c r="L678" s="93"/>
      <c r="M678" s="93"/>
      <c r="N678" s="93"/>
      <c r="O678" s="93"/>
      <c r="P678" s="105"/>
      <c r="Q678" s="93"/>
    </row>
    <row r="679">
      <c r="A679" s="93"/>
      <c r="B679" s="93"/>
      <c r="C679" s="93"/>
      <c r="D679" s="98"/>
      <c r="E679" s="109"/>
      <c r="F679" s="93"/>
      <c r="G679" s="93"/>
      <c r="H679" s="98"/>
      <c r="I679" s="93"/>
      <c r="J679" s="109"/>
      <c r="K679" s="93"/>
      <c r="L679" s="93"/>
      <c r="M679" s="93"/>
      <c r="N679" s="93"/>
      <c r="O679" s="93"/>
      <c r="P679" s="105"/>
      <c r="Q679" s="93"/>
    </row>
    <row r="680">
      <c r="A680" s="93"/>
      <c r="B680" s="93"/>
      <c r="C680" s="93"/>
      <c r="D680" s="98"/>
      <c r="E680" s="109"/>
      <c r="F680" s="93"/>
      <c r="G680" s="93"/>
      <c r="H680" s="98"/>
      <c r="I680" s="93"/>
      <c r="J680" s="109"/>
      <c r="K680" s="93"/>
      <c r="L680" s="93"/>
      <c r="M680" s="93"/>
      <c r="N680" s="93"/>
      <c r="O680" s="93"/>
      <c r="P680" s="105"/>
      <c r="Q680" s="93"/>
    </row>
    <row r="681">
      <c r="A681" s="93"/>
      <c r="B681" s="93"/>
      <c r="C681" s="93"/>
      <c r="D681" s="98"/>
      <c r="E681" s="109"/>
      <c r="F681" s="93"/>
      <c r="G681" s="93"/>
      <c r="H681" s="98"/>
      <c r="I681" s="93"/>
      <c r="J681" s="109"/>
      <c r="K681" s="93"/>
      <c r="L681" s="93"/>
      <c r="M681" s="93"/>
      <c r="N681" s="93"/>
      <c r="O681" s="93"/>
      <c r="P681" s="105"/>
      <c r="Q681" s="93"/>
    </row>
    <row r="682">
      <c r="A682" s="93"/>
      <c r="B682" s="93"/>
      <c r="C682" s="93"/>
      <c r="D682" s="98"/>
      <c r="E682" s="109"/>
      <c r="F682" s="93"/>
      <c r="G682" s="93"/>
      <c r="H682" s="98"/>
      <c r="I682" s="93"/>
      <c r="J682" s="109"/>
      <c r="K682" s="93"/>
      <c r="L682" s="93"/>
      <c r="M682" s="93"/>
      <c r="N682" s="93"/>
      <c r="O682" s="93"/>
      <c r="P682" s="105"/>
      <c r="Q682" s="93"/>
    </row>
    <row r="683">
      <c r="A683" s="93"/>
      <c r="B683" s="93"/>
      <c r="C683" s="93"/>
      <c r="D683" s="98"/>
      <c r="E683" s="109"/>
      <c r="F683" s="93"/>
      <c r="G683" s="93"/>
      <c r="H683" s="98"/>
      <c r="I683" s="93"/>
      <c r="J683" s="109"/>
      <c r="K683" s="93"/>
      <c r="L683" s="93"/>
      <c r="M683" s="93"/>
      <c r="N683" s="93"/>
      <c r="O683" s="93"/>
      <c r="P683" s="105"/>
      <c r="Q683" s="93"/>
    </row>
    <row r="684">
      <c r="A684" s="93"/>
      <c r="B684" s="93"/>
      <c r="C684" s="93"/>
      <c r="D684" s="98"/>
      <c r="E684" s="109"/>
      <c r="F684" s="93"/>
      <c r="G684" s="93"/>
      <c r="H684" s="98"/>
      <c r="I684" s="93"/>
      <c r="J684" s="109"/>
      <c r="K684" s="93"/>
      <c r="L684" s="93"/>
      <c r="M684" s="93"/>
      <c r="N684" s="93"/>
      <c r="O684" s="93"/>
      <c r="P684" s="105"/>
      <c r="Q684" s="93"/>
    </row>
    <row r="685">
      <c r="A685" s="93"/>
      <c r="B685" s="93"/>
      <c r="C685" s="93"/>
      <c r="D685" s="98"/>
      <c r="E685" s="109"/>
      <c r="F685" s="93"/>
      <c r="G685" s="93"/>
      <c r="H685" s="98"/>
      <c r="I685" s="93"/>
      <c r="J685" s="109"/>
      <c r="K685" s="93"/>
      <c r="L685" s="93"/>
      <c r="M685" s="93"/>
      <c r="N685" s="93"/>
      <c r="O685" s="93"/>
      <c r="P685" s="105"/>
      <c r="Q685" s="93"/>
    </row>
    <row r="686">
      <c r="A686" s="93"/>
      <c r="B686" s="93"/>
      <c r="C686" s="93"/>
      <c r="D686" s="98"/>
      <c r="E686" s="109"/>
      <c r="F686" s="93"/>
      <c r="G686" s="93"/>
      <c r="H686" s="98"/>
      <c r="I686" s="93"/>
      <c r="J686" s="109"/>
      <c r="K686" s="93"/>
      <c r="L686" s="93"/>
      <c r="M686" s="93"/>
      <c r="N686" s="93"/>
      <c r="O686" s="93"/>
      <c r="P686" s="105"/>
      <c r="Q686" s="93"/>
    </row>
    <row r="687">
      <c r="A687" s="93"/>
      <c r="B687" s="93"/>
      <c r="C687" s="93"/>
      <c r="D687" s="98"/>
      <c r="E687" s="109"/>
      <c r="F687" s="93"/>
      <c r="G687" s="93"/>
      <c r="H687" s="98"/>
      <c r="I687" s="93"/>
      <c r="J687" s="109"/>
      <c r="K687" s="93"/>
      <c r="L687" s="93"/>
      <c r="M687" s="93"/>
      <c r="N687" s="93"/>
      <c r="O687" s="93"/>
      <c r="P687" s="105"/>
      <c r="Q687" s="93"/>
    </row>
    <row r="688">
      <c r="A688" s="93"/>
      <c r="B688" s="93"/>
      <c r="C688" s="93"/>
      <c r="D688" s="98"/>
      <c r="E688" s="109"/>
      <c r="F688" s="93"/>
      <c r="G688" s="93"/>
      <c r="H688" s="98"/>
      <c r="I688" s="93"/>
      <c r="J688" s="109"/>
      <c r="K688" s="93"/>
      <c r="L688" s="93"/>
      <c r="M688" s="93"/>
      <c r="N688" s="93"/>
      <c r="O688" s="93"/>
      <c r="P688" s="105"/>
      <c r="Q688" s="93"/>
    </row>
    <row r="689">
      <c r="A689" s="93"/>
      <c r="B689" s="93"/>
      <c r="C689" s="93"/>
      <c r="D689" s="98"/>
      <c r="E689" s="109"/>
      <c r="F689" s="93"/>
      <c r="G689" s="93"/>
      <c r="H689" s="98"/>
      <c r="I689" s="93"/>
      <c r="J689" s="109"/>
      <c r="K689" s="93"/>
      <c r="L689" s="93"/>
      <c r="M689" s="93"/>
      <c r="N689" s="93"/>
      <c r="O689" s="93"/>
      <c r="P689" s="105"/>
      <c r="Q689" s="93"/>
    </row>
    <row r="690">
      <c r="A690" s="93"/>
      <c r="B690" s="93"/>
      <c r="C690" s="93"/>
      <c r="D690" s="98"/>
      <c r="E690" s="109"/>
      <c r="F690" s="93"/>
      <c r="G690" s="93"/>
      <c r="H690" s="98"/>
      <c r="I690" s="93"/>
      <c r="J690" s="109"/>
      <c r="K690" s="93"/>
      <c r="L690" s="93"/>
      <c r="M690" s="93"/>
      <c r="N690" s="93"/>
      <c r="O690" s="93"/>
      <c r="P690" s="105"/>
      <c r="Q690" s="93"/>
    </row>
    <row r="691">
      <c r="A691" s="93"/>
      <c r="B691" s="93"/>
      <c r="C691" s="93"/>
      <c r="D691" s="98"/>
      <c r="E691" s="109"/>
      <c r="F691" s="93"/>
      <c r="G691" s="93"/>
      <c r="H691" s="98"/>
      <c r="I691" s="93"/>
      <c r="J691" s="109"/>
      <c r="K691" s="93"/>
      <c r="L691" s="93"/>
      <c r="M691" s="93"/>
      <c r="N691" s="93"/>
      <c r="O691" s="93"/>
      <c r="P691" s="105"/>
      <c r="Q691" s="93"/>
    </row>
    <row r="692">
      <c r="A692" s="93"/>
      <c r="B692" s="93"/>
      <c r="C692" s="93"/>
      <c r="D692" s="98"/>
      <c r="E692" s="109"/>
      <c r="F692" s="93"/>
      <c r="G692" s="93"/>
      <c r="H692" s="98"/>
      <c r="I692" s="93"/>
      <c r="J692" s="109"/>
      <c r="K692" s="93"/>
      <c r="L692" s="93"/>
      <c r="M692" s="93"/>
      <c r="N692" s="93"/>
      <c r="O692" s="93"/>
      <c r="P692" s="105"/>
      <c r="Q692" s="93"/>
    </row>
    <row r="693">
      <c r="A693" s="93"/>
      <c r="B693" s="93"/>
      <c r="C693" s="93"/>
      <c r="D693" s="98"/>
      <c r="E693" s="109"/>
      <c r="F693" s="93"/>
      <c r="G693" s="93"/>
      <c r="H693" s="98"/>
      <c r="I693" s="93"/>
      <c r="J693" s="109"/>
      <c r="K693" s="93"/>
      <c r="L693" s="93"/>
      <c r="M693" s="93"/>
      <c r="N693" s="93"/>
      <c r="O693" s="93"/>
      <c r="P693" s="105"/>
      <c r="Q693" s="93"/>
    </row>
    <row r="694">
      <c r="A694" s="93"/>
      <c r="B694" s="93"/>
      <c r="C694" s="93"/>
      <c r="D694" s="98"/>
      <c r="E694" s="109"/>
      <c r="F694" s="93"/>
      <c r="G694" s="93"/>
      <c r="H694" s="98"/>
      <c r="I694" s="93"/>
      <c r="J694" s="109"/>
      <c r="K694" s="93"/>
      <c r="L694" s="93"/>
      <c r="M694" s="93"/>
      <c r="N694" s="93"/>
      <c r="O694" s="93"/>
      <c r="P694" s="105"/>
      <c r="Q694" s="93"/>
    </row>
    <row r="695">
      <c r="A695" s="93"/>
      <c r="B695" s="93"/>
      <c r="C695" s="93"/>
      <c r="D695" s="98"/>
      <c r="E695" s="109"/>
      <c r="F695" s="93"/>
      <c r="G695" s="93"/>
      <c r="H695" s="98"/>
      <c r="I695" s="93"/>
      <c r="J695" s="109"/>
      <c r="K695" s="93"/>
      <c r="L695" s="93"/>
      <c r="M695" s="93"/>
      <c r="N695" s="93"/>
      <c r="O695" s="93"/>
      <c r="P695" s="105"/>
      <c r="Q695" s="93"/>
    </row>
    <row r="696">
      <c r="A696" s="93"/>
      <c r="B696" s="93"/>
      <c r="C696" s="93"/>
      <c r="D696" s="98"/>
      <c r="E696" s="109"/>
      <c r="F696" s="93"/>
      <c r="G696" s="93"/>
      <c r="H696" s="98"/>
      <c r="I696" s="93"/>
      <c r="J696" s="109"/>
      <c r="K696" s="93"/>
      <c r="L696" s="93"/>
      <c r="M696" s="93"/>
      <c r="N696" s="93"/>
      <c r="O696" s="93"/>
      <c r="P696" s="105"/>
      <c r="Q696" s="93"/>
    </row>
    <row r="697">
      <c r="A697" s="93"/>
      <c r="B697" s="93"/>
      <c r="C697" s="93"/>
      <c r="D697" s="98"/>
      <c r="E697" s="109"/>
      <c r="F697" s="93"/>
      <c r="G697" s="93"/>
      <c r="H697" s="98"/>
      <c r="I697" s="93"/>
      <c r="J697" s="109"/>
      <c r="K697" s="93"/>
      <c r="L697" s="93"/>
      <c r="M697" s="93"/>
      <c r="N697" s="93"/>
      <c r="O697" s="93"/>
      <c r="P697" s="105"/>
      <c r="Q697" s="93"/>
    </row>
    <row r="698">
      <c r="A698" s="93"/>
      <c r="B698" s="93"/>
      <c r="C698" s="93"/>
      <c r="D698" s="98"/>
      <c r="E698" s="109"/>
      <c r="F698" s="93"/>
      <c r="G698" s="93"/>
      <c r="H698" s="98"/>
      <c r="I698" s="93"/>
      <c r="J698" s="109"/>
      <c r="K698" s="93"/>
      <c r="L698" s="93"/>
      <c r="M698" s="93"/>
      <c r="N698" s="93"/>
      <c r="O698" s="93"/>
      <c r="P698" s="105"/>
      <c r="Q698" s="93"/>
    </row>
    <row r="699">
      <c r="A699" s="93"/>
      <c r="B699" s="93"/>
      <c r="C699" s="93"/>
      <c r="D699" s="98"/>
      <c r="E699" s="109"/>
      <c r="F699" s="93"/>
      <c r="G699" s="93"/>
      <c r="H699" s="98"/>
      <c r="I699" s="93"/>
      <c r="J699" s="109"/>
      <c r="K699" s="93"/>
      <c r="L699" s="93"/>
      <c r="M699" s="93"/>
      <c r="N699" s="93"/>
      <c r="O699" s="93"/>
      <c r="P699" s="105"/>
      <c r="Q699" s="93"/>
    </row>
    <row r="700">
      <c r="A700" s="93"/>
      <c r="B700" s="93"/>
      <c r="C700" s="93"/>
      <c r="D700" s="98"/>
      <c r="E700" s="109"/>
      <c r="F700" s="93"/>
      <c r="G700" s="93"/>
      <c r="H700" s="98"/>
      <c r="I700" s="93"/>
      <c r="J700" s="109"/>
      <c r="K700" s="93"/>
      <c r="L700" s="93"/>
      <c r="M700" s="93"/>
      <c r="N700" s="93"/>
      <c r="O700" s="93"/>
      <c r="P700" s="105"/>
      <c r="Q700" s="93"/>
    </row>
    <row r="701">
      <c r="A701" s="93"/>
      <c r="B701" s="93"/>
      <c r="C701" s="93"/>
      <c r="D701" s="98"/>
      <c r="E701" s="109"/>
      <c r="F701" s="93"/>
      <c r="G701" s="93"/>
      <c r="H701" s="98"/>
      <c r="I701" s="93"/>
      <c r="J701" s="109"/>
      <c r="K701" s="93"/>
      <c r="L701" s="93"/>
      <c r="M701" s="93"/>
      <c r="N701" s="93"/>
      <c r="O701" s="93"/>
      <c r="P701" s="105"/>
      <c r="Q701" s="93"/>
    </row>
    <row r="702">
      <c r="A702" s="93"/>
      <c r="B702" s="93"/>
      <c r="C702" s="93"/>
      <c r="D702" s="98"/>
      <c r="E702" s="109"/>
      <c r="F702" s="93"/>
      <c r="G702" s="93"/>
      <c r="H702" s="98"/>
      <c r="I702" s="93"/>
      <c r="J702" s="109"/>
      <c r="K702" s="93"/>
      <c r="L702" s="93"/>
      <c r="M702" s="93"/>
      <c r="N702" s="93"/>
      <c r="O702" s="93"/>
      <c r="P702" s="105"/>
      <c r="Q702" s="93"/>
    </row>
    <row r="703">
      <c r="A703" s="93"/>
      <c r="B703" s="93"/>
      <c r="C703" s="93"/>
      <c r="D703" s="98"/>
      <c r="E703" s="109"/>
      <c r="F703" s="93"/>
      <c r="G703" s="93"/>
      <c r="H703" s="98"/>
      <c r="I703" s="93"/>
      <c r="J703" s="109"/>
      <c r="K703" s="93"/>
      <c r="L703" s="93"/>
      <c r="M703" s="93"/>
      <c r="N703" s="93"/>
      <c r="O703" s="93"/>
      <c r="P703" s="105"/>
      <c r="Q703" s="93"/>
    </row>
    <row r="704">
      <c r="A704" s="93"/>
      <c r="B704" s="93"/>
      <c r="C704" s="93"/>
      <c r="D704" s="98"/>
      <c r="E704" s="109"/>
      <c r="F704" s="93"/>
      <c r="G704" s="93"/>
      <c r="H704" s="98"/>
      <c r="I704" s="93"/>
      <c r="J704" s="109"/>
      <c r="K704" s="93"/>
      <c r="L704" s="93"/>
      <c r="M704" s="93"/>
      <c r="N704" s="93"/>
      <c r="O704" s="93"/>
      <c r="P704" s="105"/>
      <c r="Q704" s="93"/>
    </row>
    <row r="705">
      <c r="A705" s="93"/>
      <c r="B705" s="93"/>
      <c r="C705" s="93"/>
      <c r="D705" s="98"/>
      <c r="E705" s="109"/>
      <c r="F705" s="93"/>
      <c r="G705" s="93"/>
      <c r="H705" s="98"/>
      <c r="I705" s="93"/>
      <c r="J705" s="109"/>
      <c r="K705" s="93"/>
      <c r="L705" s="93"/>
      <c r="M705" s="93"/>
      <c r="N705" s="93"/>
      <c r="O705" s="93"/>
      <c r="P705" s="105"/>
      <c r="Q705" s="93"/>
    </row>
    <row r="706">
      <c r="A706" s="93"/>
      <c r="B706" s="93"/>
      <c r="C706" s="93"/>
      <c r="D706" s="98"/>
      <c r="E706" s="109"/>
      <c r="F706" s="93"/>
      <c r="G706" s="93"/>
      <c r="H706" s="98"/>
      <c r="I706" s="93"/>
      <c r="J706" s="109"/>
      <c r="K706" s="93"/>
      <c r="L706" s="93"/>
      <c r="M706" s="93"/>
      <c r="N706" s="93"/>
      <c r="O706" s="93"/>
      <c r="P706" s="105"/>
      <c r="Q706" s="93"/>
    </row>
    <row r="707">
      <c r="A707" s="93"/>
      <c r="B707" s="93"/>
      <c r="C707" s="93"/>
      <c r="D707" s="98"/>
      <c r="E707" s="109"/>
      <c r="F707" s="93"/>
      <c r="G707" s="93"/>
      <c r="H707" s="98"/>
      <c r="I707" s="93"/>
      <c r="J707" s="109"/>
      <c r="K707" s="93"/>
      <c r="L707" s="93"/>
      <c r="M707" s="93"/>
      <c r="N707" s="93"/>
      <c r="O707" s="93"/>
      <c r="P707" s="105"/>
      <c r="Q707" s="93"/>
    </row>
    <row r="708">
      <c r="A708" s="93"/>
      <c r="B708" s="93"/>
      <c r="C708" s="93"/>
      <c r="D708" s="98"/>
      <c r="E708" s="109"/>
      <c r="F708" s="93"/>
      <c r="G708" s="93"/>
      <c r="H708" s="98"/>
      <c r="I708" s="93"/>
      <c r="J708" s="109"/>
      <c r="K708" s="93"/>
      <c r="L708" s="93"/>
      <c r="M708" s="93"/>
      <c r="N708" s="93"/>
      <c r="O708" s="93"/>
      <c r="P708" s="105"/>
      <c r="Q708" s="93"/>
    </row>
    <row r="709">
      <c r="A709" s="93"/>
      <c r="B709" s="93"/>
      <c r="C709" s="93"/>
      <c r="D709" s="98"/>
      <c r="E709" s="109"/>
      <c r="F709" s="93"/>
      <c r="G709" s="93"/>
      <c r="H709" s="98"/>
      <c r="I709" s="93"/>
      <c r="J709" s="109"/>
      <c r="K709" s="93"/>
      <c r="L709" s="93"/>
      <c r="M709" s="93"/>
      <c r="N709" s="93"/>
      <c r="O709" s="93"/>
      <c r="P709" s="105"/>
      <c r="Q709" s="93"/>
    </row>
    <row r="710">
      <c r="A710" s="93"/>
      <c r="B710" s="93"/>
      <c r="C710" s="93"/>
      <c r="D710" s="98"/>
      <c r="E710" s="109"/>
      <c r="F710" s="93"/>
      <c r="G710" s="93"/>
      <c r="H710" s="98"/>
      <c r="I710" s="93"/>
      <c r="J710" s="109"/>
      <c r="K710" s="93"/>
      <c r="L710" s="93"/>
      <c r="M710" s="93"/>
      <c r="N710" s="93"/>
      <c r="O710" s="93"/>
      <c r="P710" s="105"/>
      <c r="Q710" s="93"/>
    </row>
    <row r="711">
      <c r="A711" s="93"/>
      <c r="B711" s="93"/>
      <c r="C711" s="93"/>
      <c r="D711" s="98"/>
      <c r="E711" s="109"/>
      <c r="F711" s="93"/>
      <c r="G711" s="93"/>
      <c r="H711" s="98"/>
      <c r="I711" s="93"/>
      <c r="J711" s="109"/>
      <c r="K711" s="93"/>
      <c r="L711" s="93"/>
      <c r="M711" s="93"/>
      <c r="N711" s="93"/>
      <c r="O711" s="93"/>
      <c r="P711" s="105"/>
      <c r="Q711" s="93"/>
    </row>
    <row r="712">
      <c r="A712" s="93"/>
      <c r="B712" s="93"/>
      <c r="C712" s="93"/>
      <c r="D712" s="98"/>
      <c r="E712" s="109"/>
      <c r="F712" s="93"/>
      <c r="G712" s="93"/>
      <c r="H712" s="98"/>
      <c r="I712" s="93"/>
      <c r="J712" s="109"/>
      <c r="K712" s="93"/>
      <c r="L712" s="93"/>
      <c r="M712" s="93"/>
      <c r="N712" s="93"/>
      <c r="O712" s="93"/>
      <c r="P712" s="105"/>
      <c r="Q712" s="93"/>
    </row>
    <row r="713">
      <c r="A713" s="93"/>
      <c r="B713" s="93"/>
      <c r="C713" s="93"/>
      <c r="D713" s="98"/>
      <c r="E713" s="109"/>
      <c r="F713" s="93"/>
      <c r="G713" s="93"/>
      <c r="H713" s="98"/>
      <c r="I713" s="93"/>
      <c r="J713" s="109"/>
      <c r="K713" s="93"/>
      <c r="L713" s="93"/>
      <c r="M713" s="93"/>
      <c r="N713" s="93"/>
      <c r="O713" s="93"/>
      <c r="P713" s="105"/>
      <c r="Q713" s="93"/>
    </row>
    <row r="714">
      <c r="A714" s="93"/>
      <c r="B714" s="93"/>
      <c r="C714" s="93"/>
      <c r="D714" s="98"/>
      <c r="E714" s="109"/>
      <c r="F714" s="93"/>
      <c r="G714" s="93"/>
      <c r="H714" s="98"/>
      <c r="I714" s="93"/>
      <c r="J714" s="109"/>
      <c r="K714" s="93"/>
      <c r="L714" s="93"/>
      <c r="M714" s="93"/>
      <c r="N714" s="93"/>
      <c r="O714" s="93"/>
      <c r="P714" s="105"/>
      <c r="Q714" s="93"/>
    </row>
    <row r="715">
      <c r="A715" s="93"/>
      <c r="B715" s="93"/>
      <c r="C715" s="93"/>
      <c r="D715" s="98"/>
      <c r="E715" s="109"/>
      <c r="F715" s="93"/>
      <c r="G715" s="93"/>
      <c r="H715" s="98"/>
      <c r="I715" s="93"/>
      <c r="J715" s="109"/>
      <c r="K715" s="93"/>
      <c r="L715" s="93"/>
      <c r="M715" s="93"/>
      <c r="N715" s="93"/>
      <c r="O715" s="93"/>
      <c r="P715" s="105"/>
      <c r="Q715" s="93"/>
    </row>
    <row r="716">
      <c r="A716" s="93"/>
      <c r="B716" s="93"/>
      <c r="C716" s="93"/>
      <c r="D716" s="98"/>
      <c r="E716" s="109"/>
      <c r="F716" s="93"/>
      <c r="G716" s="93"/>
      <c r="H716" s="98"/>
      <c r="I716" s="93"/>
      <c r="J716" s="109"/>
      <c r="K716" s="93"/>
      <c r="L716" s="93"/>
      <c r="M716" s="93"/>
      <c r="N716" s="93"/>
      <c r="O716" s="93"/>
      <c r="P716" s="105"/>
      <c r="Q716" s="93"/>
    </row>
    <row r="717">
      <c r="A717" s="93"/>
      <c r="B717" s="93"/>
      <c r="C717" s="93"/>
      <c r="D717" s="98"/>
      <c r="E717" s="109"/>
      <c r="F717" s="93"/>
      <c r="G717" s="93"/>
      <c r="H717" s="98"/>
      <c r="I717" s="93"/>
      <c r="J717" s="109"/>
      <c r="K717" s="93"/>
      <c r="L717" s="93"/>
      <c r="M717" s="93"/>
      <c r="N717" s="93"/>
      <c r="O717" s="93"/>
      <c r="P717" s="105"/>
      <c r="Q717" s="93"/>
    </row>
    <row r="718">
      <c r="A718" s="93"/>
      <c r="B718" s="93"/>
      <c r="C718" s="93"/>
      <c r="D718" s="98"/>
      <c r="E718" s="109"/>
      <c r="F718" s="93"/>
      <c r="G718" s="93"/>
      <c r="H718" s="98"/>
      <c r="I718" s="93"/>
      <c r="J718" s="109"/>
      <c r="K718" s="93"/>
      <c r="L718" s="93"/>
      <c r="M718" s="93"/>
      <c r="N718" s="93"/>
      <c r="O718" s="93"/>
      <c r="P718" s="105"/>
      <c r="Q718" s="93"/>
    </row>
    <row r="719">
      <c r="A719" s="93"/>
      <c r="B719" s="93"/>
      <c r="C719" s="93"/>
      <c r="D719" s="98"/>
      <c r="E719" s="109"/>
      <c r="F719" s="93"/>
      <c r="G719" s="93"/>
      <c r="H719" s="98"/>
      <c r="I719" s="93"/>
      <c r="J719" s="109"/>
      <c r="K719" s="93"/>
      <c r="L719" s="93"/>
      <c r="M719" s="93"/>
      <c r="N719" s="93"/>
      <c r="O719" s="93"/>
      <c r="P719" s="105"/>
      <c r="Q719" s="93"/>
    </row>
    <row r="720">
      <c r="A720" s="93"/>
      <c r="B720" s="93"/>
      <c r="C720" s="93"/>
      <c r="D720" s="98"/>
      <c r="E720" s="109"/>
      <c r="F720" s="93"/>
      <c r="G720" s="93"/>
      <c r="H720" s="98"/>
      <c r="I720" s="93"/>
      <c r="J720" s="109"/>
      <c r="K720" s="93"/>
      <c r="L720" s="93"/>
      <c r="M720" s="93"/>
      <c r="N720" s="93"/>
      <c r="O720" s="93"/>
      <c r="P720" s="105"/>
      <c r="Q720" s="93"/>
    </row>
    <row r="721">
      <c r="A721" s="93"/>
      <c r="B721" s="93"/>
      <c r="C721" s="93"/>
      <c r="D721" s="98"/>
      <c r="E721" s="109"/>
      <c r="F721" s="93"/>
      <c r="G721" s="93"/>
      <c r="H721" s="98"/>
      <c r="I721" s="93"/>
      <c r="J721" s="109"/>
      <c r="K721" s="93"/>
      <c r="L721" s="93"/>
      <c r="M721" s="93"/>
      <c r="N721" s="93"/>
      <c r="O721" s="93"/>
      <c r="P721" s="105"/>
      <c r="Q721" s="93"/>
    </row>
    <row r="722">
      <c r="A722" s="93"/>
      <c r="B722" s="93"/>
      <c r="C722" s="93"/>
      <c r="D722" s="98"/>
      <c r="E722" s="109"/>
      <c r="F722" s="93"/>
      <c r="G722" s="93"/>
      <c r="H722" s="98"/>
      <c r="I722" s="93"/>
      <c r="J722" s="109"/>
      <c r="K722" s="93"/>
      <c r="L722" s="93"/>
      <c r="M722" s="93"/>
      <c r="N722" s="93"/>
      <c r="O722" s="93"/>
      <c r="P722" s="105"/>
      <c r="Q722" s="93"/>
    </row>
    <row r="723">
      <c r="A723" s="93"/>
      <c r="B723" s="93"/>
      <c r="C723" s="93"/>
      <c r="D723" s="98"/>
      <c r="E723" s="109"/>
      <c r="F723" s="93"/>
      <c r="G723" s="93"/>
      <c r="H723" s="98"/>
      <c r="I723" s="93"/>
      <c r="J723" s="109"/>
      <c r="K723" s="93"/>
      <c r="L723" s="93"/>
      <c r="M723" s="93"/>
      <c r="N723" s="93"/>
      <c r="O723" s="93"/>
      <c r="P723" s="105"/>
      <c r="Q723" s="93"/>
    </row>
    <row r="724">
      <c r="A724" s="93"/>
      <c r="B724" s="93"/>
      <c r="C724" s="93"/>
      <c r="D724" s="98"/>
      <c r="E724" s="109"/>
      <c r="F724" s="93"/>
      <c r="G724" s="93"/>
      <c r="H724" s="98"/>
      <c r="I724" s="93"/>
      <c r="J724" s="109"/>
      <c r="K724" s="93"/>
      <c r="L724" s="93"/>
      <c r="M724" s="93"/>
      <c r="N724" s="93"/>
      <c r="O724" s="93"/>
      <c r="P724" s="105"/>
      <c r="Q724" s="93"/>
    </row>
    <row r="725">
      <c r="A725" s="93"/>
      <c r="B725" s="93"/>
      <c r="C725" s="93"/>
      <c r="D725" s="98"/>
      <c r="E725" s="109"/>
      <c r="F725" s="93"/>
      <c r="G725" s="93"/>
      <c r="H725" s="98"/>
      <c r="I725" s="93"/>
      <c r="J725" s="109"/>
      <c r="K725" s="93"/>
      <c r="L725" s="93"/>
      <c r="M725" s="93"/>
      <c r="N725" s="93"/>
      <c r="O725" s="93"/>
      <c r="P725" s="105"/>
      <c r="Q725" s="93"/>
    </row>
    <row r="726">
      <c r="A726" s="93"/>
      <c r="B726" s="93"/>
      <c r="C726" s="93"/>
      <c r="D726" s="98"/>
      <c r="E726" s="109"/>
      <c r="F726" s="93"/>
      <c r="G726" s="93"/>
      <c r="H726" s="98"/>
      <c r="I726" s="93"/>
      <c r="J726" s="109"/>
      <c r="K726" s="93"/>
      <c r="L726" s="93"/>
      <c r="M726" s="93"/>
      <c r="N726" s="93"/>
      <c r="O726" s="93"/>
      <c r="P726" s="105"/>
      <c r="Q726" s="93"/>
    </row>
    <row r="727">
      <c r="A727" s="93"/>
      <c r="B727" s="93"/>
      <c r="C727" s="93"/>
      <c r="D727" s="98"/>
      <c r="E727" s="109"/>
      <c r="F727" s="93"/>
      <c r="G727" s="93"/>
      <c r="H727" s="98"/>
      <c r="I727" s="93"/>
      <c r="J727" s="109"/>
      <c r="K727" s="93"/>
      <c r="L727" s="93"/>
      <c r="M727" s="93"/>
      <c r="N727" s="93"/>
      <c r="O727" s="93"/>
      <c r="P727" s="105"/>
      <c r="Q727" s="93"/>
    </row>
    <row r="728">
      <c r="A728" s="93"/>
      <c r="B728" s="93"/>
      <c r="C728" s="93"/>
      <c r="D728" s="98"/>
      <c r="E728" s="109"/>
      <c r="F728" s="93"/>
      <c r="G728" s="93"/>
      <c r="H728" s="98"/>
      <c r="I728" s="93"/>
      <c r="J728" s="109"/>
      <c r="K728" s="93"/>
      <c r="L728" s="93"/>
      <c r="M728" s="93"/>
      <c r="N728" s="93"/>
      <c r="O728" s="93"/>
      <c r="P728" s="105"/>
      <c r="Q728" s="93"/>
    </row>
    <row r="729">
      <c r="A729" s="93"/>
      <c r="B729" s="93"/>
      <c r="C729" s="93"/>
      <c r="D729" s="98"/>
      <c r="E729" s="109"/>
      <c r="F729" s="93"/>
      <c r="G729" s="93"/>
      <c r="H729" s="98"/>
      <c r="I729" s="93"/>
      <c r="J729" s="109"/>
      <c r="K729" s="93"/>
      <c r="L729" s="93"/>
      <c r="M729" s="93"/>
      <c r="N729" s="93"/>
      <c r="O729" s="93"/>
      <c r="P729" s="105"/>
      <c r="Q729" s="93"/>
    </row>
    <row r="730">
      <c r="A730" s="93"/>
      <c r="B730" s="93"/>
      <c r="C730" s="93"/>
      <c r="D730" s="98"/>
      <c r="E730" s="109"/>
      <c r="F730" s="93"/>
      <c r="G730" s="93"/>
      <c r="H730" s="98"/>
      <c r="I730" s="93"/>
      <c r="J730" s="109"/>
      <c r="K730" s="93"/>
      <c r="L730" s="93"/>
      <c r="M730" s="93"/>
      <c r="N730" s="93"/>
      <c r="O730" s="93"/>
      <c r="P730" s="105"/>
      <c r="Q730" s="93"/>
    </row>
    <row r="731">
      <c r="A731" s="93"/>
      <c r="B731" s="93"/>
      <c r="C731" s="93"/>
      <c r="D731" s="98"/>
      <c r="E731" s="109"/>
      <c r="F731" s="93"/>
      <c r="G731" s="93"/>
      <c r="H731" s="98"/>
      <c r="I731" s="93"/>
      <c r="J731" s="109"/>
      <c r="K731" s="93"/>
      <c r="L731" s="93"/>
      <c r="M731" s="93"/>
      <c r="N731" s="93"/>
      <c r="O731" s="93"/>
      <c r="P731" s="105"/>
      <c r="Q731" s="93"/>
    </row>
    <row r="732">
      <c r="A732" s="93"/>
      <c r="B732" s="93"/>
      <c r="C732" s="93"/>
      <c r="D732" s="98"/>
      <c r="E732" s="109"/>
      <c r="F732" s="93"/>
      <c r="G732" s="93"/>
      <c r="H732" s="98"/>
      <c r="I732" s="93"/>
      <c r="J732" s="109"/>
      <c r="K732" s="93"/>
      <c r="L732" s="93"/>
      <c r="M732" s="93"/>
      <c r="N732" s="93"/>
      <c r="O732" s="93"/>
      <c r="P732" s="105"/>
      <c r="Q732" s="93"/>
    </row>
    <row r="733">
      <c r="A733" s="93"/>
      <c r="B733" s="93"/>
      <c r="C733" s="93"/>
      <c r="D733" s="98"/>
      <c r="E733" s="109"/>
      <c r="F733" s="93"/>
      <c r="G733" s="93"/>
      <c r="H733" s="98"/>
      <c r="I733" s="93"/>
      <c r="J733" s="109"/>
      <c r="K733" s="93"/>
      <c r="L733" s="93"/>
      <c r="M733" s="93"/>
      <c r="N733" s="93"/>
      <c r="O733" s="93"/>
      <c r="P733" s="105"/>
      <c r="Q733" s="93"/>
    </row>
    <row r="734">
      <c r="A734" s="93"/>
      <c r="B734" s="93"/>
      <c r="C734" s="93"/>
      <c r="D734" s="98"/>
      <c r="E734" s="109"/>
      <c r="F734" s="93"/>
      <c r="G734" s="93"/>
      <c r="H734" s="98"/>
      <c r="I734" s="93"/>
      <c r="J734" s="109"/>
      <c r="K734" s="93"/>
      <c r="L734" s="93"/>
      <c r="M734" s="93"/>
      <c r="N734" s="93"/>
      <c r="O734" s="93"/>
      <c r="P734" s="105"/>
      <c r="Q734" s="93"/>
    </row>
    <row r="735">
      <c r="A735" s="93"/>
      <c r="B735" s="93"/>
      <c r="C735" s="93"/>
      <c r="D735" s="98"/>
      <c r="E735" s="109"/>
      <c r="F735" s="93"/>
      <c r="G735" s="93"/>
      <c r="H735" s="98"/>
      <c r="I735" s="93"/>
      <c r="J735" s="109"/>
      <c r="K735" s="93"/>
      <c r="L735" s="93"/>
      <c r="M735" s="93"/>
      <c r="N735" s="93"/>
      <c r="O735" s="93"/>
      <c r="P735" s="105"/>
      <c r="Q735" s="93"/>
    </row>
    <row r="736">
      <c r="A736" s="93"/>
      <c r="B736" s="93"/>
      <c r="C736" s="93"/>
      <c r="D736" s="98"/>
      <c r="E736" s="109"/>
      <c r="F736" s="93"/>
      <c r="G736" s="93"/>
      <c r="H736" s="98"/>
      <c r="I736" s="93"/>
      <c r="J736" s="109"/>
      <c r="K736" s="93"/>
      <c r="L736" s="93"/>
      <c r="M736" s="93"/>
      <c r="N736" s="93"/>
      <c r="O736" s="93"/>
      <c r="P736" s="105"/>
      <c r="Q736" s="93"/>
    </row>
    <row r="737">
      <c r="A737" s="93"/>
      <c r="B737" s="93"/>
      <c r="C737" s="93"/>
      <c r="D737" s="98"/>
      <c r="E737" s="109"/>
      <c r="F737" s="93"/>
      <c r="G737" s="93"/>
      <c r="H737" s="98"/>
      <c r="I737" s="93"/>
      <c r="J737" s="109"/>
      <c r="K737" s="93"/>
      <c r="L737" s="93"/>
      <c r="M737" s="93"/>
      <c r="N737" s="93"/>
      <c r="O737" s="93"/>
      <c r="P737" s="105"/>
      <c r="Q737" s="93"/>
    </row>
    <row r="738">
      <c r="A738" s="93"/>
      <c r="B738" s="93"/>
      <c r="C738" s="93"/>
      <c r="D738" s="98"/>
      <c r="E738" s="109"/>
      <c r="F738" s="93"/>
      <c r="G738" s="93"/>
      <c r="H738" s="98"/>
      <c r="I738" s="93"/>
      <c r="J738" s="109"/>
      <c r="K738" s="93"/>
      <c r="L738" s="93"/>
      <c r="M738" s="93"/>
      <c r="N738" s="93"/>
      <c r="O738" s="93"/>
      <c r="P738" s="105"/>
      <c r="Q738" s="93"/>
    </row>
    <row r="739">
      <c r="A739" s="93"/>
      <c r="B739" s="93"/>
      <c r="C739" s="93"/>
      <c r="D739" s="98"/>
      <c r="E739" s="109"/>
      <c r="F739" s="93"/>
      <c r="G739" s="93"/>
      <c r="H739" s="98"/>
      <c r="I739" s="93"/>
      <c r="J739" s="109"/>
      <c r="K739" s="93"/>
      <c r="L739" s="93"/>
      <c r="M739" s="93"/>
      <c r="N739" s="93"/>
      <c r="O739" s="93"/>
      <c r="P739" s="105"/>
      <c r="Q739" s="93"/>
    </row>
    <row r="740">
      <c r="A740" s="93"/>
      <c r="B740" s="93"/>
      <c r="C740" s="93"/>
      <c r="D740" s="98"/>
      <c r="E740" s="109"/>
      <c r="F740" s="93"/>
      <c r="G740" s="93"/>
      <c r="H740" s="98"/>
      <c r="I740" s="93"/>
      <c r="J740" s="109"/>
      <c r="K740" s="93"/>
      <c r="L740" s="93"/>
      <c r="M740" s="93"/>
      <c r="N740" s="93"/>
      <c r="O740" s="93"/>
      <c r="P740" s="105"/>
      <c r="Q740" s="93"/>
    </row>
    <row r="741">
      <c r="A741" s="93"/>
      <c r="B741" s="93"/>
      <c r="C741" s="93"/>
      <c r="D741" s="98"/>
      <c r="E741" s="109"/>
      <c r="F741" s="93"/>
      <c r="G741" s="93"/>
      <c r="H741" s="98"/>
      <c r="I741" s="93"/>
      <c r="J741" s="109"/>
      <c r="K741" s="93"/>
      <c r="L741" s="93"/>
      <c r="M741" s="93"/>
      <c r="N741" s="93"/>
      <c r="O741" s="93"/>
      <c r="P741" s="105"/>
      <c r="Q741" s="93"/>
    </row>
    <row r="742">
      <c r="A742" s="93"/>
      <c r="B742" s="93"/>
      <c r="C742" s="93"/>
      <c r="D742" s="98"/>
      <c r="E742" s="109"/>
      <c r="F742" s="93"/>
      <c r="G742" s="93"/>
      <c r="H742" s="98"/>
      <c r="I742" s="93"/>
      <c r="J742" s="109"/>
      <c r="K742" s="93"/>
      <c r="L742" s="93"/>
      <c r="M742" s="93"/>
      <c r="N742" s="93"/>
      <c r="O742" s="93"/>
      <c r="P742" s="105"/>
      <c r="Q742" s="93"/>
    </row>
    <row r="743">
      <c r="A743" s="93"/>
      <c r="B743" s="93"/>
      <c r="C743" s="93"/>
      <c r="D743" s="98"/>
      <c r="E743" s="109"/>
      <c r="F743" s="93"/>
      <c r="G743" s="93"/>
      <c r="H743" s="98"/>
      <c r="I743" s="93"/>
      <c r="J743" s="109"/>
      <c r="K743" s="93"/>
      <c r="L743" s="93"/>
      <c r="M743" s="93"/>
      <c r="N743" s="93"/>
      <c r="O743" s="93"/>
      <c r="P743" s="105"/>
      <c r="Q743" s="93"/>
    </row>
    <row r="744">
      <c r="A744" s="93"/>
      <c r="B744" s="93"/>
      <c r="C744" s="93"/>
      <c r="D744" s="98"/>
      <c r="E744" s="109"/>
      <c r="F744" s="93"/>
      <c r="G744" s="93"/>
      <c r="H744" s="98"/>
      <c r="I744" s="93"/>
      <c r="J744" s="109"/>
      <c r="K744" s="93"/>
      <c r="L744" s="93"/>
      <c r="M744" s="93"/>
      <c r="N744" s="93"/>
      <c r="O744" s="93"/>
      <c r="P744" s="105"/>
      <c r="Q744" s="93"/>
    </row>
    <row r="745">
      <c r="A745" s="93"/>
      <c r="B745" s="93"/>
      <c r="C745" s="93"/>
      <c r="D745" s="98"/>
      <c r="E745" s="109"/>
      <c r="F745" s="93"/>
      <c r="G745" s="93"/>
      <c r="H745" s="98"/>
      <c r="I745" s="93"/>
      <c r="J745" s="109"/>
      <c r="K745" s="93"/>
      <c r="L745" s="93"/>
      <c r="M745" s="93"/>
      <c r="N745" s="93"/>
      <c r="O745" s="93"/>
      <c r="P745" s="105"/>
      <c r="Q745" s="93"/>
    </row>
    <row r="746">
      <c r="A746" s="93"/>
      <c r="B746" s="93"/>
      <c r="C746" s="93"/>
      <c r="D746" s="98"/>
      <c r="E746" s="109"/>
      <c r="F746" s="93"/>
      <c r="G746" s="93"/>
      <c r="H746" s="98"/>
      <c r="I746" s="93"/>
      <c r="J746" s="109"/>
      <c r="K746" s="93"/>
      <c r="L746" s="93"/>
      <c r="M746" s="93"/>
      <c r="N746" s="93"/>
      <c r="O746" s="93"/>
      <c r="P746" s="105"/>
      <c r="Q746" s="93"/>
    </row>
    <row r="747">
      <c r="A747" s="93"/>
      <c r="B747" s="93"/>
      <c r="C747" s="93"/>
      <c r="D747" s="98"/>
      <c r="E747" s="109"/>
      <c r="F747" s="93"/>
      <c r="G747" s="93"/>
      <c r="H747" s="98"/>
      <c r="I747" s="93"/>
      <c r="J747" s="109"/>
      <c r="K747" s="93"/>
      <c r="L747" s="93"/>
      <c r="M747" s="93"/>
      <c r="N747" s="93"/>
      <c r="O747" s="93"/>
      <c r="P747" s="105"/>
      <c r="Q747" s="93"/>
    </row>
    <row r="748">
      <c r="A748" s="93"/>
      <c r="B748" s="93"/>
      <c r="C748" s="93"/>
      <c r="D748" s="98"/>
      <c r="E748" s="109"/>
      <c r="F748" s="93"/>
      <c r="G748" s="93"/>
      <c r="H748" s="98"/>
      <c r="I748" s="93"/>
      <c r="J748" s="109"/>
      <c r="K748" s="93"/>
      <c r="L748" s="93"/>
      <c r="M748" s="93"/>
      <c r="N748" s="93"/>
      <c r="O748" s="93"/>
      <c r="P748" s="105"/>
      <c r="Q748" s="93"/>
    </row>
    <row r="749">
      <c r="A749" s="93"/>
      <c r="B749" s="93"/>
      <c r="C749" s="93"/>
      <c r="D749" s="98"/>
      <c r="E749" s="109"/>
      <c r="F749" s="93"/>
      <c r="G749" s="93"/>
      <c r="H749" s="98"/>
      <c r="I749" s="93"/>
      <c r="J749" s="109"/>
      <c r="K749" s="93"/>
      <c r="L749" s="93"/>
      <c r="M749" s="93"/>
      <c r="N749" s="93"/>
      <c r="O749" s="93"/>
      <c r="P749" s="105"/>
      <c r="Q749" s="93"/>
    </row>
    <row r="750">
      <c r="A750" s="93"/>
      <c r="B750" s="93"/>
      <c r="C750" s="93"/>
      <c r="D750" s="98"/>
      <c r="E750" s="109"/>
      <c r="F750" s="93"/>
      <c r="G750" s="93"/>
      <c r="H750" s="98"/>
      <c r="I750" s="93"/>
      <c r="J750" s="109"/>
      <c r="K750" s="93"/>
      <c r="L750" s="93"/>
      <c r="M750" s="93"/>
      <c r="N750" s="93"/>
      <c r="O750" s="93"/>
      <c r="P750" s="105"/>
      <c r="Q750" s="93"/>
    </row>
    <row r="751">
      <c r="A751" s="93"/>
      <c r="B751" s="93"/>
      <c r="C751" s="93"/>
      <c r="D751" s="98"/>
      <c r="E751" s="109"/>
      <c r="F751" s="93"/>
      <c r="G751" s="93"/>
      <c r="H751" s="98"/>
      <c r="I751" s="93"/>
      <c r="J751" s="109"/>
      <c r="K751" s="93"/>
      <c r="L751" s="93"/>
      <c r="M751" s="93"/>
      <c r="N751" s="93"/>
      <c r="O751" s="93"/>
      <c r="P751" s="105"/>
      <c r="Q751" s="93"/>
    </row>
    <row r="752">
      <c r="A752" s="93"/>
      <c r="B752" s="93"/>
      <c r="C752" s="93"/>
      <c r="D752" s="98"/>
      <c r="E752" s="109"/>
      <c r="F752" s="93"/>
      <c r="G752" s="93"/>
      <c r="H752" s="98"/>
      <c r="I752" s="93"/>
      <c r="J752" s="109"/>
      <c r="K752" s="93"/>
      <c r="L752" s="93"/>
      <c r="M752" s="93"/>
      <c r="N752" s="93"/>
      <c r="O752" s="93"/>
      <c r="P752" s="105"/>
      <c r="Q752" s="93"/>
    </row>
    <row r="753">
      <c r="A753" s="93"/>
      <c r="B753" s="93"/>
      <c r="C753" s="93"/>
      <c r="D753" s="98"/>
      <c r="E753" s="109"/>
      <c r="F753" s="93"/>
      <c r="G753" s="93"/>
      <c r="H753" s="98"/>
      <c r="I753" s="93"/>
      <c r="J753" s="109"/>
      <c r="K753" s="93"/>
      <c r="L753" s="93"/>
      <c r="M753" s="93"/>
      <c r="N753" s="93"/>
      <c r="O753" s="93"/>
      <c r="P753" s="105"/>
      <c r="Q753" s="93"/>
    </row>
    <row r="754">
      <c r="A754" s="93"/>
      <c r="B754" s="93"/>
      <c r="C754" s="93"/>
      <c r="D754" s="98"/>
      <c r="E754" s="109"/>
      <c r="F754" s="93"/>
      <c r="G754" s="93"/>
      <c r="H754" s="98"/>
      <c r="I754" s="93"/>
      <c r="J754" s="109"/>
      <c r="K754" s="93"/>
      <c r="L754" s="93"/>
      <c r="M754" s="93"/>
      <c r="N754" s="93"/>
      <c r="O754" s="93"/>
      <c r="P754" s="105"/>
      <c r="Q754" s="93"/>
    </row>
    <row r="755">
      <c r="A755" s="93"/>
      <c r="B755" s="93"/>
      <c r="C755" s="93"/>
      <c r="D755" s="98"/>
      <c r="E755" s="109"/>
      <c r="F755" s="93"/>
      <c r="G755" s="93"/>
      <c r="H755" s="98"/>
      <c r="I755" s="93"/>
      <c r="J755" s="109"/>
      <c r="K755" s="93"/>
      <c r="L755" s="93"/>
      <c r="M755" s="93"/>
      <c r="N755" s="93"/>
      <c r="O755" s="93"/>
      <c r="P755" s="105"/>
      <c r="Q755" s="93"/>
    </row>
    <row r="756">
      <c r="A756" s="93"/>
      <c r="B756" s="93"/>
      <c r="C756" s="93"/>
      <c r="D756" s="98"/>
      <c r="E756" s="109"/>
      <c r="F756" s="93"/>
      <c r="G756" s="93"/>
      <c r="H756" s="98"/>
      <c r="I756" s="93"/>
      <c r="J756" s="109"/>
      <c r="K756" s="93"/>
      <c r="L756" s="93"/>
      <c r="M756" s="93"/>
      <c r="N756" s="93"/>
      <c r="O756" s="93"/>
      <c r="P756" s="105"/>
      <c r="Q756" s="93"/>
    </row>
    <row r="757">
      <c r="A757" s="93"/>
      <c r="B757" s="93"/>
      <c r="C757" s="93"/>
      <c r="D757" s="98"/>
      <c r="E757" s="109"/>
      <c r="F757" s="93"/>
      <c r="G757" s="93"/>
      <c r="H757" s="98"/>
      <c r="I757" s="93"/>
      <c r="J757" s="109"/>
      <c r="K757" s="93"/>
      <c r="L757" s="93"/>
      <c r="M757" s="93"/>
      <c r="N757" s="93"/>
      <c r="O757" s="93"/>
      <c r="P757" s="105"/>
      <c r="Q757" s="93"/>
    </row>
    <row r="758">
      <c r="A758" s="93"/>
      <c r="B758" s="93"/>
      <c r="C758" s="93"/>
      <c r="D758" s="98"/>
      <c r="E758" s="109"/>
      <c r="F758" s="93"/>
      <c r="G758" s="93"/>
      <c r="H758" s="98"/>
      <c r="I758" s="93"/>
      <c r="J758" s="109"/>
      <c r="K758" s="93"/>
      <c r="L758" s="93"/>
      <c r="M758" s="93"/>
      <c r="N758" s="93"/>
      <c r="O758" s="93"/>
      <c r="P758" s="105"/>
      <c r="Q758" s="93"/>
    </row>
    <row r="759">
      <c r="A759" s="93"/>
      <c r="B759" s="93"/>
      <c r="C759" s="93"/>
      <c r="D759" s="98"/>
      <c r="E759" s="109"/>
      <c r="F759" s="93"/>
      <c r="G759" s="93"/>
      <c r="H759" s="98"/>
      <c r="I759" s="93"/>
      <c r="J759" s="109"/>
      <c r="K759" s="93"/>
      <c r="L759" s="93"/>
      <c r="M759" s="93"/>
      <c r="N759" s="93"/>
      <c r="O759" s="93"/>
      <c r="P759" s="105"/>
      <c r="Q759" s="93"/>
    </row>
    <row r="760">
      <c r="A760" s="93"/>
      <c r="B760" s="93"/>
      <c r="C760" s="93"/>
      <c r="D760" s="98"/>
      <c r="E760" s="109"/>
      <c r="F760" s="93"/>
      <c r="G760" s="93"/>
      <c r="H760" s="98"/>
      <c r="I760" s="93"/>
      <c r="J760" s="109"/>
      <c r="K760" s="93"/>
      <c r="L760" s="93"/>
      <c r="M760" s="93"/>
      <c r="N760" s="93"/>
      <c r="O760" s="93"/>
      <c r="P760" s="105"/>
      <c r="Q760" s="93"/>
    </row>
    <row r="761">
      <c r="A761" s="93"/>
      <c r="B761" s="93"/>
      <c r="C761" s="93"/>
      <c r="D761" s="98"/>
      <c r="E761" s="109"/>
      <c r="F761" s="93"/>
      <c r="G761" s="93"/>
      <c r="H761" s="98"/>
      <c r="I761" s="93"/>
      <c r="J761" s="109"/>
      <c r="K761" s="93"/>
      <c r="L761" s="93"/>
      <c r="M761" s="93"/>
      <c r="N761" s="93"/>
      <c r="O761" s="93"/>
      <c r="P761" s="105"/>
      <c r="Q761" s="93"/>
    </row>
    <row r="762">
      <c r="A762" s="93"/>
      <c r="B762" s="93"/>
      <c r="C762" s="93"/>
      <c r="D762" s="98"/>
      <c r="E762" s="109"/>
      <c r="F762" s="93"/>
      <c r="G762" s="93"/>
      <c r="H762" s="98"/>
      <c r="I762" s="93"/>
      <c r="J762" s="109"/>
      <c r="K762" s="93"/>
      <c r="L762" s="93"/>
      <c r="M762" s="93"/>
      <c r="N762" s="93"/>
      <c r="O762" s="93"/>
      <c r="P762" s="105"/>
      <c r="Q762" s="93"/>
    </row>
    <row r="763">
      <c r="A763" s="93"/>
      <c r="B763" s="93"/>
      <c r="C763" s="93"/>
      <c r="D763" s="98"/>
      <c r="E763" s="109"/>
      <c r="F763" s="93"/>
      <c r="G763" s="93"/>
      <c r="H763" s="98"/>
      <c r="I763" s="93"/>
      <c r="J763" s="109"/>
      <c r="K763" s="93"/>
      <c r="L763" s="93"/>
      <c r="M763" s="93"/>
      <c r="N763" s="93"/>
      <c r="O763" s="93"/>
      <c r="P763" s="105"/>
      <c r="Q763" s="93"/>
    </row>
    <row r="764">
      <c r="A764" s="93"/>
      <c r="B764" s="93"/>
      <c r="C764" s="93"/>
      <c r="D764" s="98"/>
      <c r="E764" s="109"/>
      <c r="F764" s="93"/>
      <c r="G764" s="93"/>
      <c r="H764" s="98"/>
      <c r="I764" s="93"/>
      <c r="J764" s="109"/>
      <c r="K764" s="93"/>
      <c r="L764" s="93"/>
      <c r="M764" s="93"/>
      <c r="N764" s="93"/>
      <c r="O764" s="93"/>
      <c r="P764" s="105"/>
      <c r="Q764" s="93"/>
    </row>
    <row r="765">
      <c r="A765" s="93"/>
      <c r="B765" s="93"/>
      <c r="C765" s="93"/>
      <c r="D765" s="98"/>
      <c r="E765" s="109"/>
      <c r="F765" s="93"/>
      <c r="G765" s="93"/>
      <c r="H765" s="98"/>
      <c r="I765" s="93"/>
      <c r="J765" s="109"/>
      <c r="K765" s="93"/>
      <c r="L765" s="93"/>
      <c r="M765" s="93"/>
      <c r="N765" s="93"/>
      <c r="O765" s="93"/>
      <c r="P765" s="105"/>
      <c r="Q765" s="93"/>
    </row>
    <row r="766">
      <c r="A766" s="93"/>
      <c r="B766" s="93"/>
      <c r="C766" s="93"/>
      <c r="D766" s="98"/>
      <c r="E766" s="109"/>
      <c r="F766" s="93"/>
      <c r="G766" s="93"/>
      <c r="H766" s="98"/>
      <c r="I766" s="93"/>
      <c r="J766" s="109"/>
      <c r="K766" s="93"/>
      <c r="L766" s="93"/>
      <c r="M766" s="93"/>
      <c r="N766" s="93"/>
      <c r="O766" s="93"/>
      <c r="P766" s="105"/>
      <c r="Q766" s="93"/>
    </row>
    <row r="767">
      <c r="A767" s="93"/>
      <c r="B767" s="93"/>
      <c r="C767" s="93"/>
      <c r="D767" s="98"/>
      <c r="E767" s="109"/>
      <c r="F767" s="93"/>
      <c r="G767" s="93"/>
      <c r="H767" s="98"/>
      <c r="I767" s="93"/>
      <c r="J767" s="109"/>
      <c r="K767" s="93"/>
      <c r="L767" s="93"/>
      <c r="M767" s="93"/>
      <c r="N767" s="93"/>
      <c r="O767" s="93"/>
      <c r="P767" s="105"/>
      <c r="Q767" s="93"/>
    </row>
    <row r="768">
      <c r="A768" s="93"/>
      <c r="B768" s="93"/>
      <c r="C768" s="93"/>
      <c r="D768" s="98"/>
      <c r="E768" s="109"/>
      <c r="F768" s="93"/>
      <c r="G768" s="93"/>
      <c r="H768" s="98"/>
      <c r="I768" s="93"/>
      <c r="J768" s="109"/>
      <c r="K768" s="93"/>
      <c r="L768" s="93"/>
      <c r="M768" s="93"/>
      <c r="N768" s="93"/>
      <c r="O768" s="93"/>
      <c r="P768" s="105"/>
      <c r="Q768" s="93"/>
    </row>
    <row r="769">
      <c r="A769" s="93"/>
      <c r="B769" s="93"/>
      <c r="C769" s="93"/>
      <c r="D769" s="98"/>
      <c r="E769" s="109"/>
      <c r="F769" s="93"/>
      <c r="G769" s="93"/>
      <c r="H769" s="98"/>
      <c r="I769" s="93"/>
      <c r="J769" s="109"/>
      <c r="K769" s="93"/>
      <c r="L769" s="93"/>
      <c r="M769" s="93"/>
      <c r="N769" s="93"/>
      <c r="O769" s="93"/>
      <c r="P769" s="105"/>
      <c r="Q769" s="93"/>
    </row>
    <row r="770">
      <c r="A770" s="93"/>
      <c r="B770" s="93"/>
      <c r="C770" s="93"/>
      <c r="D770" s="98"/>
      <c r="E770" s="109"/>
      <c r="F770" s="93"/>
      <c r="G770" s="93"/>
      <c r="H770" s="98"/>
      <c r="I770" s="93"/>
      <c r="J770" s="109"/>
      <c r="K770" s="93"/>
      <c r="L770" s="93"/>
      <c r="M770" s="93"/>
      <c r="N770" s="93"/>
      <c r="O770" s="93"/>
      <c r="P770" s="105"/>
      <c r="Q770" s="93"/>
    </row>
    <row r="771">
      <c r="A771" s="93"/>
      <c r="B771" s="93"/>
      <c r="C771" s="93"/>
      <c r="D771" s="98"/>
      <c r="E771" s="109"/>
      <c r="F771" s="93"/>
      <c r="G771" s="93"/>
      <c r="H771" s="98"/>
      <c r="I771" s="93"/>
      <c r="J771" s="109"/>
      <c r="K771" s="93"/>
      <c r="L771" s="93"/>
      <c r="M771" s="93"/>
      <c r="N771" s="93"/>
      <c r="O771" s="93"/>
      <c r="P771" s="105"/>
      <c r="Q771" s="93"/>
    </row>
    <row r="772">
      <c r="A772" s="93"/>
      <c r="B772" s="93"/>
      <c r="C772" s="93"/>
      <c r="D772" s="98"/>
      <c r="E772" s="109"/>
      <c r="F772" s="93"/>
      <c r="G772" s="93"/>
      <c r="H772" s="98"/>
      <c r="I772" s="93"/>
      <c r="J772" s="109"/>
      <c r="K772" s="93"/>
      <c r="L772" s="93"/>
      <c r="M772" s="93"/>
      <c r="N772" s="93"/>
      <c r="O772" s="93"/>
      <c r="P772" s="105"/>
      <c r="Q772" s="93"/>
    </row>
    <row r="773">
      <c r="A773" s="93"/>
      <c r="B773" s="93"/>
      <c r="C773" s="93"/>
      <c r="D773" s="98"/>
      <c r="E773" s="109"/>
      <c r="F773" s="93"/>
      <c r="G773" s="93"/>
      <c r="H773" s="98"/>
      <c r="I773" s="93"/>
      <c r="J773" s="109"/>
      <c r="K773" s="93"/>
      <c r="L773" s="93"/>
      <c r="M773" s="93"/>
      <c r="N773" s="93"/>
      <c r="O773" s="93"/>
      <c r="P773" s="105"/>
      <c r="Q773" s="93"/>
    </row>
    <row r="774">
      <c r="A774" s="93"/>
      <c r="B774" s="93"/>
      <c r="C774" s="93"/>
      <c r="D774" s="98"/>
      <c r="E774" s="109"/>
      <c r="F774" s="93"/>
      <c r="G774" s="93"/>
      <c r="H774" s="98"/>
      <c r="I774" s="93"/>
      <c r="J774" s="109"/>
      <c r="K774" s="93"/>
      <c r="L774" s="93"/>
      <c r="M774" s="93"/>
      <c r="N774" s="93"/>
      <c r="O774" s="93"/>
      <c r="P774" s="105"/>
      <c r="Q774" s="93"/>
    </row>
    <row r="775">
      <c r="A775" s="93"/>
      <c r="B775" s="93"/>
      <c r="C775" s="93"/>
      <c r="D775" s="98"/>
      <c r="E775" s="109"/>
      <c r="F775" s="93"/>
      <c r="G775" s="93"/>
      <c r="H775" s="98"/>
      <c r="I775" s="93"/>
      <c r="J775" s="109"/>
      <c r="K775" s="93"/>
      <c r="L775" s="93"/>
      <c r="M775" s="93"/>
      <c r="N775" s="93"/>
      <c r="O775" s="93"/>
      <c r="P775" s="105"/>
      <c r="Q775" s="93"/>
    </row>
    <row r="776">
      <c r="A776" s="93"/>
      <c r="B776" s="93"/>
      <c r="C776" s="93"/>
      <c r="D776" s="98"/>
      <c r="E776" s="109"/>
      <c r="F776" s="93"/>
      <c r="G776" s="93"/>
      <c r="H776" s="98"/>
      <c r="I776" s="93"/>
      <c r="J776" s="109"/>
      <c r="K776" s="93"/>
      <c r="L776" s="93"/>
      <c r="M776" s="93"/>
      <c r="N776" s="93"/>
      <c r="O776" s="93"/>
      <c r="P776" s="105"/>
      <c r="Q776" s="93"/>
    </row>
    <row r="777">
      <c r="A777" s="93"/>
      <c r="B777" s="93"/>
      <c r="C777" s="93"/>
      <c r="D777" s="98"/>
      <c r="E777" s="109"/>
      <c r="F777" s="93"/>
      <c r="G777" s="93"/>
      <c r="H777" s="98"/>
      <c r="I777" s="93"/>
      <c r="J777" s="109"/>
      <c r="K777" s="93"/>
      <c r="L777" s="93"/>
      <c r="M777" s="93"/>
      <c r="N777" s="93"/>
      <c r="O777" s="93"/>
      <c r="P777" s="105"/>
      <c r="Q777" s="93"/>
    </row>
    <row r="778">
      <c r="A778" s="93"/>
      <c r="B778" s="93"/>
      <c r="C778" s="93"/>
      <c r="D778" s="98"/>
      <c r="E778" s="109"/>
      <c r="F778" s="93"/>
      <c r="G778" s="93"/>
      <c r="H778" s="98"/>
      <c r="I778" s="93"/>
      <c r="J778" s="109"/>
      <c r="K778" s="93"/>
      <c r="L778" s="93"/>
      <c r="M778" s="93"/>
      <c r="N778" s="93"/>
      <c r="O778" s="93"/>
      <c r="P778" s="105"/>
      <c r="Q778" s="93"/>
    </row>
    <row r="779">
      <c r="A779" s="93"/>
      <c r="B779" s="93"/>
      <c r="C779" s="93"/>
      <c r="D779" s="98"/>
      <c r="E779" s="109"/>
      <c r="F779" s="93"/>
      <c r="G779" s="93"/>
      <c r="H779" s="98"/>
      <c r="I779" s="93"/>
      <c r="J779" s="109"/>
      <c r="K779" s="93"/>
      <c r="L779" s="93"/>
      <c r="M779" s="93"/>
      <c r="N779" s="93"/>
      <c r="O779" s="93"/>
      <c r="P779" s="105"/>
      <c r="Q779" s="93"/>
    </row>
    <row r="780">
      <c r="A780" s="93"/>
      <c r="B780" s="93"/>
      <c r="C780" s="93"/>
      <c r="D780" s="98"/>
      <c r="E780" s="109"/>
      <c r="F780" s="93"/>
      <c r="G780" s="93"/>
      <c r="H780" s="98"/>
      <c r="I780" s="93"/>
      <c r="J780" s="109"/>
      <c r="K780" s="93"/>
      <c r="L780" s="93"/>
      <c r="M780" s="93"/>
      <c r="N780" s="93"/>
      <c r="O780" s="93"/>
      <c r="P780" s="105"/>
      <c r="Q780" s="93"/>
    </row>
    <row r="781">
      <c r="A781" s="93"/>
      <c r="B781" s="93"/>
      <c r="C781" s="93"/>
      <c r="D781" s="98"/>
      <c r="E781" s="109"/>
      <c r="F781" s="93"/>
      <c r="G781" s="93"/>
      <c r="H781" s="98"/>
      <c r="I781" s="93"/>
      <c r="J781" s="109"/>
      <c r="K781" s="93"/>
      <c r="L781" s="93"/>
      <c r="M781" s="93"/>
      <c r="N781" s="93"/>
      <c r="O781" s="93"/>
      <c r="P781" s="105"/>
      <c r="Q781" s="93"/>
    </row>
    <row r="782">
      <c r="A782" s="93"/>
      <c r="B782" s="93"/>
      <c r="C782" s="93"/>
      <c r="D782" s="98"/>
      <c r="E782" s="109"/>
      <c r="F782" s="93"/>
      <c r="G782" s="93"/>
      <c r="H782" s="98"/>
      <c r="I782" s="93"/>
      <c r="J782" s="109"/>
      <c r="K782" s="93"/>
      <c r="L782" s="93"/>
      <c r="M782" s="93"/>
      <c r="N782" s="93"/>
      <c r="O782" s="93"/>
      <c r="P782" s="105"/>
      <c r="Q782" s="93"/>
    </row>
    <row r="783">
      <c r="A783" s="93"/>
      <c r="B783" s="93"/>
      <c r="C783" s="93"/>
      <c r="D783" s="98"/>
      <c r="E783" s="109"/>
      <c r="F783" s="93"/>
      <c r="G783" s="93"/>
      <c r="H783" s="98"/>
      <c r="I783" s="93"/>
      <c r="J783" s="109"/>
      <c r="K783" s="93"/>
      <c r="L783" s="93"/>
      <c r="M783" s="93"/>
      <c r="N783" s="93"/>
      <c r="O783" s="93"/>
      <c r="P783" s="105"/>
      <c r="Q783" s="93"/>
    </row>
    <row r="784">
      <c r="A784" s="93"/>
      <c r="B784" s="93"/>
      <c r="C784" s="93"/>
      <c r="D784" s="98"/>
      <c r="E784" s="109"/>
      <c r="F784" s="93"/>
      <c r="G784" s="93"/>
      <c r="H784" s="98"/>
      <c r="I784" s="93"/>
      <c r="J784" s="109"/>
      <c r="K784" s="93"/>
      <c r="L784" s="93"/>
      <c r="M784" s="93"/>
      <c r="N784" s="93"/>
      <c r="O784" s="93"/>
      <c r="P784" s="105"/>
      <c r="Q784" s="93"/>
    </row>
    <row r="785">
      <c r="A785" s="93"/>
      <c r="B785" s="93"/>
      <c r="C785" s="93"/>
      <c r="D785" s="98"/>
      <c r="E785" s="109"/>
      <c r="F785" s="93"/>
      <c r="G785" s="93"/>
      <c r="H785" s="98"/>
      <c r="I785" s="93"/>
      <c r="J785" s="109"/>
      <c r="K785" s="93"/>
      <c r="L785" s="93"/>
      <c r="M785" s="93"/>
      <c r="N785" s="93"/>
      <c r="O785" s="93"/>
      <c r="P785" s="105"/>
      <c r="Q785" s="93"/>
    </row>
    <row r="786">
      <c r="A786" s="93"/>
      <c r="B786" s="93"/>
      <c r="C786" s="93"/>
      <c r="D786" s="98"/>
      <c r="E786" s="109"/>
      <c r="F786" s="93"/>
      <c r="G786" s="93"/>
      <c r="H786" s="98"/>
      <c r="I786" s="93"/>
      <c r="J786" s="109"/>
      <c r="K786" s="93"/>
      <c r="L786" s="93"/>
      <c r="M786" s="93"/>
      <c r="N786" s="93"/>
      <c r="O786" s="93"/>
      <c r="P786" s="105"/>
      <c r="Q786" s="93"/>
    </row>
    <row r="787">
      <c r="A787" s="93"/>
      <c r="B787" s="93"/>
      <c r="C787" s="93"/>
      <c r="D787" s="98"/>
      <c r="E787" s="109"/>
      <c r="F787" s="93"/>
      <c r="G787" s="93"/>
      <c r="H787" s="98"/>
      <c r="I787" s="93"/>
      <c r="J787" s="109"/>
      <c r="K787" s="93"/>
      <c r="L787" s="93"/>
      <c r="M787" s="93"/>
      <c r="N787" s="93"/>
      <c r="O787" s="93"/>
      <c r="P787" s="105"/>
      <c r="Q787" s="93"/>
    </row>
    <row r="788">
      <c r="A788" s="93"/>
      <c r="B788" s="93"/>
      <c r="C788" s="93"/>
      <c r="D788" s="98"/>
      <c r="E788" s="109"/>
      <c r="F788" s="93"/>
      <c r="G788" s="93"/>
      <c r="H788" s="98"/>
      <c r="I788" s="93"/>
      <c r="J788" s="109"/>
      <c r="K788" s="93"/>
      <c r="L788" s="93"/>
      <c r="M788" s="93"/>
      <c r="N788" s="93"/>
      <c r="O788" s="93"/>
      <c r="P788" s="105"/>
      <c r="Q788" s="93"/>
    </row>
    <row r="789">
      <c r="A789" s="93"/>
      <c r="B789" s="93"/>
      <c r="C789" s="93"/>
      <c r="D789" s="98"/>
      <c r="E789" s="109"/>
      <c r="F789" s="93"/>
      <c r="G789" s="93"/>
      <c r="H789" s="98"/>
      <c r="I789" s="93"/>
      <c r="J789" s="109"/>
      <c r="K789" s="93"/>
      <c r="L789" s="93"/>
      <c r="M789" s="93"/>
      <c r="N789" s="93"/>
      <c r="O789" s="93"/>
      <c r="P789" s="105"/>
      <c r="Q789" s="93"/>
    </row>
    <row r="790">
      <c r="A790" s="93"/>
      <c r="B790" s="93"/>
      <c r="C790" s="93"/>
      <c r="D790" s="98"/>
      <c r="E790" s="109"/>
      <c r="F790" s="93"/>
      <c r="G790" s="93"/>
      <c r="H790" s="98"/>
      <c r="I790" s="93"/>
      <c r="J790" s="109"/>
      <c r="K790" s="93"/>
      <c r="L790" s="93"/>
      <c r="M790" s="93"/>
      <c r="N790" s="93"/>
      <c r="O790" s="93"/>
      <c r="P790" s="105"/>
      <c r="Q790" s="93"/>
    </row>
    <row r="791">
      <c r="A791" s="93"/>
      <c r="B791" s="93"/>
      <c r="C791" s="93"/>
      <c r="D791" s="98"/>
      <c r="E791" s="109"/>
      <c r="F791" s="93"/>
      <c r="G791" s="93"/>
      <c r="H791" s="98"/>
      <c r="I791" s="93"/>
      <c r="J791" s="109"/>
      <c r="K791" s="93"/>
      <c r="L791" s="93"/>
      <c r="M791" s="93"/>
      <c r="N791" s="93"/>
      <c r="O791" s="93"/>
      <c r="P791" s="105"/>
      <c r="Q791" s="93"/>
    </row>
    <row r="792">
      <c r="A792" s="93"/>
      <c r="B792" s="93"/>
      <c r="C792" s="93"/>
      <c r="D792" s="98"/>
      <c r="E792" s="109"/>
      <c r="F792" s="93"/>
      <c r="G792" s="93"/>
      <c r="H792" s="98"/>
      <c r="I792" s="93"/>
      <c r="J792" s="109"/>
      <c r="K792" s="93"/>
      <c r="L792" s="93"/>
      <c r="M792" s="93"/>
      <c r="N792" s="93"/>
      <c r="O792" s="93"/>
      <c r="P792" s="105"/>
      <c r="Q792" s="93"/>
    </row>
    <row r="793">
      <c r="A793" s="93"/>
      <c r="B793" s="93"/>
      <c r="C793" s="93"/>
      <c r="D793" s="98"/>
      <c r="E793" s="109"/>
      <c r="F793" s="93"/>
      <c r="G793" s="93"/>
      <c r="H793" s="98"/>
      <c r="I793" s="93"/>
      <c r="J793" s="109"/>
      <c r="K793" s="93"/>
      <c r="L793" s="93"/>
      <c r="M793" s="93"/>
      <c r="N793" s="93"/>
      <c r="O793" s="93"/>
      <c r="P793" s="105"/>
      <c r="Q793" s="93"/>
    </row>
    <row r="794">
      <c r="A794" s="93"/>
      <c r="B794" s="93"/>
      <c r="C794" s="93"/>
      <c r="D794" s="98"/>
      <c r="E794" s="109"/>
      <c r="F794" s="93"/>
      <c r="G794" s="93"/>
      <c r="H794" s="98"/>
      <c r="I794" s="93"/>
      <c r="J794" s="109"/>
      <c r="K794" s="93"/>
      <c r="L794" s="93"/>
      <c r="M794" s="93"/>
      <c r="N794" s="93"/>
      <c r="O794" s="93"/>
      <c r="P794" s="105"/>
      <c r="Q794" s="93"/>
    </row>
    <row r="795">
      <c r="A795" s="93"/>
      <c r="B795" s="93"/>
      <c r="C795" s="93"/>
      <c r="D795" s="98"/>
      <c r="E795" s="109"/>
      <c r="F795" s="93"/>
      <c r="G795" s="93"/>
      <c r="H795" s="98"/>
      <c r="I795" s="93"/>
      <c r="J795" s="109"/>
      <c r="K795" s="93"/>
      <c r="L795" s="93"/>
      <c r="M795" s="93"/>
      <c r="N795" s="93"/>
      <c r="O795" s="93"/>
      <c r="P795" s="105"/>
      <c r="Q795" s="93"/>
    </row>
    <row r="796">
      <c r="A796" s="93"/>
      <c r="B796" s="93"/>
      <c r="C796" s="93"/>
      <c r="D796" s="98"/>
      <c r="E796" s="109"/>
      <c r="F796" s="93"/>
      <c r="G796" s="93"/>
      <c r="H796" s="98"/>
      <c r="I796" s="93"/>
      <c r="J796" s="109"/>
      <c r="K796" s="93"/>
      <c r="L796" s="93"/>
      <c r="M796" s="93"/>
      <c r="N796" s="93"/>
      <c r="O796" s="93"/>
      <c r="P796" s="105"/>
      <c r="Q796" s="93"/>
    </row>
    <row r="797">
      <c r="A797" s="93"/>
      <c r="B797" s="93"/>
      <c r="C797" s="93"/>
      <c r="D797" s="98"/>
      <c r="E797" s="109"/>
      <c r="F797" s="93"/>
      <c r="G797" s="93"/>
      <c r="H797" s="98"/>
      <c r="I797" s="93"/>
      <c r="J797" s="109"/>
      <c r="K797" s="93"/>
      <c r="L797" s="93"/>
      <c r="M797" s="93"/>
      <c r="N797" s="93"/>
      <c r="O797" s="93"/>
      <c r="P797" s="105"/>
      <c r="Q797" s="93"/>
    </row>
    <row r="798">
      <c r="A798" s="93"/>
      <c r="B798" s="93"/>
      <c r="C798" s="93"/>
      <c r="D798" s="98"/>
      <c r="E798" s="109"/>
      <c r="F798" s="93"/>
      <c r="G798" s="93"/>
      <c r="H798" s="98"/>
      <c r="I798" s="93"/>
      <c r="J798" s="109"/>
      <c r="K798" s="93"/>
      <c r="L798" s="93"/>
      <c r="M798" s="93"/>
      <c r="N798" s="93"/>
      <c r="O798" s="93"/>
      <c r="P798" s="105"/>
      <c r="Q798" s="93"/>
    </row>
    <row r="799">
      <c r="A799" s="93"/>
      <c r="B799" s="93"/>
      <c r="C799" s="93"/>
      <c r="D799" s="98"/>
      <c r="E799" s="109"/>
      <c r="F799" s="93"/>
      <c r="G799" s="93"/>
      <c r="H799" s="98"/>
      <c r="I799" s="93"/>
      <c r="J799" s="109"/>
      <c r="K799" s="93"/>
      <c r="L799" s="93"/>
      <c r="M799" s="93"/>
      <c r="N799" s="93"/>
      <c r="O799" s="93"/>
      <c r="P799" s="105"/>
      <c r="Q799" s="93"/>
    </row>
    <row r="800">
      <c r="A800" s="93"/>
      <c r="B800" s="93"/>
      <c r="C800" s="93"/>
      <c r="D800" s="98"/>
      <c r="E800" s="109"/>
      <c r="F800" s="93"/>
      <c r="G800" s="93"/>
      <c r="H800" s="98"/>
      <c r="I800" s="93"/>
      <c r="J800" s="109"/>
      <c r="K800" s="93"/>
      <c r="L800" s="93"/>
      <c r="M800" s="93"/>
      <c r="N800" s="93"/>
      <c r="O800" s="93"/>
      <c r="P800" s="105"/>
      <c r="Q800" s="93"/>
    </row>
    <row r="801">
      <c r="A801" s="93"/>
      <c r="B801" s="93"/>
      <c r="C801" s="93"/>
      <c r="D801" s="98"/>
      <c r="E801" s="109"/>
      <c r="F801" s="93"/>
      <c r="G801" s="93"/>
      <c r="H801" s="98"/>
      <c r="I801" s="93"/>
      <c r="J801" s="109"/>
      <c r="K801" s="93"/>
      <c r="L801" s="93"/>
      <c r="M801" s="93"/>
      <c r="N801" s="93"/>
      <c r="O801" s="93"/>
      <c r="P801" s="105"/>
      <c r="Q801" s="93"/>
    </row>
    <row r="802">
      <c r="A802" s="93"/>
      <c r="B802" s="93"/>
      <c r="C802" s="93"/>
      <c r="D802" s="98"/>
      <c r="E802" s="109"/>
      <c r="F802" s="93"/>
      <c r="G802" s="93"/>
      <c r="H802" s="98"/>
      <c r="I802" s="93"/>
      <c r="J802" s="109"/>
      <c r="K802" s="93"/>
      <c r="L802" s="93"/>
      <c r="M802" s="93"/>
      <c r="N802" s="93"/>
      <c r="O802" s="93"/>
      <c r="P802" s="105"/>
      <c r="Q802" s="93"/>
    </row>
    <row r="803">
      <c r="A803" s="93"/>
      <c r="B803" s="93"/>
      <c r="C803" s="93"/>
      <c r="D803" s="98"/>
      <c r="E803" s="109"/>
      <c r="F803" s="93"/>
      <c r="G803" s="93"/>
      <c r="H803" s="98"/>
      <c r="I803" s="93"/>
      <c r="J803" s="109"/>
      <c r="K803" s="93"/>
      <c r="L803" s="93"/>
      <c r="M803" s="93"/>
      <c r="N803" s="93"/>
      <c r="O803" s="93"/>
      <c r="P803" s="105"/>
      <c r="Q803" s="93"/>
    </row>
    <row r="804">
      <c r="A804" s="93"/>
      <c r="B804" s="93"/>
      <c r="C804" s="93"/>
      <c r="D804" s="98"/>
      <c r="E804" s="109"/>
      <c r="F804" s="93"/>
      <c r="G804" s="93"/>
      <c r="H804" s="98"/>
      <c r="I804" s="93"/>
      <c r="J804" s="109"/>
      <c r="K804" s="93"/>
      <c r="L804" s="93"/>
      <c r="M804" s="93"/>
      <c r="N804" s="93"/>
      <c r="O804" s="93"/>
      <c r="P804" s="105"/>
      <c r="Q804" s="93"/>
    </row>
    <row r="805">
      <c r="A805" s="93"/>
      <c r="B805" s="93"/>
      <c r="C805" s="93"/>
      <c r="D805" s="98"/>
      <c r="E805" s="109"/>
      <c r="F805" s="93"/>
      <c r="G805" s="93"/>
      <c r="H805" s="98"/>
      <c r="I805" s="93"/>
      <c r="J805" s="109"/>
      <c r="K805" s="93"/>
      <c r="L805" s="93"/>
      <c r="M805" s="93"/>
      <c r="N805" s="93"/>
      <c r="O805" s="93"/>
      <c r="P805" s="105"/>
      <c r="Q805" s="93"/>
    </row>
    <row r="806">
      <c r="A806" s="93"/>
      <c r="B806" s="93"/>
      <c r="C806" s="93"/>
      <c r="D806" s="98"/>
      <c r="E806" s="109"/>
      <c r="F806" s="93"/>
      <c r="G806" s="93"/>
      <c r="H806" s="98"/>
      <c r="I806" s="93"/>
      <c r="J806" s="109"/>
      <c r="K806" s="93"/>
      <c r="L806" s="93"/>
      <c r="M806" s="93"/>
      <c r="N806" s="93"/>
      <c r="O806" s="93"/>
      <c r="P806" s="105"/>
      <c r="Q806" s="93"/>
    </row>
    <row r="807">
      <c r="A807" s="93"/>
      <c r="B807" s="93"/>
      <c r="C807" s="93"/>
      <c r="D807" s="98"/>
      <c r="E807" s="109"/>
      <c r="F807" s="93"/>
      <c r="G807" s="93"/>
      <c r="H807" s="98"/>
      <c r="I807" s="93"/>
      <c r="J807" s="109"/>
      <c r="K807" s="93"/>
      <c r="L807" s="93"/>
      <c r="M807" s="93"/>
      <c r="N807" s="93"/>
      <c r="O807" s="93"/>
      <c r="P807" s="105"/>
      <c r="Q807" s="93"/>
    </row>
    <row r="808">
      <c r="A808" s="93"/>
      <c r="B808" s="93"/>
      <c r="C808" s="93"/>
      <c r="D808" s="98"/>
      <c r="E808" s="109"/>
      <c r="F808" s="93"/>
      <c r="G808" s="93"/>
      <c r="H808" s="98"/>
      <c r="I808" s="93"/>
      <c r="J808" s="109"/>
      <c r="K808" s="93"/>
      <c r="L808" s="93"/>
      <c r="M808" s="93"/>
      <c r="N808" s="93"/>
      <c r="O808" s="93"/>
      <c r="P808" s="105"/>
      <c r="Q808" s="93"/>
    </row>
    <row r="809">
      <c r="A809" s="93"/>
      <c r="B809" s="93"/>
      <c r="C809" s="93"/>
      <c r="D809" s="98"/>
      <c r="E809" s="109"/>
      <c r="F809" s="93"/>
      <c r="G809" s="93"/>
      <c r="H809" s="98"/>
      <c r="I809" s="93"/>
      <c r="J809" s="109"/>
      <c r="K809" s="93"/>
      <c r="L809" s="93"/>
      <c r="M809" s="93"/>
      <c r="N809" s="93"/>
      <c r="O809" s="93"/>
      <c r="P809" s="105"/>
      <c r="Q809" s="93"/>
    </row>
    <row r="810">
      <c r="A810" s="93"/>
      <c r="B810" s="93"/>
      <c r="C810" s="93"/>
      <c r="D810" s="98"/>
      <c r="E810" s="109"/>
      <c r="F810" s="93"/>
      <c r="G810" s="93"/>
      <c r="H810" s="98"/>
      <c r="I810" s="93"/>
      <c r="J810" s="109"/>
      <c r="K810" s="93"/>
      <c r="L810" s="93"/>
      <c r="M810" s="93"/>
      <c r="N810" s="93"/>
      <c r="O810" s="93"/>
      <c r="P810" s="105"/>
      <c r="Q810" s="93"/>
    </row>
    <row r="811">
      <c r="A811" s="93"/>
      <c r="B811" s="93"/>
      <c r="C811" s="93"/>
      <c r="D811" s="98"/>
      <c r="E811" s="109"/>
      <c r="F811" s="93"/>
      <c r="G811" s="93"/>
      <c r="H811" s="98"/>
      <c r="I811" s="93"/>
      <c r="J811" s="109"/>
      <c r="K811" s="93"/>
      <c r="L811" s="93"/>
      <c r="M811" s="93"/>
      <c r="N811" s="93"/>
      <c r="O811" s="93"/>
      <c r="P811" s="105"/>
      <c r="Q811" s="93"/>
    </row>
    <row r="812">
      <c r="A812" s="93"/>
      <c r="B812" s="93"/>
      <c r="C812" s="93"/>
      <c r="D812" s="98"/>
      <c r="E812" s="109"/>
      <c r="F812" s="93"/>
      <c r="G812" s="93"/>
      <c r="H812" s="98"/>
      <c r="I812" s="93"/>
      <c r="J812" s="109"/>
      <c r="K812" s="93"/>
      <c r="L812" s="93"/>
      <c r="M812" s="93"/>
      <c r="N812" s="93"/>
      <c r="O812" s="93"/>
      <c r="P812" s="105"/>
      <c r="Q812" s="93"/>
    </row>
    <row r="813">
      <c r="A813" s="93"/>
      <c r="B813" s="93"/>
      <c r="C813" s="93"/>
      <c r="D813" s="98"/>
      <c r="E813" s="109"/>
      <c r="F813" s="93"/>
      <c r="G813" s="93"/>
      <c r="H813" s="98"/>
      <c r="I813" s="93"/>
      <c r="J813" s="109"/>
      <c r="K813" s="93"/>
      <c r="L813" s="93"/>
      <c r="M813" s="93"/>
      <c r="N813" s="93"/>
      <c r="O813" s="93"/>
      <c r="P813" s="105"/>
      <c r="Q813" s="93"/>
    </row>
    <row r="814">
      <c r="A814" s="93"/>
      <c r="B814" s="93"/>
      <c r="C814" s="93"/>
      <c r="D814" s="98"/>
      <c r="E814" s="109"/>
      <c r="F814" s="93"/>
      <c r="G814" s="93"/>
      <c r="H814" s="98"/>
      <c r="I814" s="93"/>
      <c r="J814" s="109"/>
      <c r="K814" s="93"/>
      <c r="L814" s="93"/>
      <c r="M814" s="93"/>
      <c r="N814" s="93"/>
      <c r="O814" s="93"/>
      <c r="P814" s="105"/>
      <c r="Q814" s="93"/>
    </row>
    <row r="815">
      <c r="A815" s="93"/>
      <c r="B815" s="93"/>
      <c r="C815" s="93"/>
      <c r="D815" s="98"/>
      <c r="E815" s="109"/>
      <c r="F815" s="93"/>
      <c r="G815" s="93"/>
      <c r="H815" s="98"/>
      <c r="I815" s="93"/>
      <c r="J815" s="109"/>
      <c r="K815" s="93"/>
      <c r="L815" s="93"/>
      <c r="M815" s="93"/>
      <c r="N815" s="93"/>
      <c r="O815" s="93"/>
      <c r="P815" s="105"/>
      <c r="Q815" s="93"/>
    </row>
    <row r="816">
      <c r="A816" s="93"/>
      <c r="B816" s="93"/>
      <c r="C816" s="93"/>
      <c r="D816" s="98"/>
      <c r="E816" s="109"/>
      <c r="F816" s="93"/>
      <c r="G816" s="93"/>
      <c r="H816" s="98"/>
      <c r="I816" s="93"/>
      <c r="J816" s="109"/>
      <c r="K816" s="93"/>
      <c r="L816" s="93"/>
      <c r="M816" s="93"/>
      <c r="N816" s="93"/>
      <c r="O816" s="93"/>
      <c r="P816" s="105"/>
      <c r="Q816" s="93"/>
    </row>
    <row r="817">
      <c r="A817" s="93"/>
      <c r="B817" s="93"/>
      <c r="C817" s="93"/>
      <c r="D817" s="98"/>
      <c r="E817" s="109"/>
      <c r="F817" s="93"/>
      <c r="G817" s="93"/>
      <c r="H817" s="98"/>
      <c r="I817" s="93"/>
      <c r="J817" s="109"/>
      <c r="K817" s="93"/>
      <c r="L817" s="93"/>
      <c r="M817" s="93"/>
      <c r="N817" s="93"/>
      <c r="O817" s="93"/>
      <c r="P817" s="105"/>
      <c r="Q817" s="93"/>
    </row>
    <row r="818">
      <c r="A818" s="93"/>
      <c r="B818" s="93"/>
      <c r="C818" s="93"/>
      <c r="D818" s="98"/>
      <c r="E818" s="109"/>
      <c r="F818" s="93"/>
      <c r="G818" s="93"/>
      <c r="H818" s="98"/>
      <c r="I818" s="93"/>
      <c r="J818" s="109"/>
      <c r="K818" s="93"/>
      <c r="L818" s="93"/>
      <c r="M818" s="93"/>
      <c r="N818" s="93"/>
      <c r="O818" s="93"/>
      <c r="P818" s="105"/>
      <c r="Q818" s="93"/>
    </row>
    <row r="819">
      <c r="A819" s="93"/>
      <c r="B819" s="93"/>
      <c r="C819" s="93"/>
      <c r="D819" s="98"/>
      <c r="E819" s="109"/>
      <c r="F819" s="93"/>
      <c r="G819" s="93"/>
      <c r="H819" s="98"/>
      <c r="I819" s="93"/>
      <c r="J819" s="109"/>
      <c r="K819" s="93"/>
      <c r="L819" s="93"/>
      <c r="M819" s="93"/>
      <c r="N819" s="93"/>
      <c r="O819" s="93"/>
      <c r="P819" s="105"/>
      <c r="Q819" s="93"/>
    </row>
    <row r="820">
      <c r="A820" s="93"/>
      <c r="B820" s="93"/>
      <c r="C820" s="93"/>
      <c r="D820" s="98"/>
      <c r="E820" s="109"/>
      <c r="F820" s="93"/>
      <c r="G820" s="93"/>
      <c r="H820" s="98"/>
      <c r="I820" s="93"/>
      <c r="J820" s="109"/>
      <c r="K820" s="93"/>
      <c r="L820" s="93"/>
      <c r="M820" s="93"/>
      <c r="N820" s="93"/>
      <c r="O820" s="93"/>
      <c r="P820" s="105"/>
      <c r="Q820" s="93"/>
    </row>
    <row r="821">
      <c r="A821" s="93"/>
      <c r="B821" s="93"/>
      <c r="C821" s="93"/>
      <c r="D821" s="98"/>
      <c r="E821" s="109"/>
      <c r="F821" s="93"/>
      <c r="G821" s="93"/>
      <c r="H821" s="98"/>
      <c r="I821" s="93"/>
      <c r="J821" s="109"/>
      <c r="K821" s="93"/>
      <c r="L821" s="93"/>
      <c r="M821" s="93"/>
      <c r="N821" s="93"/>
      <c r="O821" s="93"/>
      <c r="P821" s="105"/>
      <c r="Q821" s="93"/>
    </row>
    <row r="822">
      <c r="A822" s="93"/>
      <c r="B822" s="93"/>
      <c r="C822" s="93"/>
      <c r="D822" s="98"/>
      <c r="E822" s="109"/>
      <c r="F822" s="93"/>
      <c r="G822" s="93"/>
      <c r="H822" s="98"/>
      <c r="I822" s="93"/>
      <c r="J822" s="109"/>
      <c r="K822" s="93"/>
      <c r="L822" s="93"/>
      <c r="M822" s="93"/>
      <c r="N822" s="93"/>
      <c r="O822" s="93"/>
      <c r="P822" s="105"/>
      <c r="Q822" s="93"/>
    </row>
    <row r="823">
      <c r="A823" s="93"/>
      <c r="B823" s="93"/>
      <c r="C823" s="93"/>
      <c r="D823" s="98"/>
      <c r="E823" s="109"/>
      <c r="F823" s="93"/>
      <c r="G823" s="93"/>
      <c r="H823" s="98"/>
      <c r="I823" s="93"/>
      <c r="J823" s="109"/>
      <c r="K823" s="93"/>
      <c r="L823" s="93"/>
      <c r="M823" s="93"/>
      <c r="N823" s="93"/>
      <c r="O823" s="93"/>
      <c r="P823" s="105"/>
      <c r="Q823" s="93"/>
    </row>
    <row r="824">
      <c r="A824" s="93"/>
      <c r="B824" s="93"/>
      <c r="C824" s="93"/>
      <c r="D824" s="98"/>
      <c r="E824" s="109"/>
      <c r="F824" s="93"/>
      <c r="G824" s="93"/>
      <c r="H824" s="98"/>
      <c r="I824" s="93"/>
      <c r="J824" s="109"/>
      <c r="K824" s="93"/>
      <c r="L824" s="93"/>
      <c r="M824" s="93"/>
      <c r="N824" s="93"/>
      <c r="O824" s="93"/>
      <c r="P824" s="105"/>
      <c r="Q824" s="93"/>
    </row>
    <row r="825">
      <c r="A825" s="93"/>
      <c r="B825" s="93"/>
      <c r="C825" s="93"/>
      <c r="D825" s="98"/>
      <c r="E825" s="109"/>
      <c r="F825" s="93"/>
      <c r="G825" s="93"/>
      <c r="H825" s="98"/>
      <c r="I825" s="93"/>
      <c r="J825" s="109"/>
      <c r="K825" s="93"/>
      <c r="L825" s="93"/>
      <c r="M825" s="93"/>
      <c r="N825" s="93"/>
      <c r="O825" s="93"/>
      <c r="P825" s="105"/>
      <c r="Q825" s="93"/>
    </row>
    <row r="826">
      <c r="A826" s="93"/>
      <c r="B826" s="93"/>
      <c r="C826" s="93"/>
      <c r="D826" s="98"/>
      <c r="E826" s="109"/>
      <c r="F826" s="93"/>
      <c r="G826" s="93"/>
      <c r="H826" s="98"/>
      <c r="I826" s="93"/>
      <c r="J826" s="109"/>
      <c r="K826" s="93"/>
      <c r="L826" s="93"/>
      <c r="M826" s="93"/>
      <c r="N826" s="93"/>
      <c r="O826" s="93"/>
      <c r="P826" s="105"/>
      <c r="Q826" s="93"/>
    </row>
    <row r="827">
      <c r="A827" s="93"/>
      <c r="B827" s="93"/>
      <c r="C827" s="93"/>
      <c r="D827" s="98"/>
      <c r="E827" s="109"/>
      <c r="F827" s="93"/>
      <c r="G827" s="93"/>
      <c r="H827" s="98"/>
      <c r="I827" s="93"/>
      <c r="J827" s="109"/>
      <c r="K827" s="93"/>
      <c r="L827" s="93"/>
      <c r="M827" s="93"/>
      <c r="N827" s="93"/>
      <c r="O827" s="93"/>
      <c r="P827" s="105"/>
      <c r="Q827" s="93"/>
    </row>
    <row r="828">
      <c r="A828" s="93"/>
      <c r="B828" s="93"/>
      <c r="C828" s="93"/>
      <c r="D828" s="98"/>
      <c r="E828" s="109"/>
      <c r="F828" s="93"/>
      <c r="G828" s="93"/>
      <c r="H828" s="98"/>
      <c r="I828" s="93"/>
      <c r="J828" s="109"/>
      <c r="K828" s="93"/>
      <c r="L828" s="93"/>
      <c r="M828" s="93"/>
      <c r="N828" s="93"/>
      <c r="O828" s="93"/>
      <c r="P828" s="105"/>
      <c r="Q828" s="93"/>
    </row>
    <row r="829">
      <c r="A829" s="93"/>
      <c r="B829" s="93"/>
      <c r="C829" s="93"/>
      <c r="D829" s="98"/>
      <c r="E829" s="109"/>
      <c r="F829" s="93"/>
      <c r="G829" s="93"/>
      <c r="H829" s="98"/>
      <c r="I829" s="93"/>
      <c r="J829" s="109"/>
      <c r="K829" s="93"/>
      <c r="L829" s="93"/>
      <c r="M829" s="93"/>
      <c r="N829" s="93"/>
      <c r="O829" s="93"/>
      <c r="P829" s="105"/>
      <c r="Q829" s="93"/>
    </row>
    <row r="830">
      <c r="A830" s="93"/>
      <c r="B830" s="93"/>
      <c r="C830" s="93"/>
      <c r="D830" s="98"/>
      <c r="E830" s="109"/>
      <c r="F830" s="93"/>
      <c r="G830" s="93"/>
      <c r="H830" s="98"/>
      <c r="I830" s="93"/>
      <c r="J830" s="109"/>
      <c r="K830" s="93"/>
      <c r="L830" s="93"/>
      <c r="M830" s="93"/>
      <c r="N830" s="93"/>
      <c r="O830" s="93"/>
      <c r="P830" s="105"/>
      <c r="Q830" s="93"/>
    </row>
    <row r="831">
      <c r="A831" s="93"/>
      <c r="B831" s="93"/>
      <c r="C831" s="93"/>
      <c r="D831" s="98"/>
      <c r="E831" s="109"/>
      <c r="F831" s="93"/>
      <c r="G831" s="93"/>
      <c r="H831" s="98"/>
      <c r="I831" s="93"/>
      <c r="J831" s="109"/>
      <c r="K831" s="93"/>
      <c r="L831" s="93"/>
      <c r="M831" s="93"/>
      <c r="N831" s="93"/>
      <c r="O831" s="93"/>
      <c r="P831" s="105"/>
      <c r="Q831" s="93"/>
    </row>
    <row r="832">
      <c r="A832" s="93"/>
      <c r="B832" s="93"/>
      <c r="C832" s="93"/>
      <c r="D832" s="98"/>
      <c r="E832" s="109"/>
      <c r="F832" s="93"/>
      <c r="G832" s="93"/>
      <c r="H832" s="98"/>
      <c r="I832" s="93"/>
      <c r="J832" s="109"/>
      <c r="K832" s="93"/>
      <c r="L832" s="93"/>
      <c r="M832" s="93"/>
      <c r="N832" s="93"/>
      <c r="O832" s="93"/>
      <c r="P832" s="105"/>
      <c r="Q832" s="93"/>
    </row>
    <row r="833">
      <c r="A833" s="93"/>
      <c r="B833" s="93"/>
      <c r="C833" s="93"/>
      <c r="D833" s="98"/>
      <c r="E833" s="109"/>
      <c r="F833" s="93"/>
      <c r="G833" s="93"/>
      <c r="H833" s="98"/>
      <c r="I833" s="93"/>
      <c r="J833" s="109"/>
      <c r="K833" s="93"/>
      <c r="L833" s="93"/>
      <c r="M833" s="93"/>
      <c r="N833" s="93"/>
      <c r="O833" s="93"/>
      <c r="P833" s="105"/>
      <c r="Q833" s="93"/>
    </row>
    <row r="834">
      <c r="A834" s="93"/>
      <c r="B834" s="93"/>
      <c r="C834" s="93"/>
      <c r="D834" s="98"/>
      <c r="E834" s="109"/>
      <c r="F834" s="93"/>
      <c r="G834" s="93"/>
      <c r="H834" s="98"/>
      <c r="I834" s="93"/>
      <c r="J834" s="109"/>
      <c r="K834" s="93"/>
      <c r="L834" s="93"/>
      <c r="M834" s="93"/>
      <c r="N834" s="93"/>
      <c r="O834" s="93"/>
      <c r="P834" s="105"/>
      <c r="Q834" s="93"/>
    </row>
    <row r="835">
      <c r="A835" s="93"/>
      <c r="B835" s="93"/>
      <c r="C835" s="93"/>
      <c r="D835" s="98"/>
      <c r="E835" s="109"/>
      <c r="F835" s="93"/>
      <c r="G835" s="93"/>
      <c r="H835" s="98"/>
      <c r="I835" s="93"/>
      <c r="J835" s="109"/>
      <c r="K835" s="93"/>
      <c r="L835" s="93"/>
      <c r="M835" s="93"/>
      <c r="N835" s="93"/>
      <c r="O835" s="93"/>
      <c r="P835" s="105"/>
      <c r="Q835" s="93"/>
    </row>
    <row r="836">
      <c r="A836" s="93"/>
      <c r="B836" s="93"/>
      <c r="C836" s="93"/>
      <c r="D836" s="98"/>
      <c r="E836" s="109"/>
      <c r="F836" s="93"/>
      <c r="G836" s="93"/>
      <c r="H836" s="98"/>
      <c r="I836" s="93"/>
      <c r="J836" s="109"/>
      <c r="K836" s="93"/>
      <c r="L836" s="93"/>
      <c r="M836" s="93"/>
      <c r="N836" s="93"/>
      <c r="O836" s="93"/>
      <c r="P836" s="105"/>
      <c r="Q836" s="93"/>
    </row>
    <row r="837">
      <c r="A837" s="93"/>
      <c r="B837" s="93"/>
      <c r="C837" s="93"/>
      <c r="D837" s="98"/>
      <c r="E837" s="109"/>
      <c r="F837" s="93"/>
      <c r="G837" s="93"/>
      <c r="H837" s="98"/>
      <c r="I837" s="93"/>
      <c r="J837" s="109"/>
      <c r="K837" s="93"/>
      <c r="L837" s="93"/>
      <c r="M837" s="93"/>
      <c r="N837" s="93"/>
      <c r="O837" s="93"/>
      <c r="P837" s="105"/>
      <c r="Q837" s="93"/>
    </row>
    <row r="838">
      <c r="A838" s="93"/>
      <c r="B838" s="93"/>
      <c r="C838" s="93"/>
      <c r="D838" s="98"/>
      <c r="E838" s="109"/>
      <c r="F838" s="93"/>
      <c r="G838" s="93"/>
      <c r="H838" s="98"/>
      <c r="I838" s="93"/>
      <c r="J838" s="109"/>
      <c r="K838" s="93"/>
      <c r="L838" s="93"/>
      <c r="M838" s="93"/>
      <c r="N838" s="93"/>
      <c r="O838" s="93"/>
      <c r="P838" s="105"/>
      <c r="Q838" s="93"/>
    </row>
    <row r="839">
      <c r="A839" s="93"/>
      <c r="B839" s="93"/>
      <c r="C839" s="93"/>
      <c r="D839" s="98"/>
      <c r="E839" s="109"/>
      <c r="F839" s="93"/>
      <c r="G839" s="93"/>
      <c r="H839" s="98"/>
      <c r="I839" s="93"/>
      <c r="J839" s="109"/>
      <c r="K839" s="93"/>
      <c r="L839" s="93"/>
      <c r="M839" s="93"/>
      <c r="N839" s="93"/>
      <c r="O839" s="93"/>
      <c r="P839" s="105"/>
      <c r="Q839" s="93"/>
    </row>
    <row r="840">
      <c r="A840" s="93"/>
      <c r="B840" s="93"/>
      <c r="C840" s="93"/>
      <c r="D840" s="98"/>
      <c r="E840" s="109"/>
      <c r="F840" s="93"/>
      <c r="G840" s="93"/>
      <c r="H840" s="98"/>
      <c r="I840" s="93"/>
      <c r="J840" s="109"/>
      <c r="K840" s="93"/>
      <c r="L840" s="93"/>
      <c r="M840" s="93"/>
      <c r="N840" s="93"/>
      <c r="O840" s="93"/>
      <c r="P840" s="105"/>
      <c r="Q840" s="93"/>
    </row>
    <row r="841">
      <c r="A841" s="93"/>
      <c r="B841" s="93"/>
      <c r="C841" s="93"/>
      <c r="D841" s="98"/>
      <c r="E841" s="109"/>
      <c r="F841" s="93"/>
      <c r="G841" s="93"/>
      <c r="H841" s="98"/>
      <c r="I841" s="93"/>
      <c r="J841" s="109"/>
      <c r="K841" s="93"/>
      <c r="L841" s="93"/>
      <c r="M841" s="93"/>
      <c r="N841" s="93"/>
      <c r="O841" s="93"/>
      <c r="P841" s="105"/>
      <c r="Q841" s="93"/>
    </row>
    <row r="842">
      <c r="A842" s="93"/>
      <c r="B842" s="93"/>
      <c r="C842" s="93"/>
      <c r="D842" s="98"/>
      <c r="E842" s="109"/>
      <c r="F842" s="93"/>
      <c r="G842" s="93"/>
      <c r="H842" s="98"/>
      <c r="I842" s="93"/>
      <c r="J842" s="109"/>
      <c r="K842" s="93"/>
      <c r="L842" s="93"/>
      <c r="M842" s="93"/>
      <c r="N842" s="93"/>
      <c r="O842" s="93"/>
      <c r="P842" s="105"/>
      <c r="Q842" s="93"/>
    </row>
    <row r="843">
      <c r="A843" s="93"/>
      <c r="B843" s="93"/>
      <c r="C843" s="93"/>
      <c r="D843" s="98"/>
      <c r="E843" s="109"/>
      <c r="F843" s="93"/>
      <c r="G843" s="93"/>
      <c r="H843" s="98"/>
      <c r="I843" s="93"/>
      <c r="J843" s="109"/>
      <c r="K843" s="93"/>
      <c r="L843" s="93"/>
      <c r="M843" s="93"/>
      <c r="N843" s="93"/>
      <c r="O843" s="93"/>
      <c r="P843" s="105"/>
      <c r="Q843" s="93"/>
    </row>
    <row r="844">
      <c r="A844" s="93"/>
      <c r="B844" s="93"/>
      <c r="C844" s="93"/>
      <c r="D844" s="98"/>
      <c r="E844" s="109"/>
      <c r="F844" s="93"/>
      <c r="G844" s="93"/>
      <c r="H844" s="98"/>
      <c r="I844" s="93"/>
      <c r="J844" s="109"/>
      <c r="K844" s="93"/>
      <c r="L844" s="93"/>
      <c r="M844" s="93"/>
      <c r="N844" s="93"/>
      <c r="O844" s="93"/>
      <c r="P844" s="105"/>
      <c r="Q844" s="93"/>
    </row>
    <row r="845">
      <c r="A845" s="93"/>
      <c r="B845" s="93"/>
      <c r="C845" s="93"/>
      <c r="D845" s="98"/>
      <c r="E845" s="109"/>
      <c r="F845" s="93"/>
      <c r="G845" s="93"/>
      <c r="H845" s="98"/>
      <c r="I845" s="93"/>
      <c r="J845" s="109"/>
      <c r="K845" s="93"/>
      <c r="L845" s="93"/>
      <c r="M845" s="93"/>
      <c r="N845" s="93"/>
      <c r="O845" s="93"/>
      <c r="P845" s="105"/>
      <c r="Q845" s="93"/>
    </row>
    <row r="846">
      <c r="A846" s="93"/>
      <c r="B846" s="93"/>
      <c r="C846" s="93"/>
      <c r="D846" s="98"/>
      <c r="E846" s="109"/>
      <c r="F846" s="93"/>
      <c r="G846" s="93"/>
      <c r="H846" s="98"/>
      <c r="I846" s="93"/>
      <c r="J846" s="109"/>
      <c r="K846" s="93"/>
      <c r="L846" s="93"/>
      <c r="M846" s="93"/>
      <c r="N846" s="93"/>
      <c r="O846" s="93"/>
      <c r="P846" s="105"/>
      <c r="Q846" s="93"/>
    </row>
    <row r="847">
      <c r="A847" s="93"/>
      <c r="B847" s="93"/>
      <c r="C847" s="93"/>
      <c r="D847" s="98"/>
      <c r="E847" s="109"/>
      <c r="F847" s="93"/>
      <c r="G847" s="93"/>
      <c r="H847" s="98"/>
      <c r="I847" s="93"/>
      <c r="J847" s="109"/>
      <c r="K847" s="93"/>
      <c r="L847" s="93"/>
      <c r="M847" s="93"/>
      <c r="N847" s="93"/>
      <c r="O847" s="93"/>
      <c r="P847" s="105"/>
      <c r="Q847" s="93"/>
    </row>
    <row r="848">
      <c r="A848" s="93"/>
      <c r="B848" s="93"/>
      <c r="C848" s="93"/>
      <c r="D848" s="98"/>
      <c r="E848" s="109"/>
      <c r="F848" s="93"/>
      <c r="G848" s="93"/>
      <c r="H848" s="98"/>
      <c r="I848" s="93"/>
      <c r="J848" s="109"/>
      <c r="K848" s="93"/>
      <c r="L848" s="93"/>
      <c r="M848" s="93"/>
      <c r="N848" s="93"/>
      <c r="O848" s="93"/>
      <c r="P848" s="105"/>
      <c r="Q848" s="93"/>
    </row>
    <row r="849">
      <c r="A849" s="93"/>
      <c r="B849" s="93"/>
      <c r="C849" s="93"/>
      <c r="D849" s="98"/>
      <c r="E849" s="109"/>
      <c r="F849" s="93"/>
      <c r="G849" s="93"/>
      <c r="H849" s="98"/>
      <c r="I849" s="93"/>
      <c r="J849" s="109"/>
      <c r="K849" s="93"/>
      <c r="L849" s="93"/>
      <c r="M849" s="93"/>
      <c r="N849" s="93"/>
      <c r="O849" s="93"/>
      <c r="P849" s="105"/>
      <c r="Q849" s="93"/>
    </row>
    <row r="850">
      <c r="A850" s="93"/>
      <c r="B850" s="93"/>
      <c r="C850" s="93"/>
      <c r="D850" s="98"/>
      <c r="E850" s="109"/>
      <c r="F850" s="93"/>
      <c r="G850" s="93"/>
      <c r="H850" s="98"/>
      <c r="I850" s="93"/>
      <c r="J850" s="109"/>
      <c r="K850" s="93"/>
      <c r="L850" s="93"/>
      <c r="M850" s="93"/>
      <c r="N850" s="93"/>
      <c r="O850" s="93"/>
      <c r="P850" s="105"/>
      <c r="Q850" s="93"/>
    </row>
    <row r="851">
      <c r="A851" s="93"/>
      <c r="B851" s="93"/>
      <c r="C851" s="93"/>
      <c r="D851" s="98"/>
      <c r="E851" s="109"/>
      <c r="F851" s="93"/>
      <c r="G851" s="93"/>
      <c r="H851" s="98"/>
      <c r="I851" s="93"/>
      <c r="J851" s="109"/>
      <c r="K851" s="93"/>
      <c r="L851" s="93"/>
      <c r="M851" s="93"/>
      <c r="N851" s="93"/>
      <c r="O851" s="93"/>
      <c r="P851" s="105"/>
      <c r="Q851" s="93"/>
    </row>
    <row r="852">
      <c r="A852" s="93"/>
      <c r="B852" s="93"/>
      <c r="C852" s="93"/>
      <c r="D852" s="98"/>
      <c r="E852" s="109"/>
      <c r="F852" s="93"/>
      <c r="G852" s="93"/>
      <c r="H852" s="98"/>
      <c r="I852" s="93"/>
      <c r="J852" s="109"/>
      <c r="K852" s="93"/>
      <c r="L852" s="93"/>
      <c r="M852" s="93"/>
      <c r="N852" s="93"/>
      <c r="O852" s="93"/>
      <c r="P852" s="105"/>
      <c r="Q852" s="93"/>
    </row>
    <row r="853">
      <c r="A853" s="93"/>
      <c r="B853" s="93"/>
      <c r="C853" s="93"/>
      <c r="D853" s="98"/>
      <c r="E853" s="109"/>
      <c r="F853" s="93"/>
      <c r="G853" s="93"/>
      <c r="H853" s="98"/>
      <c r="I853" s="93"/>
      <c r="J853" s="109"/>
      <c r="K853" s="93"/>
      <c r="L853" s="93"/>
      <c r="M853" s="93"/>
      <c r="N853" s="93"/>
      <c r="O853" s="93"/>
      <c r="P853" s="105"/>
      <c r="Q853" s="93"/>
    </row>
    <row r="854">
      <c r="A854" s="93"/>
      <c r="B854" s="93"/>
      <c r="C854" s="93"/>
      <c r="D854" s="98"/>
      <c r="E854" s="109"/>
      <c r="F854" s="93"/>
      <c r="G854" s="93"/>
      <c r="H854" s="98"/>
      <c r="I854" s="93"/>
      <c r="J854" s="109"/>
      <c r="K854" s="93"/>
      <c r="L854" s="93"/>
      <c r="M854" s="93"/>
      <c r="N854" s="93"/>
      <c r="O854" s="93"/>
      <c r="P854" s="105"/>
      <c r="Q854" s="93"/>
    </row>
    <row r="855">
      <c r="A855" s="93"/>
      <c r="B855" s="93"/>
      <c r="C855" s="93"/>
      <c r="D855" s="98"/>
      <c r="E855" s="109"/>
      <c r="F855" s="93"/>
      <c r="G855" s="93"/>
      <c r="H855" s="98"/>
      <c r="I855" s="93"/>
      <c r="J855" s="109"/>
      <c r="K855" s="93"/>
      <c r="L855" s="93"/>
      <c r="M855" s="93"/>
      <c r="N855" s="93"/>
      <c r="O855" s="93"/>
      <c r="P855" s="105"/>
      <c r="Q855" s="93"/>
    </row>
    <row r="856">
      <c r="A856" s="93"/>
      <c r="B856" s="93"/>
      <c r="C856" s="93"/>
      <c r="D856" s="98"/>
      <c r="E856" s="109"/>
      <c r="F856" s="93"/>
      <c r="G856" s="93"/>
      <c r="H856" s="98"/>
      <c r="I856" s="93"/>
      <c r="J856" s="109"/>
      <c r="K856" s="93"/>
      <c r="L856" s="93"/>
      <c r="M856" s="93"/>
      <c r="N856" s="93"/>
      <c r="O856" s="93"/>
      <c r="P856" s="105"/>
      <c r="Q856" s="93"/>
    </row>
    <row r="857">
      <c r="A857" s="93"/>
      <c r="B857" s="93"/>
      <c r="C857" s="93"/>
      <c r="D857" s="98"/>
      <c r="E857" s="109"/>
      <c r="F857" s="93"/>
      <c r="G857" s="93"/>
      <c r="H857" s="98"/>
      <c r="I857" s="93"/>
      <c r="J857" s="109"/>
      <c r="K857" s="93"/>
      <c r="L857" s="93"/>
      <c r="M857" s="93"/>
      <c r="N857" s="93"/>
      <c r="O857" s="93"/>
      <c r="P857" s="105"/>
      <c r="Q857" s="93"/>
    </row>
    <row r="858">
      <c r="A858" s="93"/>
      <c r="B858" s="93"/>
      <c r="C858" s="93"/>
      <c r="D858" s="98"/>
      <c r="E858" s="109"/>
      <c r="F858" s="93"/>
      <c r="G858" s="93"/>
      <c r="H858" s="98"/>
      <c r="I858" s="93"/>
      <c r="J858" s="109"/>
      <c r="K858" s="93"/>
      <c r="L858" s="93"/>
      <c r="M858" s="93"/>
      <c r="N858" s="93"/>
      <c r="O858" s="93"/>
      <c r="P858" s="105"/>
      <c r="Q858" s="93"/>
    </row>
    <row r="859">
      <c r="A859" s="93"/>
      <c r="B859" s="93"/>
      <c r="C859" s="93"/>
      <c r="D859" s="98"/>
      <c r="E859" s="109"/>
      <c r="F859" s="93"/>
      <c r="G859" s="93"/>
      <c r="H859" s="98"/>
      <c r="I859" s="93"/>
      <c r="J859" s="109"/>
      <c r="K859" s="93"/>
      <c r="L859" s="93"/>
      <c r="M859" s="93"/>
      <c r="N859" s="93"/>
      <c r="O859" s="93"/>
      <c r="P859" s="105"/>
      <c r="Q859" s="93"/>
    </row>
    <row r="860">
      <c r="A860" s="93"/>
      <c r="B860" s="93"/>
      <c r="C860" s="93"/>
      <c r="D860" s="98"/>
      <c r="E860" s="109"/>
      <c r="F860" s="93"/>
      <c r="G860" s="93"/>
      <c r="H860" s="98"/>
      <c r="I860" s="93"/>
      <c r="J860" s="109"/>
      <c r="K860" s="93"/>
      <c r="L860" s="93"/>
      <c r="M860" s="93"/>
      <c r="N860" s="93"/>
      <c r="O860" s="93"/>
      <c r="P860" s="105"/>
      <c r="Q860" s="93"/>
    </row>
    <row r="861">
      <c r="A861" s="93"/>
      <c r="B861" s="93"/>
      <c r="C861" s="93"/>
      <c r="D861" s="98"/>
      <c r="E861" s="109"/>
      <c r="F861" s="93"/>
      <c r="G861" s="93"/>
      <c r="H861" s="98"/>
      <c r="I861" s="93"/>
      <c r="J861" s="109"/>
      <c r="K861" s="93"/>
      <c r="L861" s="93"/>
      <c r="M861" s="93"/>
      <c r="N861" s="93"/>
      <c r="O861" s="93"/>
      <c r="P861" s="105"/>
      <c r="Q861" s="93"/>
    </row>
    <row r="862">
      <c r="A862" s="93"/>
      <c r="B862" s="93"/>
      <c r="C862" s="93"/>
      <c r="D862" s="98"/>
      <c r="E862" s="109"/>
      <c r="F862" s="93"/>
      <c r="G862" s="93"/>
      <c r="H862" s="98"/>
      <c r="I862" s="93"/>
      <c r="J862" s="109"/>
      <c r="K862" s="93"/>
      <c r="L862" s="93"/>
      <c r="M862" s="93"/>
      <c r="N862" s="93"/>
      <c r="O862" s="93"/>
      <c r="P862" s="105"/>
      <c r="Q862" s="93"/>
    </row>
    <row r="863">
      <c r="A863" s="93"/>
      <c r="B863" s="93"/>
      <c r="C863" s="93"/>
      <c r="D863" s="98"/>
      <c r="E863" s="109"/>
      <c r="F863" s="93"/>
      <c r="G863" s="93"/>
      <c r="H863" s="98"/>
      <c r="I863" s="93"/>
      <c r="J863" s="109"/>
      <c r="K863" s="93"/>
      <c r="L863" s="93"/>
      <c r="M863" s="93"/>
      <c r="N863" s="93"/>
      <c r="O863" s="93"/>
      <c r="P863" s="105"/>
      <c r="Q863" s="93"/>
    </row>
    <row r="864">
      <c r="A864" s="93"/>
      <c r="B864" s="93"/>
      <c r="C864" s="93"/>
      <c r="D864" s="98"/>
      <c r="E864" s="109"/>
      <c r="F864" s="93"/>
      <c r="G864" s="93"/>
      <c r="H864" s="98"/>
      <c r="I864" s="93"/>
      <c r="J864" s="109"/>
      <c r="K864" s="93"/>
      <c r="L864" s="93"/>
      <c r="M864" s="93"/>
      <c r="N864" s="93"/>
      <c r="O864" s="93"/>
      <c r="P864" s="105"/>
      <c r="Q864" s="93"/>
    </row>
    <row r="865">
      <c r="A865" s="93"/>
      <c r="B865" s="93"/>
      <c r="C865" s="93"/>
      <c r="D865" s="98"/>
      <c r="E865" s="109"/>
      <c r="F865" s="93"/>
      <c r="G865" s="93"/>
      <c r="H865" s="98"/>
      <c r="I865" s="93"/>
      <c r="J865" s="109"/>
      <c r="K865" s="93"/>
      <c r="L865" s="93"/>
      <c r="M865" s="93"/>
      <c r="N865" s="93"/>
      <c r="O865" s="93"/>
      <c r="P865" s="105"/>
      <c r="Q865" s="93"/>
    </row>
    <row r="866">
      <c r="A866" s="93"/>
      <c r="B866" s="93"/>
      <c r="C866" s="93"/>
      <c r="D866" s="98"/>
      <c r="E866" s="109"/>
      <c r="F866" s="93"/>
      <c r="G866" s="93"/>
      <c r="H866" s="98"/>
      <c r="I866" s="93"/>
      <c r="J866" s="109"/>
      <c r="K866" s="93"/>
      <c r="L866" s="93"/>
      <c r="M866" s="93"/>
      <c r="N866" s="93"/>
      <c r="O866" s="93"/>
      <c r="P866" s="105"/>
      <c r="Q866" s="93"/>
    </row>
    <row r="867">
      <c r="A867" s="93"/>
      <c r="B867" s="93"/>
      <c r="C867" s="93"/>
      <c r="D867" s="98"/>
      <c r="E867" s="109"/>
      <c r="F867" s="93"/>
      <c r="G867" s="93"/>
      <c r="H867" s="98"/>
      <c r="I867" s="93"/>
      <c r="J867" s="109"/>
      <c r="K867" s="93"/>
      <c r="L867" s="93"/>
      <c r="M867" s="93"/>
      <c r="N867" s="93"/>
      <c r="O867" s="93"/>
      <c r="P867" s="105"/>
      <c r="Q867" s="93"/>
    </row>
    <row r="868">
      <c r="A868" s="93"/>
      <c r="B868" s="93"/>
      <c r="C868" s="93"/>
      <c r="D868" s="98"/>
      <c r="E868" s="109"/>
      <c r="F868" s="93"/>
      <c r="G868" s="93"/>
      <c r="H868" s="98"/>
      <c r="I868" s="93"/>
      <c r="J868" s="109"/>
      <c r="K868" s="93"/>
      <c r="L868" s="93"/>
      <c r="M868" s="93"/>
      <c r="N868" s="93"/>
      <c r="O868" s="93"/>
      <c r="P868" s="105"/>
      <c r="Q868" s="93"/>
    </row>
    <row r="869">
      <c r="A869" s="93"/>
      <c r="B869" s="93"/>
      <c r="C869" s="93"/>
      <c r="D869" s="98"/>
      <c r="E869" s="109"/>
      <c r="F869" s="93"/>
      <c r="G869" s="93"/>
      <c r="H869" s="98"/>
      <c r="I869" s="93"/>
      <c r="J869" s="109"/>
      <c r="K869" s="93"/>
      <c r="L869" s="93"/>
      <c r="M869" s="93"/>
      <c r="N869" s="93"/>
      <c r="O869" s="93"/>
      <c r="P869" s="105"/>
      <c r="Q869" s="93"/>
    </row>
    <row r="870">
      <c r="A870" s="93"/>
      <c r="B870" s="93"/>
      <c r="C870" s="93"/>
      <c r="D870" s="98"/>
      <c r="E870" s="109"/>
      <c r="F870" s="93"/>
      <c r="G870" s="93"/>
      <c r="H870" s="98"/>
      <c r="I870" s="93"/>
      <c r="J870" s="109"/>
      <c r="K870" s="93"/>
      <c r="L870" s="93"/>
      <c r="M870" s="93"/>
      <c r="N870" s="93"/>
      <c r="O870" s="93"/>
      <c r="P870" s="105"/>
      <c r="Q870" s="93"/>
    </row>
    <row r="871">
      <c r="A871" s="93"/>
      <c r="B871" s="93"/>
      <c r="C871" s="93"/>
      <c r="D871" s="98"/>
      <c r="E871" s="109"/>
      <c r="F871" s="93"/>
      <c r="G871" s="93"/>
      <c r="H871" s="98"/>
      <c r="I871" s="93"/>
      <c r="J871" s="109"/>
      <c r="K871" s="93"/>
      <c r="L871" s="93"/>
      <c r="M871" s="93"/>
      <c r="N871" s="93"/>
      <c r="O871" s="93"/>
      <c r="P871" s="105"/>
      <c r="Q871" s="93"/>
    </row>
    <row r="872">
      <c r="A872" s="93"/>
      <c r="B872" s="93"/>
      <c r="C872" s="93"/>
      <c r="D872" s="98"/>
      <c r="E872" s="109"/>
      <c r="F872" s="93"/>
      <c r="G872" s="93"/>
      <c r="H872" s="98"/>
      <c r="I872" s="93"/>
      <c r="J872" s="109"/>
      <c r="K872" s="93"/>
      <c r="L872" s="93"/>
      <c r="M872" s="93"/>
      <c r="N872" s="93"/>
      <c r="O872" s="93"/>
      <c r="P872" s="105"/>
      <c r="Q872" s="93"/>
    </row>
    <row r="873">
      <c r="A873" s="93"/>
      <c r="B873" s="93"/>
      <c r="C873" s="93"/>
      <c r="D873" s="98"/>
      <c r="E873" s="109"/>
      <c r="F873" s="93"/>
      <c r="G873" s="93"/>
      <c r="H873" s="98"/>
      <c r="I873" s="93"/>
      <c r="J873" s="109"/>
      <c r="K873" s="93"/>
      <c r="L873" s="93"/>
      <c r="M873" s="93"/>
      <c r="N873" s="93"/>
      <c r="O873" s="93"/>
      <c r="P873" s="105"/>
      <c r="Q873" s="93"/>
    </row>
    <row r="874">
      <c r="A874" s="93"/>
      <c r="B874" s="93"/>
      <c r="C874" s="93"/>
      <c r="D874" s="98"/>
      <c r="E874" s="109"/>
      <c r="F874" s="93"/>
      <c r="G874" s="93"/>
      <c r="H874" s="98"/>
      <c r="I874" s="93"/>
      <c r="J874" s="109"/>
      <c r="K874" s="93"/>
      <c r="L874" s="93"/>
      <c r="M874" s="93"/>
      <c r="N874" s="93"/>
      <c r="O874" s="93"/>
      <c r="P874" s="105"/>
      <c r="Q874" s="93"/>
    </row>
    <row r="875">
      <c r="A875" s="93"/>
      <c r="B875" s="93"/>
      <c r="C875" s="93"/>
      <c r="D875" s="98"/>
      <c r="E875" s="109"/>
      <c r="F875" s="93"/>
      <c r="G875" s="93"/>
      <c r="H875" s="98"/>
      <c r="I875" s="93"/>
      <c r="J875" s="109"/>
      <c r="K875" s="93"/>
      <c r="L875" s="93"/>
      <c r="M875" s="93"/>
      <c r="N875" s="93"/>
      <c r="O875" s="93"/>
      <c r="P875" s="105"/>
      <c r="Q875" s="93"/>
    </row>
    <row r="876">
      <c r="A876" s="93"/>
      <c r="B876" s="93"/>
      <c r="C876" s="93"/>
      <c r="D876" s="98"/>
      <c r="E876" s="109"/>
      <c r="F876" s="93"/>
      <c r="G876" s="93"/>
      <c r="H876" s="98"/>
      <c r="I876" s="93"/>
      <c r="J876" s="109"/>
      <c r="K876" s="93"/>
      <c r="L876" s="93"/>
      <c r="M876" s="93"/>
      <c r="N876" s="93"/>
      <c r="O876" s="93"/>
      <c r="P876" s="105"/>
      <c r="Q876" s="93"/>
    </row>
    <row r="877">
      <c r="A877" s="93"/>
      <c r="B877" s="93"/>
      <c r="C877" s="93"/>
      <c r="D877" s="98"/>
      <c r="E877" s="109"/>
      <c r="F877" s="93"/>
      <c r="G877" s="93"/>
      <c r="H877" s="98"/>
      <c r="I877" s="93"/>
      <c r="J877" s="109"/>
      <c r="K877" s="93"/>
      <c r="L877" s="93"/>
      <c r="M877" s="93"/>
      <c r="N877" s="93"/>
      <c r="O877" s="93"/>
      <c r="P877" s="105"/>
      <c r="Q877" s="93"/>
    </row>
    <row r="878">
      <c r="A878" s="93"/>
      <c r="B878" s="93"/>
      <c r="C878" s="93"/>
      <c r="D878" s="98"/>
      <c r="E878" s="109"/>
      <c r="F878" s="93"/>
      <c r="G878" s="93"/>
      <c r="H878" s="98"/>
      <c r="I878" s="93"/>
      <c r="J878" s="109"/>
      <c r="K878" s="93"/>
      <c r="L878" s="93"/>
      <c r="M878" s="93"/>
      <c r="N878" s="93"/>
      <c r="O878" s="93"/>
      <c r="P878" s="105"/>
      <c r="Q878" s="93"/>
    </row>
    <row r="879">
      <c r="A879" s="93"/>
      <c r="B879" s="93"/>
      <c r="C879" s="93"/>
      <c r="D879" s="98"/>
      <c r="E879" s="109"/>
      <c r="F879" s="93"/>
      <c r="G879" s="93"/>
      <c r="H879" s="98"/>
      <c r="I879" s="93"/>
      <c r="J879" s="109"/>
      <c r="K879" s="93"/>
      <c r="L879" s="93"/>
      <c r="M879" s="93"/>
      <c r="N879" s="93"/>
      <c r="O879" s="93"/>
      <c r="P879" s="105"/>
      <c r="Q879" s="93"/>
    </row>
    <row r="880">
      <c r="A880" s="93"/>
      <c r="B880" s="93"/>
      <c r="C880" s="93"/>
      <c r="D880" s="98"/>
      <c r="E880" s="109"/>
      <c r="F880" s="93"/>
      <c r="G880" s="93"/>
      <c r="H880" s="98"/>
      <c r="I880" s="93"/>
      <c r="J880" s="109"/>
      <c r="K880" s="93"/>
      <c r="L880" s="93"/>
      <c r="M880" s="93"/>
      <c r="N880" s="93"/>
      <c r="O880" s="93"/>
      <c r="P880" s="105"/>
      <c r="Q880" s="93"/>
    </row>
    <row r="881">
      <c r="A881" s="93"/>
      <c r="B881" s="93"/>
      <c r="C881" s="93"/>
      <c r="D881" s="98"/>
      <c r="E881" s="109"/>
      <c r="F881" s="93"/>
      <c r="G881" s="93"/>
      <c r="H881" s="98"/>
      <c r="I881" s="93"/>
      <c r="J881" s="109"/>
      <c r="K881" s="93"/>
      <c r="L881" s="93"/>
      <c r="M881" s="93"/>
      <c r="N881" s="93"/>
      <c r="O881" s="93"/>
      <c r="P881" s="105"/>
      <c r="Q881" s="93"/>
    </row>
    <row r="882">
      <c r="A882" s="93"/>
      <c r="B882" s="93"/>
      <c r="C882" s="93"/>
      <c r="D882" s="98"/>
      <c r="E882" s="109"/>
      <c r="F882" s="93"/>
      <c r="G882" s="93"/>
      <c r="H882" s="98"/>
      <c r="I882" s="93"/>
      <c r="J882" s="109"/>
      <c r="K882" s="93"/>
      <c r="L882" s="93"/>
      <c r="M882" s="93"/>
      <c r="N882" s="93"/>
      <c r="O882" s="93"/>
      <c r="P882" s="105"/>
      <c r="Q882" s="93"/>
    </row>
    <row r="883">
      <c r="A883" s="93"/>
      <c r="B883" s="93"/>
      <c r="C883" s="93"/>
      <c r="D883" s="98"/>
      <c r="E883" s="109"/>
      <c r="F883" s="93"/>
      <c r="G883" s="93"/>
      <c r="H883" s="98"/>
      <c r="I883" s="93"/>
      <c r="J883" s="109"/>
      <c r="K883" s="93"/>
      <c r="L883" s="93"/>
      <c r="M883" s="93"/>
      <c r="N883" s="93"/>
      <c r="O883" s="93"/>
      <c r="P883" s="105"/>
      <c r="Q883" s="93"/>
    </row>
    <row r="884">
      <c r="A884" s="93"/>
      <c r="B884" s="93"/>
      <c r="C884" s="93"/>
      <c r="D884" s="98"/>
      <c r="E884" s="109"/>
      <c r="F884" s="93"/>
      <c r="G884" s="93"/>
      <c r="H884" s="98"/>
      <c r="I884" s="93"/>
      <c r="J884" s="109"/>
      <c r="K884" s="93"/>
      <c r="L884" s="93"/>
      <c r="M884" s="93"/>
      <c r="N884" s="93"/>
      <c r="O884" s="93"/>
      <c r="P884" s="105"/>
      <c r="Q884" s="93"/>
    </row>
    <row r="885">
      <c r="A885" s="93"/>
      <c r="B885" s="93"/>
      <c r="C885" s="93"/>
      <c r="D885" s="98"/>
      <c r="E885" s="109"/>
      <c r="F885" s="93"/>
      <c r="G885" s="93"/>
      <c r="H885" s="98"/>
      <c r="I885" s="93"/>
      <c r="J885" s="109"/>
      <c r="K885" s="93"/>
      <c r="L885" s="93"/>
      <c r="M885" s="93"/>
      <c r="N885" s="93"/>
      <c r="O885" s="93"/>
      <c r="P885" s="105"/>
      <c r="Q885" s="93"/>
    </row>
    <row r="886">
      <c r="A886" s="93"/>
      <c r="B886" s="93"/>
      <c r="C886" s="93"/>
      <c r="D886" s="98"/>
      <c r="E886" s="109"/>
      <c r="F886" s="93"/>
      <c r="G886" s="93"/>
      <c r="H886" s="98"/>
      <c r="I886" s="93"/>
      <c r="J886" s="109"/>
      <c r="K886" s="93"/>
      <c r="L886" s="93"/>
      <c r="M886" s="93"/>
      <c r="N886" s="93"/>
      <c r="O886" s="93"/>
      <c r="P886" s="105"/>
      <c r="Q886" s="93"/>
    </row>
    <row r="887">
      <c r="A887" s="93"/>
      <c r="B887" s="93"/>
      <c r="C887" s="93"/>
      <c r="D887" s="98"/>
      <c r="E887" s="109"/>
      <c r="F887" s="93"/>
      <c r="G887" s="93"/>
      <c r="H887" s="98"/>
      <c r="I887" s="93"/>
      <c r="J887" s="109"/>
      <c r="K887" s="93"/>
      <c r="L887" s="93"/>
      <c r="M887" s="93"/>
      <c r="N887" s="93"/>
      <c r="O887" s="93"/>
      <c r="P887" s="105"/>
      <c r="Q887" s="93"/>
    </row>
    <row r="888">
      <c r="A888" s="93"/>
      <c r="B888" s="93"/>
      <c r="C888" s="93"/>
      <c r="D888" s="98"/>
      <c r="E888" s="109"/>
      <c r="F888" s="93"/>
      <c r="G888" s="93"/>
      <c r="H888" s="98"/>
      <c r="I888" s="93"/>
      <c r="J888" s="109"/>
      <c r="K888" s="93"/>
      <c r="L888" s="93"/>
      <c r="M888" s="93"/>
      <c r="N888" s="93"/>
      <c r="O888" s="93"/>
      <c r="P888" s="105"/>
      <c r="Q888" s="93"/>
    </row>
    <row r="889">
      <c r="A889" s="93"/>
      <c r="B889" s="93"/>
      <c r="C889" s="93"/>
      <c r="D889" s="98"/>
      <c r="E889" s="109"/>
      <c r="F889" s="93"/>
      <c r="G889" s="93"/>
      <c r="H889" s="98"/>
      <c r="I889" s="93"/>
      <c r="J889" s="109"/>
      <c r="K889" s="93"/>
      <c r="L889" s="93"/>
      <c r="M889" s="93"/>
      <c r="N889" s="93"/>
      <c r="O889" s="93"/>
      <c r="P889" s="105"/>
      <c r="Q889" s="93"/>
    </row>
    <row r="890">
      <c r="A890" s="93"/>
      <c r="B890" s="93"/>
      <c r="C890" s="93"/>
      <c r="D890" s="98"/>
      <c r="E890" s="109"/>
      <c r="F890" s="93"/>
      <c r="G890" s="93"/>
      <c r="H890" s="98"/>
      <c r="I890" s="93"/>
      <c r="J890" s="109"/>
      <c r="K890" s="93"/>
      <c r="L890" s="93"/>
      <c r="M890" s="93"/>
      <c r="N890" s="93"/>
      <c r="O890" s="93"/>
      <c r="P890" s="105"/>
      <c r="Q890" s="93"/>
    </row>
    <row r="891">
      <c r="A891" s="93"/>
      <c r="B891" s="93"/>
      <c r="C891" s="93"/>
      <c r="D891" s="98"/>
      <c r="E891" s="109"/>
      <c r="F891" s="93"/>
      <c r="G891" s="93"/>
      <c r="H891" s="98"/>
      <c r="I891" s="93"/>
      <c r="J891" s="109"/>
      <c r="K891" s="93"/>
      <c r="L891" s="93"/>
      <c r="M891" s="93"/>
      <c r="N891" s="93"/>
      <c r="O891" s="93"/>
      <c r="P891" s="105"/>
      <c r="Q891" s="93"/>
    </row>
    <row r="892">
      <c r="A892" s="93"/>
      <c r="B892" s="93"/>
      <c r="C892" s="93"/>
      <c r="D892" s="98"/>
      <c r="E892" s="109"/>
      <c r="F892" s="93"/>
      <c r="G892" s="93"/>
      <c r="H892" s="98"/>
      <c r="I892" s="93"/>
      <c r="J892" s="109"/>
      <c r="K892" s="93"/>
      <c r="L892" s="93"/>
      <c r="M892" s="93"/>
      <c r="N892" s="93"/>
      <c r="O892" s="93"/>
      <c r="P892" s="105"/>
      <c r="Q892" s="93"/>
    </row>
    <row r="893">
      <c r="A893" s="93"/>
      <c r="B893" s="93"/>
      <c r="C893" s="93"/>
      <c r="D893" s="98"/>
      <c r="E893" s="109"/>
      <c r="F893" s="93"/>
      <c r="G893" s="93"/>
      <c r="H893" s="98"/>
      <c r="I893" s="93"/>
      <c r="J893" s="109"/>
      <c r="K893" s="93"/>
      <c r="L893" s="93"/>
      <c r="M893" s="93"/>
      <c r="N893" s="93"/>
      <c r="O893" s="93"/>
      <c r="P893" s="105"/>
      <c r="Q893" s="93"/>
    </row>
    <row r="894">
      <c r="A894" s="93"/>
      <c r="B894" s="93"/>
      <c r="C894" s="93"/>
      <c r="D894" s="98"/>
      <c r="E894" s="109"/>
      <c r="F894" s="93"/>
      <c r="G894" s="93"/>
      <c r="H894" s="98"/>
      <c r="I894" s="93"/>
      <c r="J894" s="109"/>
      <c r="K894" s="93"/>
      <c r="L894" s="93"/>
      <c r="M894" s="93"/>
      <c r="N894" s="93"/>
      <c r="O894" s="93"/>
      <c r="P894" s="105"/>
      <c r="Q894" s="93"/>
    </row>
    <row r="895">
      <c r="A895" s="93"/>
      <c r="B895" s="93"/>
      <c r="C895" s="93"/>
      <c r="D895" s="98"/>
      <c r="E895" s="109"/>
      <c r="F895" s="93"/>
      <c r="G895" s="93"/>
      <c r="H895" s="98"/>
      <c r="I895" s="93"/>
      <c r="J895" s="109"/>
      <c r="K895" s="93"/>
      <c r="L895" s="93"/>
      <c r="M895" s="93"/>
      <c r="N895" s="93"/>
      <c r="O895" s="93"/>
      <c r="P895" s="105"/>
      <c r="Q895" s="93"/>
    </row>
    <row r="896">
      <c r="A896" s="93"/>
      <c r="B896" s="93"/>
      <c r="C896" s="93"/>
      <c r="D896" s="98"/>
      <c r="E896" s="109"/>
      <c r="F896" s="93"/>
      <c r="G896" s="93"/>
      <c r="H896" s="98"/>
      <c r="I896" s="93"/>
      <c r="J896" s="109"/>
      <c r="K896" s="93"/>
      <c r="L896" s="93"/>
      <c r="M896" s="93"/>
      <c r="N896" s="93"/>
      <c r="O896" s="93"/>
      <c r="P896" s="105"/>
      <c r="Q896" s="93"/>
    </row>
    <row r="897">
      <c r="A897" s="93"/>
      <c r="B897" s="93"/>
      <c r="C897" s="93"/>
      <c r="D897" s="98"/>
      <c r="E897" s="109"/>
      <c r="F897" s="93"/>
      <c r="G897" s="93"/>
      <c r="H897" s="98"/>
      <c r="I897" s="93"/>
      <c r="J897" s="109"/>
      <c r="K897" s="93"/>
      <c r="L897" s="93"/>
      <c r="M897" s="93"/>
      <c r="N897" s="93"/>
      <c r="O897" s="93"/>
      <c r="P897" s="105"/>
      <c r="Q897" s="93"/>
    </row>
    <row r="898">
      <c r="A898" s="93"/>
      <c r="B898" s="93"/>
      <c r="C898" s="93"/>
      <c r="D898" s="98"/>
      <c r="E898" s="109"/>
      <c r="F898" s="93"/>
      <c r="G898" s="93"/>
      <c r="H898" s="98"/>
      <c r="I898" s="93"/>
      <c r="J898" s="109"/>
      <c r="K898" s="93"/>
      <c r="L898" s="93"/>
      <c r="M898" s="93"/>
      <c r="N898" s="93"/>
      <c r="O898" s="93"/>
      <c r="P898" s="105"/>
      <c r="Q898" s="93"/>
    </row>
    <row r="899">
      <c r="A899" s="93"/>
      <c r="B899" s="93"/>
      <c r="C899" s="93"/>
      <c r="D899" s="98"/>
      <c r="E899" s="109"/>
      <c r="F899" s="93"/>
      <c r="G899" s="93"/>
      <c r="H899" s="98"/>
      <c r="I899" s="93"/>
      <c r="J899" s="109"/>
      <c r="K899" s="93"/>
      <c r="L899" s="93"/>
      <c r="M899" s="93"/>
      <c r="N899" s="93"/>
      <c r="O899" s="93"/>
      <c r="P899" s="105"/>
      <c r="Q899" s="93"/>
    </row>
    <row r="900">
      <c r="A900" s="93"/>
      <c r="B900" s="93"/>
      <c r="C900" s="93"/>
      <c r="D900" s="98"/>
      <c r="E900" s="109"/>
      <c r="F900" s="93"/>
      <c r="G900" s="93"/>
      <c r="H900" s="98"/>
      <c r="I900" s="93"/>
      <c r="J900" s="109"/>
      <c r="K900" s="93"/>
      <c r="L900" s="93"/>
      <c r="M900" s="93"/>
      <c r="N900" s="93"/>
      <c r="O900" s="93"/>
      <c r="P900" s="105"/>
      <c r="Q900" s="93"/>
    </row>
    <row r="901">
      <c r="A901" s="93"/>
      <c r="B901" s="93"/>
      <c r="C901" s="93"/>
      <c r="D901" s="98"/>
      <c r="E901" s="109"/>
      <c r="F901" s="93"/>
      <c r="G901" s="93"/>
      <c r="H901" s="98"/>
      <c r="I901" s="93"/>
      <c r="J901" s="109"/>
      <c r="K901" s="93"/>
      <c r="L901" s="93"/>
      <c r="M901" s="93"/>
      <c r="N901" s="93"/>
      <c r="O901" s="93"/>
      <c r="P901" s="105"/>
      <c r="Q901" s="93"/>
    </row>
    <row r="902">
      <c r="A902" s="93"/>
      <c r="B902" s="93"/>
      <c r="C902" s="93"/>
      <c r="D902" s="98"/>
      <c r="E902" s="109"/>
      <c r="F902" s="93"/>
      <c r="G902" s="93"/>
      <c r="H902" s="98"/>
      <c r="I902" s="93"/>
      <c r="J902" s="109"/>
      <c r="K902" s="93"/>
      <c r="L902" s="93"/>
      <c r="M902" s="93"/>
      <c r="N902" s="93"/>
      <c r="O902" s="93"/>
      <c r="P902" s="105"/>
      <c r="Q902" s="93"/>
    </row>
    <row r="903">
      <c r="A903" s="93"/>
      <c r="B903" s="93"/>
      <c r="C903" s="93"/>
      <c r="D903" s="98"/>
      <c r="E903" s="109"/>
      <c r="F903" s="93"/>
      <c r="G903" s="93"/>
      <c r="H903" s="98"/>
      <c r="I903" s="93"/>
      <c r="J903" s="109"/>
      <c r="K903" s="93"/>
      <c r="L903" s="93"/>
      <c r="M903" s="93"/>
      <c r="N903" s="93"/>
      <c r="O903" s="93"/>
      <c r="P903" s="105"/>
      <c r="Q903" s="93"/>
    </row>
    <row r="904">
      <c r="A904" s="93"/>
      <c r="B904" s="93"/>
      <c r="C904" s="93"/>
      <c r="D904" s="98"/>
      <c r="E904" s="109"/>
      <c r="F904" s="93"/>
      <c r="G904" s="93"/>
      <c r="H904" s="98"/>
      <c r="I904" s="93"/>
      <c r="J904" s="109"/>
      <c r="K904" s="93"/>
      <c r="L904" s="93"/>
      <c r="M904" s="93"/>
      <c r="N904" s="93"/>
      <c r="O904" s="93"/>
      <c r="P904" s="105"/>
      <c r="Q904" s="93"/>
    </row>
    <row r="905">
      <c r="A905" s="93"/>
      <c r="B905" s="93"/>
      <c r="C905" s="93"/>
      <c r="D905" s="98"/>
      <c r="E905" s="109"/>
      <c r="F905" s="93"/>
      <c r="G905" s="93"/>
      <c r="H905" s="98"/>
      <c r="I905" s="93"/>
      <c r="J905" s="109"/>
      <c r="K905" s="93"/>
      <c r="L905" s="93"/>
      <c r="M905" s="93"/>
      <c r="N905" s="93"/>
      <c r="O905" s="93"/>
      <c r="P905" s="105"/>
      <c r="Q905" s="93"/>
    </row>
    <row r="906">
      <c r="A906" s="93"/>
      <c r="B906" s="93"/>
      <c r="C906" s="93"/>
      <c r="D906" s="98"/>
      <c r="E906" s="109"/>
      <c r="F906" s="93"/>
      <c r="G906" s="93"/>
      <c r="H906" s="98"/>
      <c r="I906" s="93"/>
      <c r="J906" s="109"/>
      <c r="K906" s="93"/>
      <c r="L906" s="93"/>
      <c r="M906" s="93"/>
      <c r="N906" s="93"/>
      <c r="O906" s="93"/>
      <c r="P906" s="105"/>
      <c r="Q906" s="93"/>
    </row>
    <row r="907">
      <c r="A907" s="93"/>
      <c r="B907" s="93"/>
      <c r="C907" s="93"/>
      <c r="D907" s="98"/>
      <c r="E907" s="109"/>
      <c r="F907" s="93"/>
      <c r="G907" s="93"/>
      <c r="H907" s="98"/>
      <c r="I907" s="93"/>
      <c r="J907" s="109"/>
      <c r="K907" s="93"/>
      <c r="L907" s="93"/>
      <c r="M907" s="93"/>
      <c r="N907" s="93"/>
      <c r="O907" s="93"/>
      <c r="P907" s="105"/>
      <c r="Q907" s="93"/>
    </row>
    <row r="908">
      <c r="A908" s="93"/>
      <c r="B908" s="93"/>
      <c r="C908" s="93"/>
      <c r="D908" s="98"/>
      <c r="E908" s="109"/>
      <c r="F908" s="93"/>
      <c r="G908" s="93"/>
      <c r="H908" s="98"/>
      <c r="I908" s="93"/>
      <c r="J908" s="109"/>
      <c r="K908" s="93"/>
      <c r="L908" s="93"/>
      <c r="M908" s="93"/>
      <c r="N908" s="93"/>
      <c r="O908" s="93"/>
      <c r="P908" s="105"/>
      <c r="Q908" s="93"/>
    </row>
    <row r="909">
      <c r="A909" s="93"/>
      <c r="B909" s="93"/>
      <c r="C909" s="93"/>
      <c r="D909" s="98"/>
      <c r="E909" s="109"/>
      <c r="F909" s="93"/>
      <c r="G909" s="93"/>
      <c r="H909" s="98"/>
      <c r="I909" s="93"/>
      <c r="J909" s="109"/>
      <c r="K909" s="93"/>
      <c r="L909" s="93"/>
      <c r="M909" s="93"/>
      <c r="N909" s="93"/>
      <c r="O909" s="93"/>
      <c r="P909" s="105"/>
      <c r="Q909" s="93"/>
    </row>
    <row r="910">
      <c r="A910" s="93"/>
      <c r="B910" s="93"/>
      <c r="C910" s="93"/>
      <c r="D910" s="98"/>
      <c r="E910" s="109"/>
      <c r="F910" s="93"/>
      <c r="G910" s="93"/>
      <c r="H910" s="98"/>
      <c r="I910" s="93"/>
      <c r="J910" s="109"/>
      <c r="K910" s="93"/>
      <c r="L910" s="93"/>
      <c r="M910" s="93"/>
      <c r="N910" s="93"/>
      <c r="O910" s="93"/>
      <c r="P910" s="105"/>
      <c r="Q910" s="93"/>
    </row>
    <row r="911">
      <c r="A911" s="93"/>
      <c r="B911" s="93"/>
      <c r="C911" s="93"/>
      <c r="D911" s="98"/>
      <c r="E911" s="109"/>
      <c r="F911" s="93"/>
      <c r="G911" s="93"/>
      <c r="H911" s="98"/>
      <c r="I911" s="93"/>
      <c r="J911" s="109"/>
      <c r="K911" s="93"/>
      <c r="L911" s="93"/>
      <c r="M911" s="93"/>
      <c r="N911" s="93"/>
      <c r="O911" s="93"/>
      <c r="P911" s="105"/>
      <c r="Q911" s="93"/>
    </row>
    <row r="912">
      <c r="A912" s="93"/>
      <c r="B912" s="93"/>
      <c r="C912" s="93"/>
      <c r="D912" s="98"/>
      <c r="E912" s="109"/>
      <c r="F912" s="93"/>
      <c r="G912" s="93"/>
      <c r="H912" s="98"/>
      <c r="I912" s="93"/>
      <c r="J912" s="109"/>
      <c r="K912" s="93"/>
      <c r="L912" s="93"/>
      <c r="M912" s="93"/>
      <c r="N912" s="93"/>
      <c r="O912" s="93"/>
      <c r="P912" s="105"/>
      <c r="Q912" s="93"/>
    </row>
    <row r="913">
      <c r="A913" s="93"/>
      <c r="B913" s="93"/>
      <c r="C913" s="93"/>
      <c r="D913" s="98"/>
      <c r="E913" s="109"/>
      <c r="F913" s="93"/>
      <c r="G913" s="93"/>
      <c r="H913" s="98"/>
      <c r="I913" s="93"/>
      <c r="J913" s="109"/>
      <c r="K913" s="93"/>
      <c r="L913" s="93"/>
      <c r="M913" s="93"/>
      <c r="N913" s="93"/>
      <c r="O913" s="93"/>
      <c r="P913" s="105"/>
      <c r="Q913" s="93"/>
    </row>
    <row r="914">
      <c r="A914" s="93"/>
      <c r="B914" s="93"/>
      <c r="C914" s="93"/>
      <c r="D914" s="98"/>
      <c r="E914" s="109"/>
      <c r="F914" s="93"/>
      <c r="G914" s="93"/>
      <c r="H914" s="98"/>
      <c r="I914" s="93"/>
      <c r="J914" s="109"/>
      <c r="K914" s="93"/>
      <c r="L914" s="93"/>
      <c r="M914" s="93"/>
      <c r="N914" s="93"/>
      <c r="O914" s="93"/>
      <c r="P914" s="105"/>
      <c r="Q914" s="93"/>
    </row>
    <row r="915">
      <c r="A915" s="93"/>
      <c r="B915" s="93"/>
      <c r="C915" s="93"/>
      <c r="D915" s="98"/>
      <c r="E915" s="109"/>
      <c r="F915" s="93"/>
      <c r="G915" s="93"/>
      <c r="H915" s="98"/>
      <c r="I915" s="93"/>
      <c r="J915" s="109"/>
      <c r="K915" s="93"/>
      <c r="L915" s="93"/>
      <c r="M915" s="93"/>
      <c r="N915" s="93"/>
      <c r="O915" s="93"/>
      <c r="P915" s="105"/>
      <c r="Q915" s="93"/>
    </row>
    <row r="916">
      <c r="A916" s="93"/>
      <c r="B916" s="93"/>
      <c r="C916" s="93"/>
      <c r="D916" s="98"/>
      <c r="E916" s="109"/>
      <c r="F916" s="93"/>
      <c r="G916" s="93"/>
      <c r="H916" s="98"/>
      <c r="I916" s="93"/>
      <c r="J916" s="109"/>
      <c r="K916" s="93"/>
      <c r="L916" s="93"/>
      <c r="M916" s="93"/>
      <c r="N916" s="93"/>
      <c r="O916" s="93"/>
      <c r="P916" s="105"/>
      <c r="Q916" s="93"/>
    </row>
    <row r="917">
      <c r="A917" s="93"/>
      <c r="B917" s="93"/>
      <c r="C917" s="93"/>
      <c r="D917" s="98"/>
      <c r="E917" s="109"/>
      <c r="F917" s="93"/>
      <c r="G917" s="93"/>
      <c r="H917" s="98"/>
      <c r="I917" s="93"/>
      <c r="J917" s="109"/>
      <c r="K917" s="93"/>
      <c r="L917" s="93"/>
      <c r="M917" s="93"/>
      <c r="N917" s="93"/>
      <c r="O917" s="93"/>
      <c r="P917" s="105"/>
      <c r="Q917" s="93"/>
    </row>
    <row r="918">
      <c r="A918" s="93"/>
      <c r="B918" s="93"/>
      <c r="C918" s="93"/>
      <c r="D918" s="98"/>
      <c r="E918" s="109"/>
      <c r="F918" s="93"/>
      <c r="G918" s="93"/>
      <c r="H918" s="98"/>
      <c r="I918" s="93"/>
      <c r="J918" s="109"/>
      <c r="K918" s="93"/>
      <c r="L918" s="93"/>
      <c r="M918" s="93"/>
      <c r="N918" s="93"/>
      <c r="O918" s="93"/>
      <c r="P918" s="105"/>
      <c r="Q918" s="93"/>
    </row>
    <row r="919">
      <c r="A919" s="93"/>
      <c r="B919" s="93"/>
      <c r="C919" s="93"/>
      <c r="D919" s="98"/>
      <c r="E919" s="109"/>
      <c r="F919" s="93"/>
      <c r="G919" s="93"/>
      <c r="H919" s="98"/>
      <c r="I919" s="93"/>
      <c r="J919" s="109"/>
      <c r="K919" s="93"/>
      <c r="L919" s="93"/>
      <c r="M919" s="93"/>
      <c r="N919" s="93"/>
      <c r="O919" s="93"/>
      <c r="P919" s="105"/>
      <c r="Q919" s="93"/>
    </row>
    <row r="920">
      <c r="A920" s="93"/>
      <c r="B920" s="93"/>
      <c r="C920" s="93"/>
      <c r="D920" s="98"/>
      <c r="E920" s="109"/>
      <c r="F920" s="93"/>
      <c r="G920" s="93"/>
      <c r="H920" s="98"/>
      <c r="I920" s="93"/>
      <c r="J920" s="109"/>
      <c r="K920" s="93"/>
      <c r="L920" s="93"/>
      <c r="M920" s="93"/>
      <c r="N920" s="93"/>
      <c r="O920" s="93"/>
      <c r="P920" s="105"/>
      <c r="Q920" s="93"/>
    </row>
    <row r="921">
      <c r="A921" s="93"/>
      <c r="B921" s="93"/>
      <c r="C921" s="93"/>
      <c r="D921" s="98"/>
      <c r="E921" s="109"/>
      <c r="F921" s="93"/>
      <c r="G921" s="93"/>
      <c r="H921" s="98"/>
      <c r="I921" s="93"/>
      <c r="J921" s="109"/>
      <c r="K921" s="93"/>
      <c r="L921" s="93"/>
      <c r="M921" s="93"/>
      <c r="N921" s="93"/>
      <c r="O921" s="93"/>
      <c r="P921" s="105"/>
      <c r="Q921" s="93"/>
    </row>
    <row r="922">
      <c r="A922" s="93"/>
      <c r="B922" s="93"/>
      <c r="C922" s="93"/>
      <c r="D922" s="98"/>
      <c r="E922" s="109"/>
      <c r="F922" s="93"/>
      <c r="G922" s="93"/>
      <c r="H922" s="98"/>
      <c r="I922" s="93"/>
      <c r="J922" s="109"/>
      <c r="K922" s="93"/>
      <c r="L922" s="93"/>
      <c r="M922" s="93"/>
      <c r="N922" s="93"/>
      <c r="O922" s="93"/>
      <c r="P922" s="105"/>
      <c r="Q922" s="93"/>
    </row>
    <row r="923">
      <c r="A923" s="93"/>
      <c r="B923" s="93"/>
      <c r="C923" s="93"/>
      <c r="D923" s="98"/>
      <c r="E923" s="109"/>
      <c r="F923" s="93"/>
      <c r="G923" s="93"/>
      <c r="H923" s="98"/>
      <c r="I923" s="93"/>
      <c r="J923" s="109"/>
      <c r="K923" s="93"/>
      <c r="L923" s="93"/>
      <c r="M923" s="93"/>
      <c r="N923" s="93"/>
      <c r="O923" s="93"/>
      <c r="P923" s="105"/>
      <c r="Q923" s="93"/>
    </row>
    <row r="924">
      <c r="A924" s="93"/>
      <c r="B924" s="93"/>
      <c r="C924" s="93"/>
      <c r="D924" s="98"/>
      <c r="E924" s="109"/>
      <c r="F924" s="93"/>
      <c r="G924" s="93"/>
      <c r="H924" s="98"/>
      <c r="I924" s="93"/>
      <c r="J924" s="109"/>
      <c r="K924" s="93"/>
      <c r="L924" s="93"/>
      <c r="M924" s="93"/>
      <c r="N924" s="93"/>
      <c r="O924" s="93"/>
      <c r="P924" s="105"/>
      <c r="Q924" s="93"/>
    </row>
    <row r="925">
      <c r="A925" s="93"/>
      <c r="B925" s="93"/>
      <c r="C925" s="93"/>
      <c r="D925" s="98"/>
      <c r="E925" s="109"/>
      <c r="F925" s="93"/>
      <c r="G925" s="93"/>
      <c r="H925" s="98"/>
      <c r="I925" s="93"/>
      <c r="J925" s="109"/>
      <c r="K925" s="93"/>
      <c r="L925" s="93"/>
      <c r="M925" s="93"/>
      <c r="N925" s="93"/>
      <c r="O925" s="93"/>
      <c r="P925" s="105"/>
      <c r="Q925" s="93"/>
    </row>
    <row r="926">
      <c r="A926" s="93"/>
      <c r="B926" s="93"/>
      <c r="C926" s="93"/>
      <c r="D926" s="98"/>
      <c r="E926" s="109"/>
      <c r="F926" s="93"/>
      <c r="G926" s="93"/>
      <c r="H926" s="98"/>
      <c r="I926" s="93"/>
      <c r="J926" s="109"/>
      <c r="K926" s="93"/>
      <c r="L926" s="93"/>
      <c r="M926" s="93"/>
      <c r="N926" s="93"/>
      <c r="O926" s="93"/>
      <c r="P926" s="105"/>
      <c r="Q926" s="93"/>
    </row>
    <row r="927">
      <c r="A927" s="93"/>
      <c r="B927" s="93"/>
      <c r="C927" s="93"/>
      <c r="D927" s="98"/>
      <c r="E927" s="109"/>
      <c r="F927" s="93"/>
      <c r="G927" s="93"/>
      <c r="H927" s="98"/>
      <c r="I927" s="93"/>
      <c r="J927" s="109"/>
      <c r="K927" s="93"/>
      <c r="L927" s="93"/>
      <c r="M927" s="93"/>
      <c r="N927" s="93"/>
      <c r="O927" s="93"/>
      <c r="P927" s="105"/>
      <c r="Q927" s="93"/>
    </row>
    <row r="928">
      <c r="A928" s="93"/>
      <c r="B928" s="93"/>
      <c r="C928" s="93"/>
      <c r="D928" s="98"/>
      <c r="E928" s="109"/>
      <c r="F928" s="93"/>
      <c r="G928" s="93"/>
      <c r="H928" s="98"/>
      <c r="I928" s="93"/>
      <c r="J928" s="109"/>
      <c r="K928" s="93"/>
      <c r="L928" s="93"/>
      <c r="M928" s="93"/>
      <c r="N928" s="93"/>
      <c r="O928" s="93"/>
      <c r="P928" s="105"/>
      <c r="Q928" s="93"/>
    </row>
    <row r="929">
      <c r="A929" s="93"/>
      <c r="B929" s="93"/>
      <c r="C929" s="93"/>
      <c r="D929" s="98"/>
      <c r="E929" s="109"/>
      <c r="F929" s="93"/>
      <c r="G929" s="93"/>
      <c r="H929" s="98"/>
      <c r="I929" s="93"/>
      <c r="J929" s="109"/>
      <c r="K929" s="93"/>
      <c r="L929" s="93"/>
      <c r="M929" s="93"/>
      <c r="N929" s="93"/>
      <c r="O929" s="93"/>
      <c r="P929" s="105"/>
      <c r="Q929" s="93"/>
    </row>
    <row r="930">
      <c r="A930" s="93"/>
      <c r="B930" s="93"/>
      <c r="C930" s="93"/>
      <c r="D930" s="98"/>
      <c r="E930" s="109"/>
      <c r="F930" s="93"/>
      <c r="G930" s="93"/>
      <c r="H930" s="98"/>
      <c r="I930" s="93"/>
      <c r="J930" s="109"/>
      <c r="K930" s="93"/>
      <c r="L930" s="93"/>
      <c r="M930" s="93"/>
      <c r="N930" s="93"/>
      <c r="O930" s="93"/>
      <c r="P930" s="105"/>
      <c r="Q930" s="93"/>
    </row>
    <row r="931">
      <c r="A931" s="93"/>
      <c r="B931" s="93"/>
      <c r="C931" s="93"/>
      <c r="D931" s="98"/>
      <c r="E931" s="109"/>
      <c r="F931" s="93"/>
      <c r="G931" s="93"/>
      <c r="H931" s="98"/>
      <c r="I931" s="93"/>
      <c r="J931" s="109"/>
      <c r="K931" s="93"/>
      <c r="L931" s="93"/>
      <c r="M931" s="93"/>
      <c r="N931" s="93"/>
      <c r="O931" s="93"/>
      <c r="P931" s="105"/>
      <c r="Q931" s="93"/>
    </row>
    <row r="932">
      <c r="A932" s="93"/>
      <c r="B932" s="93"/>
      <c r="C932" s="93"/>
      <c r="D932" s="98"/>
      <c r="E932" s="109"/>
      <c r="F932" s="93"/>
      <c r="G932" s="93"/>
      <c r="H932" s="98"/>
      <c r="I932" s="93"/>
      <c r="J932" s="109"/>
      <c r="K932" s="93"/>
      <c r="L932" s="93"/>
      <c r="M932" s="93"/>
      <c r="N932" s="93"/>
      <c r="O932" s="93"/>
      <c r="P932" s="105"/>
      <c r="Q932" s="93"/>
    </row>
    <row r="933">
      <c r="A933" s="93"/>
      <c r="B933" s="93"/>
      <c r="C933" s="93"/>
      <c r="D933" s="98"/>
      <c r="E933" s="109"/>
      <c r="F933" s="93"/>
      <c r="G933" s="93"/>
      <c r="H933" s="98"/>
      <c r="I933" s="93"/>
      <c r="J933" s="109"/>
      <c r="K933" s="93"/>
      <c r="L933" s="93"/>
      <c r="M933" s="93"/>
      <c r="N933" s="93"/>
      <c r="O933" s="93"/>
      <c r="P933" s="105"/>
      <c r="Q933" s="93"/>
    </row>
    <row r="934">
      <c r="A934" s="93"/>
      <c r="B934" s="93"/>
      <c r="C934" s="93"/>
      <c r="D934" s="98"/>
      <c r="E934" s="109"/>
      <c r="F934" s="93"/>
      <c r="G934" s="93"/>
      <c r="H934" s="98"/>
      <c r="I934" s="93"/>
      <c r="J934" s="109"/>
      <c r="K934" s="93"/>
      <c r="L934" s="93"/>
      <c r="M934" s="93"/>
      <c r="N934" s="93"/>
      <c r="O934" s="93"/>
      <c r="P934" s="105"/>
      <c r="Q934" s="93"/>
    </row>
    <row r="935">
      <c r="A935" s="93"/>
      <c r="B935" s="93"/>
      <c r="C935" s="93"/>
      <c r="D935" s="98"/>
      <c r="E935" s="109"/>
      <c r="F935" s="93"/>
      <c r="G935" s="93"/>
      <c r="H935" s="98"/>
      <c r="I935" s="93"/>
      <c r="J935" s="109"/>
      <c r="K935" s="93"/>
      <c r="L935" s="93"/>
      <c r="M935" s="93"/>
      <c r="N935" s="93"/>
      <c r="O935" s="93"/>
      <c r="P935" s="105"/>
      <c r="Q935" s="93"/>
    </row>
    <row r="936">
      <c r="A936" s="93"/>
      <c r="B936" s="93"/>
      <c r="C936" s="93"/>
      <c r="D936" s="98"/>
      <c r="E936" s="109"/>
      <c r="F936" s="93"/>
      <c r="G936" s="93"/>
      <c r="H936" s="98"/>
      <c r="I936" s="93"/>
      <c r="J936" s="109"/>
      <c r="K936" s="93"/>
      <c r="L936" s="93"/>
      <c r="M936" s="93"/>
      <c r="N936" s="93"/>
      <c r="O936" s="93"/>
      <c r="P936" s="105"/>
      <c r="Q936" s="93"/>
    </row>
    <row r="937">
      <c r="A937" s="93"/>
      <c r="B937" s="93"/>
      <c r="C937" s="93"/>
      <c r="D937" s="98"/>
      <c r="E937" s="109"/>
      <c r="F937" s="93"/>
      <c r="G937" s="93"/>
      <c r="H937" s="98"/>
      <c r="I937" s="93"/>
      <c r="J937" s="109"/>
      <c r="K937" s="93"/>
      <c r="L937" s="93"/>
      <c r="M937" s="93"/>
      <c r="N937" s="93"/>
      <c r="O937" s="93"/>
      <c r="P937" s="105"/>
      <c r="Q937" s="93"/>
    </row>
    <row r="938">
      <c r="A938" s="93"/>
      <c r="B938" s="93"/>
      <c r="C938" s="93"/>
      <c r="D938" s="98"/>
      <c r="E938" s="109"/>
      <c r="F938" s="93"/>
      <c r="G938" s="93"/>
      <c r="H938" s="98"/>
      <c r="I938" s="93"/>
      <c r="J938" s="109"/>
      <c r="K938" s="93"/>
      <c r="L938" s="93"/>
      <c r="M938" s="93"/>
      <c r="N938" s="93"/>
      <c r="O938" s="93"/>
      <c r="P938" s="105"/>
      <c r="Q938" s="93"/>
    </row>
    <row r="939">
      <c r="A939" s="93"/>
      <c r="B939" s="93"/>
      <c r="C939" s="93"/>
      <c r="D939" s="98"/>
      <c r="E939" s="109"/>
      <c r="F939" s="93"/>
      <c r="G939" s="93"/>
      <c r="H939" s="98"/>
      <c r="I939" s="93"/>
      <c r="J939" s="109"/>
      <c r="K939" s="93"/>
      <c r="L939" s="93"/>
      <c r="M939" s="93"/>
      <c r="N939" s="93"/>
      <c r="O939" s="93"/>
      <c r="P939" s="105"/>
      <c r="Q939" s="93"/>
    </row>
    <row r="940">
      <c r="A940" s="93"/>
      <c r="B940" s="93"/>
      <c r="C940" s="93"/>
      <c r="D940" s="98"/>
      <c r="E940" s="109"/>
      <c r="F940" s="93"/>
      <c r="G940" s="93"/>
      <c r="H940" s="98"/>
      <c r="I940" s="93"/>
      <c r="J940" s="109"/>
      <c r="K940" s="93"/>
      <c r="L940" s="93"/>
      <c r="M940" s="93"/>
      <c r="N940" s="93"/>
      <c r="O940" s="93"/>
      <c r="P940" s="105"/>
      <c r="Q940" s="93"/>
    </row>
    <row r="941">
      <c r="A941" s="93"/>
      <c r="B941" s="93"/>
      <c r="C941" s="93"/>
      <c r="D941" s="98"/>
      <c r="E941" s="109"/>
      <c r="F941" s="93"/>
      <c r="G941" s="93"/>
      <c r="H941" s="98"/>
      <c r="I941" s="93"/>
      <c r="J941" s="109"/>
      <c r="K941" s="93"/>
      <c r="L941" s="93"/>
      <c r="M941" s="93"/>
      <c r="N941" s="93"/>
      <c r="O941" s="93"/>
      <c r="P941" s="105"/>
      <c r="Q941" s="93"/>
    </row>
    <row r="942">
      <c r="A942" s="93"/>
      <c r="B942" s="93"/>
      <c r="C942" s="93"/>
      <c r="D942" s="98"/>
      <c r="E942" s="109"/>
      <c r="F942" s="93"/>
      <c r="G942" s="93"/>
      <c r="H942" s="98"/>
      <c r="I942" s="93"/>
      <c r="J942" s="109"/>
      <c r="K942" s="93"/>
      <c r="L942" s="93"/>
      <c r="M942" s="93"/>
      <c r="N942" s="93"/>
      <c r="O942" s="93"/>
      <c r="P942" s="105"/>
      <c r="Q942" s="93"/>
    </row>
    <row r="943">
      <c r="A943" s="93"/>
      <c r="B943" s="93"/>
      <c r="C943" s="93"/>
      <c r="D943" s="98"/>
      <c r="E943" s="109"/>
      <c r="F943" s="93"/>
      <c r="G943" s="93"/>
      <c r="H943" s="98"/>
      <c r="I943" s="93"/>
      <c r="J943" s="109"/>
      <c r="K943" s="93"/>
      <c r="L943" s="93"/>
      <c r="M943" s="93"/>
      <c r="N943" s="93"/>
      <c r="O943" s="93"/>
      <c r="P943" s="105"/>
      <c r="Q943" s="93"/>
    </row>
    <row r="944">
      <c r="A944" s="93"/>
      <c r="B944" s="93"/>
      <c r="C944" s="93"/>
      <c r="D944" s="98"/>
      <c r="E944" s="109"/>
      <c r="F944" s="93"/>
      <c r="G944" s="93"/>
      <c r="H944" s="98"/>
      <c r="I944" s="93"/>
      <c r="J944" s="109"/>
      <c r="K944" s="93"/>
      <c r="L944" s="93"/>
      <c r="M944" s="93"/>
      <c r="N944" s="93"/>
      <c r="O944" s="93"/>
      <c r="P944" s="105"/>
      <c r="Q944" s="93"/>
    </row>
    <row r="945">
      <c r="A945" s="93"/>
      <c r="B945" s="93"/>
      <c r="C945" s="93"/>
      <c r="D945" s="98"/>
      <c r="E945" s="109"/>
      <c r="F945" s="93"/>
      <c r="G945" s="93"/>
      <c r="H945" s="98"/>
      <c r="I945" s="93"/>
      <c r="J945" s="109"/>
      <c r="K945" s="93"/>
      <c r="L945" s="93"/>
      <c r="M945" s="93"/>
      <c r="N945" s="93"/>
      <c r="O945" s="93"/>
      <c r="P945" s="105"/>
      <c r="Q945" s="93"/>
    </row>
    <row r="946">
      <c r="A946" s="93"/>
      <c r="B946" s="93"/>
      <c r="C946" s="93"/>
      <c r="D946" s="98"/>
      <c r="E946" s="109"/>
      <c r="F946" s="93"/>
      <c r="G946" s="93"/>
      <c r="H946" s="98"/>
      <c r="I946" s="93"/>
      <c r="J946" s="109"/>
      <c r="K946" s="93"/>
      <c r="L946" s="93"/>
      <c r="M946" s="93"/>
      <c r="N946" s="93"/>
      <c r="O946" s="93"/>
      <c r="P946" s="105"/>
      <c r="Q946" s="93"/>
    </row>
    <row r="947">
      <c r="A947" s="93"/>
      <c r="B947" s="93"/>
      <c r="C947" s="93"/>
      <c r="D947" s="98"/>
      <c r="E947" s="109"/>
      <c r="F947" s="93"/>
      <c r="G947" s="93"/>
      <c r="H947" s="98"/>
      <c r="I947" s="93"/>
      <c r="J947" s="109"/>
      <c r="K947" s="93"/>
      <c r="L947" s="93"/>
      <c r="M947" s="93"/>
      <c r="N947" s="93"/>
      <c r="O947" s="93"/>
      <c r="P947" s="105"/>
      <c r="Q947" s="93"/>
    </row>
    <row r="948">
      <c r="A948" s="93"/>
      <c r="B948" s="93"/>
      <c r="C948" s="93"/>
      <c r="D948" s="98"/>
      <c r="E948" s="109"/>
      <c r="F948" s="93"/>
      <c r="G948" s="93"/>
      <c r="H948" s="98"/>
      <c r="I948" s="93"/>
      <c r="J948" s="109"/>
      <c r="K948" s="93"/>
      <c r="L948" s="93"/>
      <c r="M948" s="93"/>
      <c r="N948" s="93"/>
      <c r="O948" s="93"/>
      <c r="P948" s="105"/>
      <c r="Q948" s="93"/>
    </row>
    <row r="949">
      <c r="A949" s="93"/>
      <c r="B949" s="93"/>
      <c r="C949" s="93"/>
      <c r="D949" s="98"/>
      <c r="E949" s="109"/>
      <c r="F949" s="93"/>
      <c r="G949" s="93"/>
      <c r="H949" s="98"/>
      <c r="I949" s="93"/>
      <c r="J949" s="109"/>
      <c r="K949" s="93"/>
      <c r="L949" s="93"/>
      <c r="M949" s="93"/>
      <c r="N949" s="93"/>
      <c r="O949" s="93"/>
      <c r="P949" s="105"/>
      <c r="Q949" s="93"/>
    </row>
    <row r="950">
      <c r="A950" s="93"/>
      <c r="B950" s="93"/>
      <c r="C950" s="93"/>
      <c r="D950" s="98"/>
      <c r="E950" s="109"/>
      <c r="F950" s="93"/>
      <c r="G950" s="93"/>
      <c r="H950" s="98"/>
      <c r="I950" s="93"/>
      <c r="J950" s="109"/>
      <c r="K950" s="93"/>
      <c r="L950" s="93"/>
      <c r="M950" s="93"/>
      <c r="N950" s="93"/>
      <c r="O950" s="93"/>
      <c r="P950" s="105"/>
      <c r="Q950" s="93"/>
    </row>
    <row r="951">
      <c r="A951" s="93"/>
      <c r="B951" s="93"/>
      <c r="C951" s="93"/>
      <c r="D951" s="98"/>
      <c r="E951" s="109"/>
      <c r="F951" s="93"/>
      <c r="G951" s="93"/>
      <c r="H951" s="98"/>
      <c r="I951" s="93"/>
      <c r="J951" s="109"/>
      <c r="K951" s="93"/>
      <c r="L951" s="93"/>
      <c r="M951" s="93"/>
      <c r="N951" s="93"/>
      <c r="O951" s="93"/>
      <c r="P951" s="105"/>
      <c r="Q951" s="93"/>
    </row>
    <row r="952">
      <c r="A952" s="93"/>
      <c r="B952" s="93"/>
      <c r="C952" s="93"/>
      <c r="D952" s="98"/>
      <c r="E952" s="109"/>
      <c r="F952" s="93"/>
      <c r="G952" s="93"/>
      <c r="H952" s="98"/>
      <c r="I952" s="93"/>
      <c r="J952" s="109"/>
      <c r="K952" s="93"/>
      <c r="L952" s="93"/>
      <c r="M952" s="93"/>
      <c r="N952" s="93"/>
      <c r="O952" s="93"/>
      <c r="P952" s="105"/>
      <c r="Q952" s="93"/>
    </row>
    <row r="953">
      <c r="A953" s="93"/>
      <c r="B953" s="93"/>
      <c r="C953" s="93"/>
      <c r="D953" s="98"/>
      <c r="E953" s="109"/>
      <c r="F953" s="93"/>
      <c r="G953" s="93"/>
      <c r="H953" s="98"/>
      <c r="I953" s="93"/>
      <c r="J953" s="109"/>
      <c r="K953" s="93"/>
      <c r="L953" s="93"/>
      <c r="M953" s="93"/>
      <c r="N953" s="93"/>
      <c r="O953" s="93"/>
      <c r="P953" s="105"/>
      <c r="Q953" s="93"/>
    </row>
    <row r="954">
      <c r="A954" s="93"/>
      <c r="B954" s="93"/>
      <c r="C954" s="93"/>
      <c r="D954" s="98"/>
      <c r="E954" s="109"/>
      <c r="F954" s="93"/>
      <c r="G954" s="93"/>
      <c r="H954" s="98"/>
      <c r="I954" s="93"/>
      <c r="J954" s="109"/>
      <c r="K954" s="93"/>
      <c r="L954" s="93"/>
      <c r="M954" s="93"/>
      <c r="N954" s="93"/>
      <c r="O954" s="93"/>
      <c r="P954" s="105"/>
      <c r="Q954" s="93"/>
    </row>
    <row r="955">
      <c r="A955" s="93"/>
      <c r="B955" s="93"/>
      <c r="C955" s="93"/>
      <c r="D955" s="98"/>
      <c r="E955" s="109"/>
      <c r="F955" s="93"/>
      <c r="G955" s="93"/>
      <c r="H955" s="98"/>
      <c r="I955" s="93"/>
      <c r="J955" s="109"/>
      <c r="K955" s="93"/>
      <c r="L955" s="93"/>
      <c r="M955" s="93"/>
      <c r="N955" s="93"/>
      <c r="O955" s="93"/>
      <c r="P955" s="105"/>
      <c r="Q955" s="93"/>
    </row>
    <row r="956">
      <c r="A956" s="93"/>
      <c r="B956" s="93"/>
      <c r="C956" s="93"/>
      <c r="D956" s="98"/>
      <c r="E956" s="109"/>
      <c r="F956" s="93"/>
      <c r="G956" s="93"/>
      <c r="H956" s="98"/>
      <c r="I956" s="93"/>
      <c r="J956" s="109"/>
      <c r="K956" s="93"/>
      <c r="L956" s="93"/>
      <c r="M956" s="93"/>
      <c r="N956" s="93"/>
      <c r="O956" s="93"/>
      <c r="P956" s="105"/>
      <c r="Q956" s="93"/>
    </row>
    <row r="957">
      <c r="A957" s="93"/>
      <c r="B957" s="93"/>
      <c r="C957" s="93"/>
      <c r="D957" s="98"/>
      <c r="E957" s="109"/>
      <c r="F957" s="93"/>
      <c r="G957" s="93"/>
      <c r="H957" s="98"/>
      <c r="I957" s="93"/>
      <c r="J957" s="109"/>
      <c r="K957" s="93"/>
      <c r="L957" s="93"/>
      <c r="M957" s="93"/>
      <c r="N957" s="93"/>
      <c r="O957" s="93"/>
      <c r="P957" s="105"/>
      <c r="Q957" s="93"/>
    </row>
    <row r="958">
      <c r="A958" s="93"/>
      <c r="B958" s="93"/>
      <c r="C958" s="93"/>
      <c r="D958" s="98"/>
      <c r="E958" s="109"/>
      <c r="F958" s="93"/>
      <c r="G958" s="93"/>
      <c r="H958" s="98"/>
      <c r="I958" s="93"/>
      <c r="J958" s="109"/>
      <c r="K958" s="93"/>
      <c r="L958" s="93"/>
      <c r="M958" s="93"/>
      <c r="N958" s="93"/>
      <c r="O958" s="93"/>
      <c r="P958" s="105"/>
      <c r="Q958" s="93"/>
    </row>
    <row r="959">
      <c r="A959" s="93"/>
      <c r="B959" s="93"/>
      <c r="C959" s="93"/>
      <c r="D959" s="98"/>
      <c r="E959" s="109"/>
      <c r="F959" s="93"/>
      <c r="G959" s="93"/>
      <c r="H959" s="98"/>
      <c r="I959" s="93"/>
      <c r="J959" s="109"/>
      <c r="K959" s="93"/>
      <c r="L959" s="93"/>
      <c r="M959" s="93"/>
      <c r="N959" s="93"/>
      <c r="O959" s="93"/>
      <c r="P959" s="105"/>
      <c r="Q959" s="93"/>
    </row>
    <row r="960">
      <c r="A960" s="93"/>
      <c r="B960" s="93"/>
      <c r="C960" s="93"/>
      <c r="D960" s="98"/>
      <c r="E960" s="109"/>
      <c r="F960" s="93"/>
      <c r="G960" s="93"/>
      <c r="H960" s="98"/>
      <c r="I960" s="93"/>
      <c r="J960" s="109"/>
      <c r="K960" s="93"/>
      <c r="L960" s="93"/>
      <c r="M960" s="93"/>
      <c r="N960" s="93"/>
      <c r="O960" s="93"/>
      <c r="P960" s="105"/>
      <c r="Q960" s="93"/>
    </row>
    <row r="961">
      <c r="A961" s="93"/>
      <c r="B961" s="93"/>
      <c r="C961" s="93"/>
      <c r="D961" s="98"/>
      <c r="E961" s="109"/>
      <c r="F961" s="93"/>
      <c r="G961" s="93"/>
      <c r="H961" s="98"/>
      <c r="I961" s="93"/>
      <c r="J961" s="109"/>
      <c r="K961" s="93"/>
      <c r="L961" s="93"/>
      <c r="M961" s="93"/>
      <c r="N961" s="93"/>
      <c r="O961" s="93"/>
      <c r="P961" s="105"/>
      <c r="Q961" s="93"/>
    </row>
    <row r="962">
      <c r="A962" s="93"/>
      <c r="B962" s="93"/>
      <c r="C962" s="93"/>
      <c r="D962" s="98"/>
      <c r="E962" s="109"/>
      <c r="F962" s="93"/>
      <c r="G962" s="93"/>
      <c r="H962" s="98"/>
      <c r="I962" s="93"/>
      <c r="J962" s="109"/>
      <c r="K962" s="93"/>
      <c r="L962" s="93"/>
      <c r="M962" s="93"/>
      <c r="N962" s="93"/>
      <c r="O962" s="93"/>
      <c r="P962" s="105"/>
      <c r="Q962" s="93"/>
    </row>
    <row r="963">
      <c r="A963" s="93"/>
      <c r="B963" s="93"/>
      <c r="C963" s="93"/>
      <c r="D963" s="98"/>
      <c r="E963" s="109"/>
      <c r="F963" s="93"/>
      <c r="G963" s="93"/>
      <c r="H963" s="98"/>
      <c r="I963" s="93"/>
      <c r="J963" s="109"/>
      <c r="K963" s="93"/>
      <c r="L963" s="93"/>
      <c r="M963" s="93"/>
      <c r="N963" s="93"/>
      <c r="O963" s="93"/>
      <c r="P963" s="105"/>
      <c r="Q963" s="93"/>
    </row>
    <row r="964">
      <c r="A964" s="93"/>
      <c r="B964" s="93"/>
      <c r="C964" s="93"/>
      <c r="D964" s="98"/>
      <c r="E964" s="109"/>
      <c r="F964" s="93"/>
      <c r="G964" s="93"/>
      <c r="H964" s="98"/>
      <c r="I964" s="93"/>
      <c r="J964" s="109"/>
      <c r="K964" s="93"/>
      <c r="L964" s="93"/>
      <c r="M964" s="93"/>
      <c r="N964" s="93"/>
      <c r="O964" s="93"/>
      <c r="P964" s="105"/>
      <c r="Q964" s="93"/>
    </row>
    <row r="965">
      <c r="A965" s="93"/>
      <c r="B965" s="93"/>
      <c r="C965" s="93"/>
      <c r="D965" s="98"/>
      <c r="E965" s="109"/>
      <c r="F965" s="93"/>
      <c r="G965" s="93"/>
      <c r="H965" s="98"/>
      <c r="I965" s="93"/>
      <c r="J965" s="109"/>
      <c r="K965" s="93"/>
      <c r="L965" s="93"/>
      <c r="M965" s="93"/>
      <c r="N965" s="93"/>
      <c r="O965" s="93"/>
      <c r="P965" s="105"/>
      <c r="Q965" s="93"/>
    </row>
    <row r="966">
      <c r="A966" s="93"/>
      <c r="B966" s="93"/>
      <c r="C966" s="93"/>
      <c r="D966" s="98"/>
      <c r="E966" s="109"/>
      <c r="F966" s="93"/>
      <c r="G966" s="93"/>
      <c r="H966" s="98"/>
      <c r="I966" s="93"/>
      <c r="J966" s="109"/>
      <c r="K966" s="93"/>
      <c r="L966" s="93"/>
      <c r="M966" s="93"/>
      <c r="N966" s="93"/>
      <c r="O966" s="93"/>
      <c r="P966" s="105"/>
      <c r="Q966" s="93"/>
    </row>
    <row r="967">
      <c r="A967" s="93"/>
      <c r="B967" s="93"/>
      <c r="C967" s="93"/>
      <c r="D967" s="98"/>
      <c r="E967" s="109"/>
      <c r="F967" s="93"/>
      <c r="G967" s="93"/>
      <c r="H967" s="98"/>
      <c r="I967" s="93"/>
      <c r="J967" s="109"/>
      <c r="K967" s="93"/>
      <c r="L967" s="93"/>
      <c r="M967" s="93"/>
      <c r="N967" s="93"/>
      <c r="O967" s="93"/>
      <c r="P967" s="105"/>
      <c r="Q967" s="93"/>
    </row>
    <row r="968">
      <c r="A968" s="93"/>
      <c r="B968" s="93"/>
      <c r="C968" s="93"/>
      <c r="D968" s="98"/>
      <c r="E968" s="109"/>
      <c r="F968" s="93"/>
      <c r="G968" s="93"/>
      <c r="H968" s="98"/>
      <c r="I968" s="93"/>
      <c r="J968" s="109"/>
      <c r="K968" s="93"/>
      <c r="L968" s="93"/>
      <c r="M968" s="93"/>
      <c r="N968" s="93"/>
      <c r="O968" s="93"/>
      <c r="P968" s="105"/>
      <c r="Q968" s="93"/>
    </row>
    <row r="969">
      <c r="A969" s="93"/>
      <c r="B969" s="93"/>
      <c r="C969" s="93"/>
      <c r="D969" s="98"/>
      <c r="E969" s="109"/>
      <c r="F969" s="93"/>
      <c r="G969" s="93"/>
      <c r="H969" s="98"/>
      <c r="I969" s="93"/>
      <c r="J969" s="109"/>
      <c r="K969" s="93"/>
      <c r="L969" s="93"/>
      <c r="M969" s="93"/>
      <c r="N969" s="93"/>
      <c r="O969" s="93"/>
      <c r="P969" s="105"/>
      <c r="Q969" s="93"/>
    </row>
    <row r="970">
      <c r="A970" s="93"/>
      <c r="B970" s="93"/>
      <c r="C970" s="93"/>
      <c r="D970" s="98"/>
      <c r="E970" s="109"/>
      <c r="F970" s="93"/>
      <c r="G970" s="93"/>
      <c r="H970" s="98"/>
      <c r="I970" s="93"/>
      <c r="J970" s="109"/>
      <c r="K970" s="93"/>
      <c r="L970" s="93"/>
      <c r="M970" s="93"/>
      <c r="N970" s="93"/>
      <c r="O970" s="93"/>
      <c r="P970" s="105"/>
      <c r="Q970" s="93"/>
    </row>
    <row r="971">
      <c r="A971" s="93"/>
      <c r="B971" s="93"/>
      <c r="C971" s="93"/>
      <c r="D971" s="98"/>
      <c r="E971" s="109"/>
      <c r="F971" s="93"/>
      <c r="G971" s="93"/>
      <c r="H971" s="98"/>
      <c r="I971" s="93"/>
      <c r="J971" s="109"/>
      <c r="K971" s="93"/>
      <c r="L971" s="93"/>
      <c r="M971" s="93"/>
      <c r="N971" s="93"/>
      <c r="O971" s="93"/>
      <c r="P971" s="105"/>
      <c r="Q971" s="93"/>
    </row>
    <row r="972">
      <c r="A972" s="93"/>
      <c r="B972" s="93"/>
      <c r="C972" s="93"/>
      <c r="D972" s="98"/>
      <c r="E972" s="109"/>
      <c r="F972" s="93"/>
      <c r="G972" s="93"/>
      <c r="H972" s="98"/>
      <c r="I972" s="93"/>
      <c r="J972" s="109"/>
      <c r="K972" s="93"/>
      <c r="L972" s="93"/>
      <c r="M972" s="93"/>
      <c r="N972" s="93"/>
      <c r="O972" s="93"/>
      <c r="P972" s="105"/>
      <c r="Q972" s="93"/>
    </row>
    <row r="973">
      <c r="A973" s="93"/>
      <c r="B973" s="93"/>
      <c r="C973" s="93"/>
      <c r="D973" s="98"/>
      <c r="E973" s="109"/>
      <c r="F973" s="93"/>
      <c r="G973" s="93"/>
      <c r="H973" s="98"/>
      <c r="I973" s="93"/>
      <c r="J973" s="109"/>
      <c r="K973" s="93"/>
      <c r="L973" s="93"/>
      <c r="M973" s="93"/>
      <c r="N973" s="93"/>
      <c r="O973" s="93"/>
      <c r="P973" s="105"/>
      <c r="Q973" s="93"/>
    </row>
    <row r="974">
      <c r="A974" s="93"/>
      <c r="B974" s="93"/>
      <c r="C974" s="93"/>
      <c r="D974" s="98"/>
      <c r="E974" s="109"/>
      <c r="F974" s="93"/>
      <c r="G974" s="93"/>
      <c r="H974" s="98"/>
      <c r="I974" s="93"/>
      <c r="J974" s="109"/>
      <c r="K974" s="93"/>
      <c r="L974" s="93"/>
      <c r="M974" s="93"/>
      <c r="N974" s="93"/>
      <c r="O974" s="93"/>
      <c r="P974" s="105"/>
      <c r="Q974" s="93"/>
    </row>
    <row r="975">
      <c r="A975" s="93"/>
      <c r="B975" s="93"/>
      <c r="C975" s="93"/>
      <c r="D975" s="98"/>
      <c r="E975" s="109"/>
      <c r="F975" s="93"/>
      <c r="G975" s="93"/>
      <c r="H975" s="98"/>
      <c r="I975" s="93"/>
      <c r="J975" s="109"/>
      <c r="K975" s="93"/>
      <c r="L975" s="93"/>
      <c r="M975" s="93"/>
      <c r="N975" s="93"/>
      <c r="O975" s="93"/>
      <c r="P975" s="105"/>
      <c r="Q975" s="93"/>
    </row>
    <row r="976">
      <c r="A976" s="93"/>
      <c r="B976" s="93"/>
      <c r="C976" s="93"/>
      <c r="D976" s="98"/>
      <c r="E976" s="109"/>
      <c r="F976" s="93"/>
      <c r="G976" s="93"/>
      <c r="H976" s="98"/>
      <c r="I976" s="93"/>
      <c r="J976" s="109"/>
      <c r="K976" s="93"/>
      <c r="L976" s="93"/>
      <c r="M976" s="93"/>
      <c r="N976" s="93"/>
      <c r="O976" s="93"/>
      <c r="P976" s="105"/>
      <c r="Q976" s="93"/>
    </row>
    <row r="977">
      <c r="A977" s="93"/>
      <c r="B977" s="93"/>
      <c r="C977" s="93"/>
      <c r="D977" s="98"/>
      <c r="E977" s="109"/>
      <c r="F977" s="93"/>
      <c r="G977" s="93"/>
      <c r="H977" s="98"/>
      <c r="I977" s="93"/>
      <c r="J977" s="109"/>
      <c r="K977" s="93"/>
      <c r="L977" s="93"/>
      <c r="M977" s="93"/>
      <c r="N977" s="93"/>
      <c r="O977" s="93"/>
      <c r="P977" s="105"/>
      <c r="Q977" s="93"/>
    </row>
    <row r="978">
      <c r="A978" s="93"/>
      <c r="B978" s="93"/>
      <c r="C978" s="93"/>
      <c r="D978" s="98"/>
      <c r="E978" s="109"/>
      <c r="F978" s="93"/>
      <c r="G978" s="93"/>
      <c r="H978" s="98"/>
      <c r="I978" s="93"/>
      <c r="J978" s="109"/>
      <c r="K978" s="93"/>
      <c r="L978" s="93"/>
      <c r="M978" s="93"/>
      <c r="N978" s="93"/>
      <c r="O978" s="93"/>
      <c r="P978" s="105"/>
      <c r="Q978" s="93"/>
    </row>
    <row r="979">
      <c r="A979" s="93"/>
      <c r="B979" s="93"/>
      <c r="C979" s="93"/>
      <c r="D979" s="98"/>
      <c r="E979" s="109"/>
      <c r="F979" s="93"/>
      <c r="G979" s="93"/>
      <c r="H979" s="98"/>
      <c r="I979" s="93"/>
      <c r="J979" s="109"/>
      <c r="K979" s="93"/>
      <c r="L979" s="93"/>
      <c r="M979" s="93"/>
      <c r="N979" s="93"/>
      <c r="O979" s="93"/>
      <c r="P979" s="105"/>
      <c r="Q979" s="93"/>
    </row>
    <row r="980">
      <c r="A980" s="93"/>
      <c r="B980" s="93"/>
      <c r="C980" s="93"/>
      <c r="D980" s="98"/>
      <c r="E980" s="109"/>
      <c r="F980" s="93"/>
      <c r="G980" s="93"/>
      <c r="H980" s="98"/>
      <c r="I980" s="93"/>
      <c r="J980" s="109"/>
      <c r="K980" s="93"/>
      <c r="L980" s="93"/>
      <c r="M980" s="93"/>
      <c r="N980" s="93"/>
      <c r="O980" s="93"/>
      <c r="P980" s="105"/>
      <c r="Q980" s="93"/>
    </row>
    <row r="981">
      <c r="A981" s="93"/>
      <c r="B981" s="93"/>
      <c r="C981" s="93"/>
      <c r="D981" s="98"/>
      <c r="E981" s="109"/>
      <c r="F981" s="93"/>
      <c r="G981" s="93"/>
      <c r="H981" s="98"/>
      <c r="I981" s="93"/>
      <c r="J981" s="109"/>
      <c r="K981" s="93"/>
      <c r="L981" s="93"/>
      <c r="M981" s="93"/>
      <c r="N981" s="93"/>
      <c r="O981" s="93"/>
      <c r="P981" s="105"/>
      <c r="Q981" s="93"/>
    </row>
    <row r="982">
      <c r="A982" s="93"/>
      <c r="B982" s="93"/>
      <c r="C982" s="93"/>
      <c r="D982" s="98"/>
      <c r="E982" s="109"/>
      <c r="F982" s="93"/>
      <c r="G982" s="93"/>
      <c r="H982" s="98"/>
      <c r="I982" s="93"/>
      <c r="J982" s="109"/>
      <c r="K982" s="93"/>
      <c r="L982" s="93"/>
      <c r="M982" s="93"/>
      <c r="N982" s="93"/>
      <c r="O982" s="93"/>
      <c r="P982" s="105"/>
      <c r="Q982" s="93"/>
    </row>
    <row r="983">
      <c r="A983" s="93"/>
      <c r="B983" s="93"/>
      <c r="C983" s="93"/>
      <c r="D983" s="98"/>
      <c r="E983" s="109"/>
      <c r="F983" s="93"/>
      <c r="G983" s="93"/>
      <c r="H983" s="98"/>
      <c r="I983" s="93"/>
      <c r="J983" s="109"/>
      <c r="K983" s="93"/>
      <c r="L983" s="93"/>
      <c r="M983" s="93"/>
      <c r="N983" s="93"/>
      <c r="O983" s="93"/>
      <c r="P983" s="105"/>
      <c r="Q983" s="93"/>
    </row>
    <row r="984">
      <c r="A984" s="93"/>
      <c r="B984" s="93"/>
      <c r="C984" s="93"/>
      <c r="D984" s="98"/>
      <c r="E984" s="109"/>
      <c r="F984" s="93"/>
      <c r="G984" s="93"/>
      <c r="H984" s="98"/>
      <c r="I984" s="93"/>
      <c r="J984" s="109"/>
      <c r="K984" s="93"/>
      <c r="L984" s="93"/>
      <c r="M984" s="93"/>
      <c r="N984" s="93"/>
      <c r="O984" s="93"/>
      <c r="P984" s="105"/>
      <c r="Q984" s="93"/>
    </row>
    <row r="985">
      <c r="A985" s="93"/>
      <c r="B985" s="93"/>
      <c r="C985" s="93"/>
      <c r="D985" s="98"/>
      <c r="E985" s="109"/>
      <c r="F985" s="93"/>
      <c r="G985" s="93"/>
      <c r="H985" s="98"/>
      <c r="I985" s="93"/>
      <c r="J985" s="109"/>
      <c r="K985" s="93"/>
      <c r="L985" s="93"/>
      <c r="M985" s="93"/>
      <c r="N985" s="93"/>
      <c r="O985" s="93"/>
      <c r="P985" s="105"/>
      <c r="Q985" s="93"/>
    </row>
    <row r="986">
      <c r="A986" s="93"/>
      <c r="B986" s="93"/>
      <c r="C986" s="93"/>
      <c r="D986" s="98"/>
      <c r="E986" s="109"/>
      <c r="F986" s="93"/>
      <c r="G986" s="93"/>
      <c r="H986" s="98"/>
      <c r="I986" s="93"/>
      <c r="J986" s="109"/>
      <c r="K986" s="93"/>
      <c r="L986" s="93"/>
      <c r="M986" s="93"/>
      <c r="N986" s="93"/>
      <c r="O986" s="93"/>
      <c r="P986" s="105"/>
      <c r="Q986" s="93"/>
    </row>
    <row r="987">
      <c r="A987" s="93"/>
      <c r="B987" s="93"/>
      <c r="C987" s="93"/>
      <c r="D987" s="98"/>
      <c r="E987" s="109"/>
      <c r="F987" s="93"/>
      <c r="G987" s="93"/>
      <c r="H987" s="98"/>
      <c r="I987" s="93"/>
      <c r="J987" s="109"/>
      <c r="K987" s="93"/>
      <c r="L987" s="93"/>
      <c r="M987" s="93"/>
      <c r="N987" s="93"/>
      <c r="O987" s="93"/>
      <c r="P987" s="105"/>
      <c r="Q987" s="93"/>
    </row>
    <row r="988">
      <c r="A988" s="93"/>
      <c r="B988" s="93"/>
      <c r="C988" s="93"/>
      <c r="D988" s="98"/>
      <c r="E988" s="109"/>
      <c r="F988" s="93"/>
      <c r="G988" s="93"/>
      <c r="H988" s="98"/>
      <c r="I988" s="93"/>
      <c r="J988" s="109"/>
      <c r="K988" s="93"/>
      <c r="L988" s="93"/>
      <c r="M988" s="93"/>
      <c r="N988" s="93"/>
      <c r="O988" s="93"/>
      <c r="P988" s="105"/>
      <c r="Q988" s="93"/>
    </row>
    <row r="989">
      <c r="A989" s="93"/>
      <c r="B989" s="93"/>
      <c r="C989" s="93"/>
      <c r="D989" s="98"/>
      <c r="E989" s="109"/>
      <c r="F989" s="93"/>
      <c r="G989" s="93"/>
      <c r="H989" s="98"/>
      <c r="I989" s="93"/>
      <c r="J989" s="109"/>
      <c r="K989" s="93"/>
      <c r="L989" s="93"/>
      <c r="M989" s="93"/>
      <c r="N989" s="93"/>
      <c r="O989" s="93"/>
      <c r="P989" s="105"/>
      <c r="Q989" s="9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4" max="4" width="20.0"/>
    <col customWidth="1" min="5" max="6" width="19.86"/>
    <col hidden="1" min="7" max="7" width="14.43"/>
  </cols>
  <sheetData>
    <row r="1">
      <c r="E1" s="119" t="s">
        <v>1408</v>
      </c>
      <c r="F1" s="20" t="s">
        <v>1409</v>
      </c>
      <c r="H1" s="120" t="s">
        <v>1410</v>
      </c>
      <c r="I1" s="120" t="s">
        <v>1411</v>
      </c>
      <c r="J1" s="121"/>
      <c r="K1" s="121"/>
    </row>
    <row r="2">
      <c r="E2">
        <v>43.814843</v>
      </c>
      <c r="F2" s="123">
        <v>-70.381516</v>
      </c>
      <c r="G2" t="s">
        <v>45</v>
      </c>
      <c r="H2" s="122" t="str">
        <f t="shared" ref="H2:I2" si="1">IF(C3=100, 1, 
  IF(C2&gt;70, 2, 
        IF(C2&gt;50, 3, 4
          )
       )
    )</f>
        <v>#DIV/0!</v>
      </c>
      <c r="I2" s="122">
        <f t="shared" si="1"/>
        <v>2</v>
      </c>
      <c r="J2" s="122"/>
      <c r="K2" s="122"/>
      <c r="L2" s="20" t="s">
        <v>45</v>
      </c>
      <c r="M2" s="20">
        <v>43.814843</v>
      </c>
      <c r="N2" s="20">
        <v>-70.381516</v>
      </c>
    </row>
    <row r="3">
      <c r="E3">
        <v>43.814843</v>
      </c>
      <c r="F3" s="123">
        <v>-70.381516</v>
      </c>
      <c r="G3" t="s">
        <v>45</v>
      </c>
      <c r="H3" s="122" t="str">
        <f t="shared" ref="H3:I3" si="2">IF(C4=100, 1, 
  IF(C3&gt;70, 2, 
        IF(C3&gt;50, 3, 4
          )
       )
    )</f>
        <v>#DIV/0!</v>
      </c>
      <c r="I3" s="122">
        <f t="shared" si="2"/>
        <v>2</v>
      </c>
      <c r="J3" s="122"/>
      <c r="K3" s="122"/>
      <c r="L3" s="20" t="s">
        <v>256</v>
      </c>
      <c r="M3" s="20">
        <v>43.742096</v>
      </c>
      <c r="N3" s="20">
        <v>-70.42202</v>
      </c>
    </row>
    <row r="4">
      <c r="E4">
        <v>43.814843</v>
      </c>
      <c r="F4" s="123">
        <v>-70.381516</v>
      </c>
      <c r="G4" t="s">
        <v>45</v>
      </c>
      <c r="H4" s="122" t="str">
        <f t="shared" ref="H4:I4" si="3">IF(C5=100, 1, 
  IF(C4&gt;70, 2, 
        IF(C4&gt;50, 3, 4
          )
       )
    )</f>
        <v>#DIV/0!</v>
      </c>
      <c r="I4" s="122">
        <f t="shared" si="3"/>
        <v>4</v>
      </c>
      <c r="J4" s="122"/>
      <c r="K4" s="122"/>
      <c r="L4" s="20" t="s">
        <v>801</v>
      </c>
      <c r="M4" s="20">
        <v>43.79828379</v>
      </c>
      <c r="N4" s="20">
        <v>-70.40131113</v>
      </c>
    </row>
    <row r="5">
      <c r="E5">
        <v>43.814843</v>
      </c>
      <c r="F5" s="123">
        <v>-70.381516</v>
      </c>
      <c r="G5" t="s">
        <v>45</v>
      </c>
      <c r="H5" s="122" t="str">
        <f t="shared" ref="H5:I5" si="4">IF(C6=100, 1, 
  IF(C5&gt;70, 2, 
        IF(C5&gt;50, 3, 4
          )
       )
    )</f>
        <v>#DIV/0!</v>
      </c>
      <c r="I5" s="122">
        <f t="shared" si="4"/>
        <v>1</v>
      </c>
      <c r="J5" s="122"/>
      <c r="K5" s="122"/>
      <c r="L5" s="20" t="s">
        <v>265</v>
      </c>
      <c r="M5" s="20">
        <v>43.72659</v>
      </c>
      <c r="N5" s="20">
        <v>-70.4062</v>
      </c>
    </row>
    <row r="6">
      <c r="E6">
        <v>43.814843</v>
      </c>
      <c r="F6" s="123">
        <v>-70.381516</v>
      </c>
      <c r="G6" t="s">
        <v>45</v>
      </c>
      <c r="H6" s="122" t="str">
        <f t="shared" ref="H6:I6" si="5">IF(C7=100, 1, 
  IF(C6&gt;70, 2, 
        IF(C6&gt;50, 3, 4
          )
       )
    )</f>
        <v>#DIV/0!</v>
      </c>
      <c r="I6" s="122">
        <f t="shared" si="5"/>
        <v>1</v>
      </c>
      <c r="J6" s="122"/>
      <c r="K6" s="122"/>
      <c r="L6" s="20" t="s">
        <v>276</v>
      </c>
      <c r="M6" s="20">
        <v>43.744171</v>
      </c>
      <c r="N6" s="20">
        <v>-70.398191</v>
      </c>
    </row>
    <row r="7">
      <c r="E7">
        <v>43.814843</v>
      </c>
      <c r="F7" s="123">
        <v>-70.381516</v>
      </c>
      <c r="G7" t="s">
        <v>45</v>
      </c>
      <c r="H7" s="122" t="str">
        <f t="shared" ref="H7:I7" si="6">IF(C8=100, 1, 
  IF(C7&gt;70, 2, 
        IF(C7&gt;50, 3, 4
          )
       )
    )</f>
        <v>#DIV/0!</v>
      </c>
      <c r="I7" s="122">
        <f t="shared" si="6"/>
        <v>1</v>
      </c>
      <c r="J7" s="122"/>
      <c r="K7" s="122"/>
      <c r="L7" s="20" t="s">
        <v>73</v>
      </c>
      <c r="M7" s="20">
        <v>43.806574</v>
      </c>
      <c r="N7" s="20">
        <v>-70.410208</v>
      </c>
    </row>
    <row r="8">
      <c r="E8">
        <v>43.814843</v>
      </c>
      <c r="F8" s="123">
        <v>-70.381516</v>
      </c>
      <c r="G8" t="s">
        <v>45</v>
      </c>
      <c r="H8" s="122" t="str">
        <f t="shared" ref="H8:I8" si="7">IF(C9=100, 1, 
  IF(C8&gt;70, 2, 
        IF(C8&gt;50, 3, 4
          )
       )
    )</f>
        <v>#DIV/0!</v>
      </c>
      <c r="I8" s="122">
        <f t="shared" si="7"/>
        <v>1</v>
      </c>
      <c r="J8" s="122"/>
      <c r="K8" s="122"/>
      <c r="L8" s="20" t="s">
        <v>324</v>
      </c>
      <c r="M8" s="20">
        <v>43.728844</v>
      </c>
      <c r="N8" s="20">
        <v>-70.489306</v>
      </c>
    </row>
    <row r="9">
      <c r="E9">
        <v>43.814843</v>
      </c>
      <c r="F9" s="123">
        <v>-70.381516</v>
      </c>
      <c r="G9" t="s">
        <v>45</v>
      </c>
      <c r="H9" s="122" t="str">
        <f t="shared" ref="H9:I9" si="8">IF(C10=100, 1, 
  IF(C9&gt;70, 2, 
        IF(C9&gt;50, 3, 4
          )
       )
    )</f>
        <v>#DIV/0!</v>
      </c>
      <c r="I9" s="122">
        <f t="shared" si="8"/>
        <v>2</v>
      </c>
      <c r="J9" s="122"/>
      <c r="K9" s="122"/>
      <c r="L9" s="20" t="s">
        <v>294</v>
      </c>
      <c r="M9" s="20">
        <v>43.703622</v>
      </c>
      <c r="N9" s="20">
        <v>-70.377452</v>
      </c>
    </row>
    <row r="10">
      <c r="E10">
        <v>43.742096</v>
      </c>
      <c r="F10" s="123">
        <v>-70.42202</v>
      </c>
      <c r="G10" t="s">
        <v>1412</v>
      </c>
      <c r="H10" s="122" t="str">
        <f t="shared" ref="H10:I10" si="9">IF(C11=100, 1, 
  IF(C10&gt;70, 2, 
        IF(C10&gt;50, 3, 4
          )
       )
    )</f>
        <v>#DIV/0!</v>
      </c>
      <c r="I10" s="122">
        <f t="shared" si="9"/>
        <v>2</v>
      </c>
      <c r="J10" s="122"/>
      <c r="K10" s="122"/>
      <c r="L10" s="20" t="s">
        <v>449</v>
      </c>
      <c r="M10" s="20">
        <v>43.713705</v>
      </c>
      <c r="N10" s="20">
        <v>-70.413845</v>
      </c>
    </row>
    <row r="11">
      <c r="E11">
        <v>43.742096</v>
      </c>
      <c r="F11" s="123">
        <v>-70.42202</v>
      </c>
      <c r="G11" t="s">
        <v>256</v>
      </c>
      <c r="H11" s="122" t="str">
        <f t="shared" ref="H11:I11" si="10">IF(C12=100, 1, 
  IF(C11&gt;70, 2, 
        IF(C11&gt;50, 3, 4
          )
       )
    )</f>
        <v>#DIV/0!</v>
      </c>
      <c r="I11" s="122">
        <f t="shared" si="10"/>
        <v>4</v>
      </c>
      <c r="J11" s="122"/>
      <c r="K11" s="122"/>
      <c r="L11" s="20" t="s">
        <v>490</v>
      </c>
      <c r="M11" s="20">
        <v>43.721093</v>
      </c>
      <c r="N11" s="20">
        <v>-70.424185</v>
      </c>
    </row>
    <row r="12">
      <c r="E12">
        <v>43.742096</v>
      </c>
      <c r="F12" s="123">
        <v>-70.42202</v>
      </c>
      <c r="G12" t="s">
        <v>256</v>
      </c>
      <c r="H12" s="122" t="str">
        <f t="shared" ref="H12:I12" si="11">IF(C13=100, 1, 
  IF(C12&gt;70, 2, 
        IF(C12&gt;50, 3, 4
          )
       )
    )</f>
        <v>#DIV/0!</v>
      </c>
      <c r="I12" s="122">
        <f t="shared" si="11"/>
        <v>2</v>
      </c>
      <c r="J12" s="122"/>
      <c r="K12" s="122"/>
      <c r="L12" s="20" t="s">
        <v>1026</v>
      </c>
      <c r="M12" s="20">
        <v>43.655896</v>
      </c>
      <c r="N12" s="20">
        <v>-70.491795</v>
      </c>
    </row>
    <row r="13">
      <c r="E13">
        <v>43.742096</v>
      </c>
      <c r="F13" s="123">
        <v>-70.42202</v>
      </c>
      <c r="G13" t="s">
        <v>256</v>
      </c>
      <c r="H13" s="122" t="str">
        <f t="shared" ref="H13:I13" si="12">IF(C14=100, 1, 
  IF(C13&gt;70, 2, 
        IF(C13&gt;50, 3, 4
          )
       )
    )</f>
        <v>#DIV/0!</v>
      </c>
      <c r="I13" s="122">
        <f t="shared" si="12"/>
        <v>1</v>
      </c>
      <c r="J13" s="122"/>
      <c r="K13" s="122"/>
      <c r="L13" s="20" t="s">
        <v>517</v>
      </c>
      <c r="M13" s="20">
        <v>43.703328</v>
      </c>
      <c r="N13" s="20">
        <v>-70.326689</v>
      </c>
    </row>
    <row r="14">
      <c r="E14">
        <v>43.742096</v>
      </c>
      <c r="F14" s="123">
        <v>-70.42202</v>
      </c>
      <c r="G14" t="s">
        <v>256</v>
      </c>
      <c r="H14" s="122" t="str">
        <f t="shared" ref="H14:I14" si="13">IF(C15=100, 1, 
  IF(C14&gt;70, 2, 
        IF(C14&gt;50, 3, 4
          )
       )
    )</f>
        <v>#DIV/0!</v>
      </c>
      <c r="I14" s="122">
        <f t="shared" si="13"/>
        <v>1</v>
      </c>
      <c r="J14" s="122"/>
      <c r="K14" s="122"/>
      <c r="L14" s="20" t="s">
        <v>565</v>
      </c>
      <c r="M14" s="20">
        <v>43.744375</v>
      </c>
      <c r="N14" s="20">
        <v>-70.352283</v>
      </c>
    </row>
    <row r="15">
      <c r="E15">
        <v>43.742096</v>
      </c>
      <c r="F15" s="123">
        <v>-70.42202</v>
      </c>
      <c r="G15" t="s">
        <v>256</v>
      </c>
      <c r="H15" s="122" t="str">
        <f t="shared" ref="H15:I15" si="14">IF(C16=100, 1, 
  IF(C15&gt;70, 2, 
        IF(C15&gt;50, 3, 4
          )
       )
    )</f>
        <v>#DIV/0!</v>
      </c>
      <c r="I15" s="122">
        <f t="shared" si="14"/>
        <v>1</v>
      </c>
      <c r="J15" s="122"/>
      <c r="K15" s="122"/>
      <c r="L15" s="20" t="s">
        <v>91</v>
      </c>
      <c r="M15" s="20">
        <v>43.796546</v>
      </c>
      <c r="N15" s="20">
        <v>-70.440001</v>
      </c>
    </row>
    <row r="16">
      <c r="E16">
        <v>43.742096</v>
      </c>
      <c r="F16" s="123">
        <v>-70.42202</v>
      </c>
      <c r="G16" t="s">
        <v>256</v>
      </c>
      <c r="H16" s="122" t="str">
        <f t="shared" ref="H16:I16" si="15">IF(C17=100, 1, 
  IF(C16&gt;70, 2, 
        IF(C16&gt;50, 3, 4
          )
       )
    )</f>
        <v>#DIV/0!</v>
      </c>
      <c r="I16" s="122">
        <f t="shared" si="15"/>
        <v>2</v>
      </c>
      <c r="J16" s="122"/>
      <c r="K16" s="122"/>
      <c r="L16" s="20" t="s">
        <v>643</v>
      </c>
      <c r="M16" s="20">
        <v>43.80900161</v>
      </c>
      <c r="N16" s="20">
        <v>-70.42976788</v>
      </c>
    </row>
    <row r="17">
      <c r="E17">
        <v>43.79828379</v>
      </c>
      <c r="F17" s="123">
        <v>-70.40131113</v>
      </c>
      <c r="G17" t="s">
        <v>256</v>
      </c>
      <c r="H17" s="122" t="str">
        <f t="shared" ref="H17:I17" si="16">IF(C18=100, 1, 
  IF(C17&gt;70, 2, 
        IF(C17&gt;50, 3, 4
          )
       )
    )</f>
        <v>#DIV/0!</v>
      </c>
      <c r="I17" s="122">
        <f t="shared" si="16"/>
        <v>3</v>
      </c>
      <c r="J17" s="122"/>
      <c r="K17" s="122"/>
      <c r="L17" s="20" t="s">
        <v>755</v>
      </c>
      <c r="M17" s="20">
        <v>43.724308</v>
      </c>
      <c r="N17" s="20">
        <v>-70.302589</v>
      </c>
    </row>
    <row r="18">
      <c r="E18">
        <v>43.72659</v>
      </c>
      <c r="F18" s="123">
        <v>-70.4062</v>
      </c>
      <c r="G18" t="s">
        <v>265</v>
      </c>
      <c r="H18" s="122" t="str">
        <f t="shared" ref="H18:I18" si="17">IF(C19=100, 1, 
  IF(C18&gt;70, 2, 
        IF(C18&gt;50, 3, 4
          )
       )
    )</f>
        <v>#DIV/0!</v>
      </c>
      <c r="I18" s="122">
        <f t="shared" si="17"/>
        <v>2</v>
      </c>
      <c r="J18" s="122"/>
      <c r="K18" s="122"/>
      <c r="L18" s="20" t="s">
        <v>759</v>
      </c>
      <c r="M18" s="20">
        <v>43.703318</v>
      </c>
      <c r="N18" s="20">
        <v>-70.324473</v>
      </c>
    </row>
    <row r="19">
      <c r="E19">
        <v>43.72659</v>
      </c>
      <c r="F19" s="123">
        <v>-70.4062</v>
      </c>
      <c r="G19" t="s">
        <v>265</v>
      </c>
      <c r="H19" s="122" t="str">
        <f t="shared" ref="H19:I19" si="18">IF(C20=100, 1, 
  IF(C19&gt;70, 2, 
        IF(C19&gt;50, 3, 4
          )
       )
    )</f>
        <v>#DIV/0!</v>
      </c>
      <c r="I19" s="122">
        <f t="shared" si="18"/>
        <v>4</v>
      </c>
      <c r="J19" s="122"/>
      <c r="K19" s="122"/>
      <c r="L19" s="20" t="s">
        <v>909</v>
      </c>
      <c r="M19" s="20">
        <v>43.682817</v>
      </c>
      <c r="N19" s="20">
        <v>-70.351199</v>
      </c>
    </row>
    <row r="20">
      <c r="E20">
        <v>43.72659</v>
      </c>
      <c r="F20" s="123">
        <v>-70.4062</v>
      </c>
      <c r="G20" t="s">
        <v>265</v>
      </c>
      <c r="H20" s="122" t="str">
        <f t="shared" ref="H20:I20" si="19">IF(C21=100, 1, 
  IF(C20&gt;70, 2, 
        IF(C20&gt;50, 3, 4
          )
       )
    )</f>
        <v>#DIV/0!</v>
      </c>
      <c r="I20" s="122">
        <f t="shared" si="19"/>
        <v>4</v>
      </c>
      <c r="J20" s="122"/>
      <c r="K20" s="122"/>
      <c r="L20" s="20" t="s">
        <v>837</v>
      </c>
      <c r="M20" s="20">
        <v>43.677207</v>
      </c>
      <c r="N20" s="20">
        <v>-70.364588</v>
      </c>
    </row>
    <row r="21">
      <c r="E21">
        <v>43.72659</v>
      </c>
      <c r="F21" s="123">
        <v>-70.4062</v>
      </c>
      <c r="G21" t="s">
        <v>265</v>
      </c>
      <c r="H21" s="122" t="str">
        <f t="shared" ref="H21:I21" si="20">IF(C22=100, 1, 
  IF(C21&gt;70, 2, 
        IF(C21&gt;50, 3, 4
          )
       )
    )</f>
        <v>#DIV/0!</v>
      </c>
      <c r="I21" s="122">
        <f t="shared" si="20"/>
        <v>4</v>
      </c>
      <c r="J21" s="122"/>
      <c r="K21" s="122"/>
      <c r="L21" s="20" t="s">
        <v>915</v>
      </c>
      <c r="M21" s="20">
        <v>43.680823</v>
      </c>
      <c r="N21" s="20">
        <v>-70.371144</v>
      </c>
    </row>
    <row r="22">
      <c r="E22">
        <v>43.72659</v>
      </c>
      <c r="F22" s="123">
        <v>-70.4062</v>
      </c>
      <c r="G22" t="s">
        <v>265</v>
      </c>
      <c r="H22" s="122" t="str">
        <f t="shared" ref="H22:I22" si="21">IF(C23=100, 1, 
  IF(C22&gt;70, 2, 
        IF(C22&gt;50, 3, 4
          )
       )
    )</f>
        <v>#DIV/0!</v>
      </c>
      <c r="I22" s="122">
        <f t="shared" si="21"/>
        <v>2</v>
      </c>
      <c r="J22" s="122"/>
      <c r="K22" s="122"/>
      <c r="L22" s="20" t="s">
        <v>163</v>
      </c>
      <c r="M22" s="20">
        <v>43.724421</v>
      </c>
      <c r="N22" s="20">
        <v>-70.41672</v>
      </c>
    </row>
    <row r="23">
      <c r="E23">
        <v>43.72659</v>
      </c>
      <c r="F23" s="123">
        <v>-70.4062</v>
      </c>
      <c r="G23" t="s">
        <v>265</v>
      </c>
      <c r="H23" s="122" t="str">
        <f t="shared" ref="H23:I23" si="22">IF(C24=100, 1, 
  IF(C23&gt;70, 2, 
        IF(C23&gt;50, 3, 4
          )
       )
    )</f>
        <v>#DIV/0!</v>
      </c>
      <c r="I23" s="122">
        <f t="shared" si="22"/>
        <v>1</v>
      </c>
      <c r="J23" s="122"/>
      <c r="K23" s="122"/>
      <c r="L23" s="20" t="s">
        <v>175</v>
      </c>
      <c r="M23" s="20">
        <v>43.726584</v>
      </c>
      <c r="N23" s="20">
        <v>-70.418404</v>
      </c>
    </row>
    <row r="24">
      <c r="E24">
        <v>43.72659</v>
      </c>
      <c r="F24" s="123">
        <v>-70.4062</v>
      </c>
      <c r="G24" t="s">
        <v>265</v>
      </c>
      <c r="H24" s="122" t="str">
        <f t="shared" ref="H24:I24" si="23">IF(C25=100, 1, 
  IF(C24&gt;70, 2, 
        IF(C24&gt;50, 3, 4
          )
       )
    )</f>
        <v>#DIV/0!</v>
      </c>
      <c r="I24" s="122">
        <f t="shared" si="23"/>
        <v>2</v>
      </c>
      <c r="J24" s="122"/>
      <c r="K24" s="122"/>
      <c r="L24" s="20" t="s">
        <v>731</v>
      </c>
      <c r="M24" s="20">
        <v>43.733895</v>
      </c>
      <c r="N24" s="20">
        <v>-70.425582</v>
      </c>
    </row>
    <row r="25">
      <c r="E25">
        <v>43.744171</v>
      </c>
      <c r="F25" s="123">
        <v>-70.398191</v>
      </c>
      <c r="G25" t="s">
        <v>276</v>
      </c>
      <c r="H25" s="122" t="str">
        <f t="shared" ref="H25:I25" si="24">IF(C26=100, 1, 
  IF(C25&gt;70, 2, 
        IF(C25&gt;50, 3, 4
          )
       )
    )</f>
        <v>#DIV/0!</v>
      </c>
      <c r="I25" s="122">
        <f t="shared" si="24"/>
        <v>2</v>
      </c>
      <c r="J25" s="122"/>
      <c r="K25" s="122"/>
      <c r="L25" s="20" t="s">
        <v>736</v>
      </c>
      <c r="M25" s="20">
        <v>43.748907</v>
      </c>
      <c r="N25" s="20">
        <v>-70.44583</v>
      </c>
    </row>
    <row r="26">
      <c r="E26">
        <v>43.744171</v>
      </c>
      <c r="F26" s="123">
        <v>-70.398191</v>
      </c>
      <c r="G26" t="s">
        <v>276</v>
      </c>
      <c r="H26" s="122" t="str">
        <f t="shared" ref="H26:I26" si="25">IF(C27=100, 1, 
  IF(C26&gt;70, 2, 
        IF(C26&gt;50, 3, 4
          )
       )
    )</f>
        <v>#DIV/0!</v>
      </c>
      <c r="I26" s="122">
        <f t="shared" si="25"/>
        <v>4</v>
      </c>
      <c r="J26" s="122"/>
      <c r="K26" s="122"/>
      <c r="L26" s="20" t="s">
        <v>184</v>
      </c>
      <c r="M26" s="20">
        <v>43.766062</v>
      </c>
      <c r="N26" s="20">
        <v>-70.447699</v>
      </c>
    </row>
    <row r="27">
      <c r="E27">
        <v>43.744171</v>
      </c>
      <c r="F27" s="123">
        <v>-70.398191</v>
      </c>
      <c r="G27" t="s">
        <v>276</v>
      </c>
      <c r="H27" s="122" t="str">
        <f t="shared" ref="H27:I27" si="26">IF(C28=100, 1, 
  IF(C27&gt;70, 2, 
        IF(C27&gt;50, 3, 4
          )
       )
    )</f>
        <v>#DIV/0!</v>
      </c>
      <c r="I27" s="122">
        <f t="shared" si="26"/>
        <v>4</v>
      </c>
      <c r="J27" s="122"/>
      <c r="K27" s="122"/>
      <c r="L27" s="20" t="s">
        <v>197</v>
      </c>
      <c r="M27" s="20">
        <v>43.793263</v>
      </c>
      <c r="N27" s="20">
        <v>-70.450451</v>
      </c>
    </row>
    <row r="28">
      <c r="E28">
        <v>43.744171</v>
      </c>
      <c r="F28" s="123">
        <v>-70.398191</v>
      </c>
      <c r="G28" t="s">
        <v>276</v>
      </c>
      <c r="H28" s="122" t="str">
        <f t="shared" ref="H28:I28" si="27">IF(C29=100, 1, 
  IF(C28&gt;70, 2, 
        IF(C28&gt;50, 3, 4
          )
       )
    )</f>
        <v>#DIV/0!</v>
      </c>
      <c r="I28" s="122">
        <f t="shared" si="27"/>
        <v>4</v>
      </c>
      <c r="J28" s="122"/>
      <c r="K28" s="122"/>
      <c r="L28" s="20" t="s">
        <v>203</v>
      </c>
      <c r="M28" s="20">
        <v>43.801456</v>
      </c>
      <c r="N28" s="20">
        <v>-70.448064</v>
      </c>
    </row>
    <row r="29">
      <c r="E29">
        <v>43.744171</v>
      </c>
      <c r="F29" s="123">
        <v>-70.398191</v>
      </c>
      <c r="G29" t="s">
        <v>276</v>
      </c>
      <c r="H29" s="122" t="str">
        <f t="shared" ref="H29:I29" si="28">IF(C30=100, 1, 
  IF(C29&gt;70, 2, 
        IF(C29&gt;50, 3, 4
          )
       )
    )</f>
        <v>#DIV/0!</v>
      </c>
      <c r="I29" s="122">
        <f t="shared" si="28"/>
        <v>4</v>
      </c>
      <c r="J29" s="122"/>
      <c r="K29" s="122"/>
      <c r="L29" s="20" t="s">
        <v>208</v>
      </c>
      <c r="M29" s="20">
        <v>43.830613</v>
      </c>
      <c r="N29" s="20">
        <v>-70.449405</v>
      </c>
    </row>
    <row r="30">
      <c r="E30">
        <v>43.744171</v>
      </c>
      <c r="F30" s="123">
        <v>-70.398191</v>
      </c>
      <c r="G30" t="s">
        <v>276</v>
      </c>
      <c r="H30" s="122" t="str">
        <f t="shared" ref="H30:I30" si="29">IF(C31=100, 1, 
  IF(C30&gt;70, 2, 
        IF(C30&gt;50, 3, 4
          )
       )
    )</f>
        <v>#DIV/0!</v>
      </c>
      <c r="I30" s="122">
        <f t="shared" si="29"/>
        <v>1</v>
      </c>
      <c r="J30" s="122"/>
      <c r="K30" s="122"/>
      <c r="L30" s="20" t="s">
        <v>381</v>
      </c>
      <c r="M30" s="20">
        <v>43.738585</v>
      </c>
      <c r="N30" s="20">
        <v>-70.287336</v>
      </c>
    </row>
    <row r="31">
      <c r="E31">
        <v>43.806574</v>
      </c>
      <c r="F31" s="123">
        <v>-70.410208</v>
      </c>
      <c r="G31" t="s">
        <v>73</v>
      </c>
      <c r="H31" s="122" t="str">
        <f t="shared" ref="H31:I31" si="30">IF(C32=100, 1, 
  IF(C31&gt;70, 2, 
        IF(C31&gt;50, 3, 4
          )
       )
    )</f>
        <v>#DIV/0!</v>
      </c>
      <c r="I31" s="122">
        <f t="shared" si="30"/>
        <v>1</v>
      </c>
      <c r="J31" s="122"/>
      <c r="K31" s="122"/>
      <c r="L31" s="20" t="s">
        <v>660</v>
      </c>
      <c r="M31" s="20">
        <v>43.737837</v>
      </c>
      <c r="N31" s="20">
        <v>-70.293792</v>
      </c>
    </row>
    <row r="32">
      <c r="E32">
        <v>43.806574</v>
      </c>
      <c r="F32" s="123">
        <v>-70.410208</v>
      </c>
      <c r="G32" t="s">
        <v>73</v>
      </c>
      <c r="H32" s="122" t="str">
        <f t="shared" ref="H32:I32" si="31">IF(C33=100, 1, 
  IF(C32&gt;70, 2, 
        IF(C32&gt;50, 3, 4
          )
       )
    )</f>
        <v>#DIV/0!</v>
      </c>
      <c r="I32" s="122">
        <f t="shared" si="31"/>
        <v>2</v>
      </c>
      <c r="J32" s="122"/>
      <c r="K32" s="122"/>
      <c r="L32" s="20" t="s">
        <v>105</v>
      </c>
      <c r="M32" s="20">
        <v>43.760835</v>
      </c>
      <c r="N32" s="20">
        <v>-70.438821</v>
      </c>
    </row>
    <row r="33">
      <c r="E33">
        <v>43.806574</v>
      </c>
      <c r="F33" s="123">
        <v>-70.410208</v>
      </c>
      <c r="G33" t="s">
        <v>73</v>
      </c>
      <c r="H33" s="122" t="str">
        <f t="shared" ref="H33:I33" si="32">IF(C34=100, 1, 
  IF(C33&gt;70, 2, 
        IF(C33&gt;50, 3, 4
          )
       )
    )</f>
        <v>#DIV/0!</v>
      </c>
      <c r="I33" s="122">
        <f t="shared" si="32"/>
        <v>1</v>
      </c>
      <c r="J33" s="122"/>
      <c r="K33" s="122"/>
      <c r="L33" s="20" t="s">
        <v>121</v>
      </c>
      <c r="M33" s="20">
        <v>43.786579</v>
      </c>
      <c r="N33" s="20">
        <v>-70.421033</v>
      </c>
    </row>
    <row r="34">
      <c r="E34">
        <v>43.806574</v>
      </c>
      <c r="F34" s="123">
        <v>-70.410208</v>
      </c>
      <c r="G34" t="s">
        <v>73</v>
      </c>
      <c r="H34" s="122" t="str">
        <f t="shared" ref="H34:I34" si="33">IF(C35=100, 1, 
  IF(C34&gt;70, 2, 
        IF(C34&gt;50, 3, 4
          )
       )
    )</f>
        <v>#DIV/0!</v>
      </c>
      <c r="I34" s="122">
        <f t="shared" si="33"/>
        <v>2</v>
      </c>
      <c r="J34" s="122"/>
      <c r="K34" s="122"/>
      <c r="L34" s="20" t="s">
        <v>134</v>
      </c>
      <c r="M34" s="20">
        <v>43.794858</v>
      </c>
      <c r="N34" s="20">
        <v>-70.418876</v>
      </c>
    </row>
    <row r="35">
      <c r="E35">
        <v>43.806574</v>
      </c>
      <c r="F35" s="123">
        <v>-70.410208</v>
      </c>
      <c r="G35" t="s">
        <v>73</v>
      </c>
      <c r="H35" s="122" t="str">
        <f t="shared" ref="H35:I35" si="34">IF(C36=100, 1, 
  IF(C35&gt;70, 2, 
        IF(C35&gt;50, 3, 4
          )
       )
    )</f>
        <v>#DIV/0!</v>
      </c>
      <c r="I35" s="122">
        <f t="shared" si="34"/>
        <v>1</v>
      </c>
      <c r="J35" s="122"/>
      <c r="K35" s="122"/>
      <c r="L35" s="20" t="s">
        <v>145</v>
      </c>
      <c r="M35" s="20">
        <v>43.806299</v>
      </c>
      <c r="N35" s="20">
        <v>-70.409929</v>
      </c>
    </row>
    <row r="36">
      <c r="E36">
        <v>43.806574</v>
      </c>
      <c r="F36" s="123">
        <v>-70.410208</v>
      </c>
      <c r="G36" t="s">
        <v>73</v>
      </c>
      <c r="H36" s="122" t="str">
        <f t="shared" ref="H36:I36" si="35">IF(C37=100, 1, 
  IF(C36&gt;70, 2, 
        IF(C36&gt;50, 3, 4
          )
       )
    )</f>
        <v>#DIV/0!</v>
      </c>
      <c r="I36" s="122">
        <f t="shared" si="35"/>
        <v>1</v>
      </c>
      <c r="J36" s="122"/>
      <c r="K36" s="122"/>
      <c r="L36" s="20" t="s">
        <v>920</v>
      </c>
      <c r="M36" s="20">
        <v>43.701435</v>
      </c>
      <c r="N36" s="20">
        <v>-70.43615</v>
      </c>
    </row>
    <row r="37">
      <c r="E37">
        <v>43.806574</v>
      </c>
      <c r="F37" s="123">
        <v>-70.410208</v>
      </c>
      <c r="G37" t="s">
        <v>73</v>
      </c>
      <c r="H37" s="122" t="str">
        <f t="shared" ref="H37:I37" si="36">IF(C38=100, 1, 
  IF(C37&gt;70, 2, 
        IF(C37&gt;50, 3, 4
          )
       )
    )</f>
        <v>#DIV/0!</v>
      </c>
      <c r="I37" s="122">
        <f t="shared" si="36"/>
        <v>2</v>
      </c>
      <c r="J37" s="122"/>
      <c r="K37" s="122"/>
      <c r="L37" s="20" t="s">
        <v>931</v>
      </c>
      <c r="M37" s="20">
        <v>43.686529</v>
      </c>
      <c r="N37" s="20">
        <v>-70.446777</v>
      </c>
    </row>
    <row r="38">
      <c r="E38">
        <v>43.806574</v>
      </c>
      <c r="F38" s="123">
        <v>-70.410208</v>
      </c>
      <c r="G38" t="s">
        <v>73</v>
      </c>
      <c r="H38" s="122" t="str">
        <f t="shared" ref="H38:I38" si="37">IF(C39=100, 1, 
  IF(C38&gt;70, 2, 
        IF(C38&gt;50, 3, 4
          )
       )
    )</f>
        <v>#DIV/0!</v>
      </c>
      <c r="I38" s="122">
        <f t="shared" si="37"/>
        <v>1</v>
      </c>
      <c r="J38" s="122"/>
      <c r="K38" s="122"/>
      <c r="L38" s="20" t="s">
        <v>1245</v>
      </c>
      <c r="M38" s="20">
        <v>43.65694</v>
      </c>
      <c r="N38" s="20">
        <v>-70.3406</v>
      </c>
    </row>
    <row r="39">
      <c r="E39">
        <v>43.806574</v>
      </c>
      <c r="F39" s="123">
        <v>-70.410208</v>
      </c>
      <c r="G39" t="s">
        <v>73</v>
      </c>
      <c r="H39" s="122" t="str">
        <f t="shared" ref="H39:I39" si="38">IF(C40=100, 1, 
  IF(C39&gt;70, 2, 
        IF(C39&gt;50, 3, 4
          )
       )
    )</f>
        <v>#DIV/0!</v>
      </c>
      <c r="I39" s="122">
        <f t="shared" si="38"/>
        <v>1</v>
      </c>
      <c r="J39" s="122"/>
      <c r="K39" s="122"/>
      <c r="L39" s="20" t="s">
        <v>1256</v>
      </c>
      <c r="M39" s="20">
        <v>43.65579</v>
      </c>
      <c r="N39" s="20">
        <v>-70.35434</v>
      </c>
    </row>
    <row r="40">
      <c r="E40">
        <v>43.728844</v>
      </c>
      <c r="F40" s="123">
        <v>-70.489306</v>
      </c>
      <c r="G40" t="s">
        <v>324</v>
      </c>
      <c r="H40" s="122" t="str">
        <f t="shared" ref="H40:I40" si="39">IF(C41=100, 1, 
  IF(C40&gt;70, 2, 
        IF(C40&gt;50, 3, 4
          )
       )
    )</f>
        <v>#DIV/0!</v>
      </c>
      <c r="I40" s="122">
        <f t="shared" si="39"/>
        <v>1</v>
      </c>
      <c r="J40" s="122"/>
      <c r="K40" s="122"/>
      <c r="L40" s="20" t="s">
        <v>1267</v>
      </c>
      <c r="M40" s="20">
        <v>43.6679</v>
      </c>
      <c r="N40" s="20">
        <v>-70.38438</v>
      </c>
    </row>
    <row r="41">
      <c r="E41">
        <v>43.728844</v>
      </c>
      <c r="F41" s="123">
        <v>-70.489306</v>
      </c>
      <c r="G41" t="s">
        <v>324</v>
      </c>
      <c r="H41" s="122" t="str">
        <f t="shared" ref="H41:I41" si="40">IF(C42=100, 1, 
  IF(C41&gt;70, 2, 
        IF(C41&gt;50, 3, 4
          )
       )
    )</f>
        <v>#DIV/0!</v>
      </c>
      <c r="I41" s="122">
        <f t="shared" si="40"/>
        <v>2</v>
      </c>
      <c r="J41" s="122"/>
      <c r="K41" s="122"/>
      <c r="L41" s="20" t="s">
        <v>1278</v>
      </c>
      <c r="M41" s="20">
        <v>43.65629</v>
      </c>
      <c r="N41" s="20">
        <v>-70.40069</v>
      </c>
    </row>
    <row r="42">
      <c r="E42">
        <v>43.728844</v>
      </c>
      <c r="F42" s="123">
        <v>-70.489306</v>
      </c>
      <c r="G42" t="s">
        <v>324</v>
      </c>
      <c r="H42" s="122" t="str">
        <f t="shared" ref="H42:I42" si="41">IF(C43=100, 1, 
  IF(C42&gt;70, 2, 
        IF(C42&gt;50, 3, 4
          )
       )
    )</f>
        <v>#DIV/0!</v>
      </c>
      <c r="I42" s="122">
        <f t="shared" si="41"/>
        <v>1</v>
      </c>
      <c r="J42" s="122"/>
      <c r="K42" s="122"/>
      <c r="L42" t="s">
        <v>506</v>
      </c>
      <c r="M42" s="20">
        <v>43.6679236630776</v>
      </c>
      <c r="N42" s="20">
        <v>-70.4840077356105</v>
      </c>
    </row>
    <row r="43">
      <c r="E43">
        <v>43.728844</v>
      </c>
      <c r="F43" s="123">
        <v>-70.489306</v>
      </c>
      <c r="G43" t="s">
        <v>324</v>
      </c>
      <c r="H43" s="122" t="str">
        <f t="shared" ref="H43:I43" si="42">IF(C44=100, 1, 
  IF(C43&gt;70, 2, 
        IF(C43&gt;50, 3, 4
          )
       )
    )</f>
        <v>#DIV/0!</v>
      </c>
      <c r="I43" s="122">
        <f t="shared" si="42"/>
        <v>1</v>
      </c>
      <c r="J43" s="122"/>
      <c r="K43" s="122"/>
      <c r="L43" s="20" t="s">
        <v>586</v>
      </c>
      <c r="M43" s="20">
        <v>43.767662</v>
      </c>
      <c r="N43" s="20">
        <v>-70.459474</v>
      </c>
    </row>
    <row r="44">
      <c r="E44">
        <v>43.728844</v>
      </c>
      <c r="F44" s="123">
        <v>-70.489306</v>
      </c>
      <c r="G44" t="s">
        <v>324</v>
      </c>
      <c r="H44" s="122" t="str">
        <f t="shared" ref="H44:I44" si="43">IF(C45=100, 1, 
  IF(C44&gt;70, 2, 
        IF(C44&gt;50, 3, 4
          )
       )
    )</f>
        <v>#DIV/0!</v>
      </c>
      <c r="I44" s="122">
        <f t="shared" si="43"/>
        <v>2</v>
      </c>
      <c r="J44" s="122"/>
      <c r="K44" s="122"/>
      <c r="L44" s="20" t="s">
        <v>155</v>
      </c>
      <c r="M44" s="20">
        <v>43.721544</v>
      </c>
      <c r="N44" s="20">
        <v>-70.275468</v>
      </c>
    </row>
    <row r="45">
      <c r="E45">
        <v>43.728844</v>
      </c>
      <c r="F45" s="123">
        <v>-70.489306</v>
      </c>
      <c r="G45" t="s">
        <v>324</v>
      </c>
      <c r="H45" s="122" t="str">
        <f t="shared" ref="H45:I45" si="44">IF(C46=100, 1, 
  IF(C45&gt;70, 2, 
        IF(C45&gt;50, 3, 4
          )
       )
    )</f>
        <v>#DIV/0!</v>
      </c>
      <c r="I45" s="122">
        <f t="shared" si="44"/>
        <v>1</v>
      </c>
      <c r="J45" s="122"/>
      <c r="K45" s="122"/>
      <c r="L45" s="20" t="s">
        <v>776</v>
      </c>
    </row>
    <row r="46">
      <c r="E46">
        <v>43.728844</v>
      </c>
      <c r="F46" s="123">
        <v>-70.489306</v>
      </c>
      <c r="G46" t="s">
        <v>324</v>
      </c>
      <c r="H46" s="122" t="str">
        <f t="shared" ref="H46:I46" si="45">IF(C47=100, 1, 
  IF(C46&gt;70, 2, 
        IF(C46&gt;50, 3, 4
          )
       )
    )</f>
        <v>#DIV/0!</v>
      </c>
      <c r="I46" s="122">
        <f t="shared" si="45"/>
        <v>2</v>
      </c>
      <c r="J46" s="122"/>
      <c r="K46" s="122"/>
      <c r="L46" s="20" t="s">
        <v>766</v>
      </c>
      <c r="M46" s="20">
        <v>43.759022</v>
      </c>
      <c r="N46" s="20">
        <v>-70.446997</v>
      </c>
    </row>
    <row r="47">
      <c r="E47">
        <v>43.728844</v>
      </c>
      <c r="F47" s="123">
        <v>-70.489306</v>
      </c>
      <c r="G47" t="s">
        <v>324</v>
      </c>
      <c r="H47" s="122" t="str">
        <f t="shared" ref="H47:I47" si="46">IF(C48=100, 1, 
  IF(C47&gt;70, 2, 
        IF(C47&gt;50, 3, 4
          )
       )
    )</f>
        <v>#DIV/0!</v>
      </c>
      <c r="I47" s="122">
        <f t="shared" si="46"/>
        <v>4</v>
      </c>
      <c r="J47" s="122"/>
      <c r="K47" s="122"/>
      <c r="L47" s="20" t="s">
        <v>1236</v>
      </c>
    </row>
    <row r="48">
      <c r="E48">
        <v>43.703622</v>
      </c>
      <c r="F48" s="123">
        <v>-70.377452</v>
      </c>
      <c r="G48" t="s">
        <v>294</v>
      </c>
      <c r="H48" s="122" t="str">
        <f t="shared" ref="H48:I48" si="47">IF(C49=100, 1, 
  IF(C48&gt;70, 2, 
        IF(C48&gt;50, 3, 4
          )
       )
    )</f>
        <v>#DIV/0!</v>
      </c>
      <c r="I48" s="122">
        <f t="shared" si="47"/>
        <v>4</v>
      </c>
      <c r="J48" s="122"/>
      <c r="K48" s="122"/>
    </row>
    <row r="49">
      <c r="E49">
        <v>43.703622</v>
      </c>
      <c r="F49" s="123">
        <v>-70.377452</v>
      </c>
      <c r="G49" t="s">
        <v>294</v>
      </c>
      <c r="H49" s="122" t="str">
        <f t="shared" ref="H49:I49" si="48">IF(C50=100, 1, 
  IF(C49&gt;70, 2, 
        IF(C49&gt;50, 3, 4
          )
       )
    )</f>
        <v>#DIV/0!</v>
      </c>
      <c r="I49" s="122">
        <f t="shared" si="48"/>
        <v>2</v>
      </c>
      <c r="J49" s="122"/>
      <c r="K49" s="122"/>
    </row>
    <row r="50">
      <c r="E50">
        <v>43.703622</v>
      </c>
      <c r="F50" s="123">
        <v>-70.377452</v>
      </c>
      <c r="G50" t="s">
        <v>294</v>
      </c>
      <c r="H50" s="122" t="str">
        <f t="shared" ref="H50:I50" si="49">IF(C51=100, 1, 
  IF(C50&gt;70, 2, 
        IF(C50&gt;50, 3, 4
          )
       )
    )</f>
        <v>#DIV/0!</v>
      </c>
      <c r="I50" s="122">
        <f t="shared" si="49"/>
        <v>2</v>
      </c>
      <c r="J50" s="122"/>
      <c r="K50" s="122"/>
    </row>
    <row r="51">
      <c r="E51">
        <v>43.713705</v>
      </c>
      <c r="F51" s="123">
        <v>-70.413845</v>
      </c>
      <c r="G51" t="s">
        <v>449</v>
      </c>
      <c r="H51" s="122" t="str">
        <f t="shared" ref="H51:I51" si="50">IF(C52=100, 1, 
  IF(C51&gt;70, 2, 
        IF(C51&gt;50, 3, 4
          )
       )
    )</f>
        <v>#DIV/0!</v>
      </c>
      <c r="I51" s="122">
        <f t="shared" si="50"/>
        <v>4</v>
      </c>
      <c r="J51" s="122"/>
      <c r="K51" s="122"/>
    </row>
    <row r="52">
      <c r="E52">
        <v>43.713705</v>
      </c>
      <c r="F52" s="123">
        <v>-70.413845</v>
      </c>
      <c r="G52" t="s">
        <v>449</v>
      </c>
      <c r="H52" s="122" t="str">
        <f t="shared" ref="H52:I52" si="51">IF(C53=100, 1, 
  IF(C52&gt;70, 2, 
        IF(C52&gt;50, 3, 4
          )
       )
    )</f>
        <v>#DIV/0!</v>
      </c>
      <c r="I52" s="122">
        <f t="shared" si="51"/>
        <v>4</v>
      </c>
      <c r="J52" s="122"/>
      <c r="K52" s="122"/>
    </row>
    <row r="53">
      <c r="E53">
        <v>43.713705</v>
      </c>
      <c r="F53" s="123">
        <v>-70.413845</v>
      </c>
      <c r="G53" t="s">
        <v>449</v>
      </c>
      <c r="H53" s="122" t="str">
        <f t="shared" ref="H53:I53" si="52">IF(C54=100, 1, 
  IF(C53&gt;70, 2, 
        IF(C53&gt;50, 3, 4
          )
       )
    )</f>
        <v>#DIV/0!</v>
      </c>
      <c r="I53" s="122">
        <f t="shared" si="52"/>
        <v>2</v>
      </c>
      <c r="J53" s="122"/>
      <c r="K53" s="122"/>
    </row>
    <row r="54">
      <c r="E54">
        <v>43.713705</v>
      </c>
      <c r="F54" s="123">
        <v>-70.413845</v>
      </c>
      <c r="G54" t="s">
        <v>449</v>
      </c>
      <c r="H54" s="122" t="str">
        <f t="shared" ref="H54:I54" si="53">IF(C55=100, 1, 
  IF(C54&gt;70, 2, 
        IF(C54&gt;50, 3, 4
          )
       )
    )</f>
        <v>#DIV/0!</v>
      </c>
      <c r="I54" s="122">
        <f t="shared" si="53"/>
        <v>4</v>
      </c>
      <c r="J54" s="122"/>
      <c r="K54" s="122"/>
    </row>
    <row r="55">
      <c r="E55">
        <v>43.713705</v>
      </c>
      <c r="F55" s="123">
        <v>-70.413845</v>
      </c>
      <c r="G55" t="s">
        <v>449</v>
      </c>
      <c r="H55" s="122" t="str">
        <f t="shared" ref="H55:I55" si="54">IF(C56=100, 1, 
  IF(C55&gt;70, 2, 
        IF(C55&gt;50, 3, 4
          )
       )
    )</f>
        <v>#DIV/0!</v>
      </c>
      <c r="I55" s="122">
        <f t="shared" si="54"/>
        <v>4</v>
      </c>
      <c r="J55" s="122"/>
      <c r="K55" s="122"/>
    </row>
    <row r="56">
      <c r="E56">
        <v>43.713705</v>
      </c>
      <c r="F56" s="123">
        <v>-70.413845</v>
      </c>
      <c r="G56" t="s">
        <v>449</v>
      </c>
      <c r="H56" s="122" t="str">
        <f t="shared" ref="H56:I56" si="55">IF(C57=100, 1, 
  IF(C56&gt;70, 2, 
        IF(C56&gt;50, 3, 4
          )
       )
    )</f>
        <v>#DIV/0!</v>
      </c>
      <c r="I56" s="122">
        <f t="shared" si="55"/>
        <v>4</v>
      </c>
      <c r="J56" s="122"/>
      <c r="K56" s="122"/>
    </row>
    <row r="57">
      <c r="E57">
        <v>43.713705</v>
      </c>
      <c r="F57" s="123">
        <v>-70.413845</v>
      </c>
      <c r="G57" t="s">
        <v>449</v>
      </c>
      <c r="H57" s="122" t="str">
        <f t="shared" ref="H57:I57" si="56">IF(C58=100, 1, 
  IF(C57&gt;70, 2, 
        IF(C57&gt;50, 3, 4
          )
       )
    )</f>
        <v>#DIV/0!</v>
      </c>
      <c r="I57" s="122">
        <f t="shared" si="56"/>
        <v>4</v>
      </c>
      <c r="J57" s="122"/>
      <c r="K57" s="122"/>
    </row>
    <row r="58">
      <c r="E58">
        <v>43.713705</v>
      </c>
      <c r="F58" s="123">
        <v>-70.413845</v>
      </c>
      <c r="G58" t="s">
        <v>449</v>
      </c>
      <c r="H58" s="122" t="str">
        <f t="shared" ref="H58:I58" si="57">IF(C59=100, 1, 
  IF(C58&gt;70, 2, 
        IF(C58&gt;50, 3, 4
          )
       )
    )</f>
        <v>#DIV/0!</v>
      </c>
      <c r="I58" s="122">
        <f t="shared" si="57"/>
        <v>1</v>
      </c>
      <c r="J58" s="122"/>
      <c r="K58" s="122"/>
    </row>
    <row r="59">
      <c r="E59">
        <v>43.721093</v>
      </c>
      <c r="F59" s="123">
        <v>-70.424185</v>
      </c>
      <c r="G59" t="s">
        <v>490</v>
      </c>
      <c r="H59" s="122" t="str">
        <f t="shared" ref="H59:I59" si="58">IF(C60=100, 1, 
  IF(C59&gt;70, 2, 
        IF(C59&gt;50, 3, 4
          )
       )
    )</f>
        <v>#DIV/0!</v>
      </c>
      <c r="I59" s="122">
        <f t="shared" si="58"/>
        <v>1</v>
      </c>
      <c r="J59" s="122"/>
      <c r="K59" s="122"/>
    </row>
    <row r="60">
      <c r="E60">
        <v>43.721093</v>
      </c>
      <c r="F60" s="123">
        <v>-70.424185</v>
      </c>
      <c r="G60" t="s">
        <v>490</v>
      </c>
      <c r="H60" s="122" t="str">
        <f t="shared" ref="H60:I60" si="59">IF(C61=100, 1, 
  IF(C60&gt;70, 2, 
        IF(C60&gt;50, 3, 4
          )
       )
    )</f>
        <v>#DIV/0!</v>
      </c>
      <c r="I60" s="122">
        <f t="shared" si="59"/>
        <v>1</v>
      </c>
      <c r="J60" s="122"/>
      <c r="K60" s="122"/>
    </row>
    <row r="61">
      <c r="E61">
        <v>43.721093</v>
      </c>
      <c r="F61" s="123">
        <v>-70.424185</v>
      </c>
      <c r="G61" t="s">
        <v>490</v>
      </c>
      <c r="H61" s="122" t="str">
        <f t="shared" ref="H61:I61" si="60">IF(C62=100, 1, 
  IF(C61&gt;70, 2, 
        IF(C61&gt;50, 3, 4
          )
       )
    )</f>
        <v>#DIV/0!</v>
      </c>
      <c r="I61" s="122">
        <f t="shared" si="60"/>
        <v>2</v>
      </c>
      <c r="J61" s="122"/>
      <c r="K61" s="122"/>
    </row>
    <row r="62">
      <c r="E62">
        <v>43.721093</v>
      </c>
      <c r="F62" s="123">
        <v>-70.424185</v>
      </c>
      <c r="G62" t="s">
        <v>490</v>
      </c>
      <c r="H62" s="122" t="str">
        <f t="shared" ref="H62:I62" si="61">IF(C63=100, 1, 
  IF(C62&gt;70, 2, 
        IF(C62&gt;50, 3, 4
          )
       )
    )</f>
        <v>#DIV/0!</v>
      </c>
      <c r="I62" s="122">
        <f t="shared" si="61"/>
        <v>1</v>
      </c>
      <c r="J62" s="122"/>
      <c r="K62" s="122"/>
    </row>
    <row r="63">
      <c r="E63">
        <v>43.66891</v>
      </c>
      <c r="F63" s="123">
        <v>-70.48792</v>
      </c>
      <c r="G63" t="s">
        <v>506</v>
      </c>
      <c r="H63" s="122" t="str">
        <f t="shared" ref="H63:I63" si="62">IF(C64=100, 1, 
  IF(C63&gt;70, 2, 
        IF(C63&gt;50, 3, 4
          )
       )
    )</f>
        <v>#DIV/0!</v>
      </c>
      <c r="I63" s="122">
        <f t="shared" si="62"/>
        <v>1</v>
      </c>
      <c r="J63" s="122"/>
      <c r="K63" s="122"/>
      <c r="L63" s="20" t="s">
        <v>506</v>
      </c>
      <c r="M63" s="20">
        <v>43.66891</v>
      </c>
      <c r="N63" s="20">
        <v>-70.48792</v>
      </c>
    </row>
    <row r="64">
      <c r="E64">
        <v>43.66891</v>
      </c>
      <c r="F64" s="123">
        <v>-70.48792</v>
      </c>
      <c r="H64" s="122" t="str">
        <f t="shared" ref="H64:I64" si="63">IF(C65=100, 1, 
  IF(C64&gt;70, 2, 
        IF(C64&gt;50, 3, 4
          )
       )
    )</f>
        <v>#DIV/0!</v>
      </c>
      <c r="I64" s="122">
        <f t="shared" si="63"/>
        <v>1</v>
      </c>
      <c r="J64" s="122"/>
      <c r="K64" s="122"/>
    </row>
    <row r="65">
      <c r="E65">
        <v>43.66891</v>
      </c>
      <c r="F65" s="123">
        <v>-70.48792</v>
      </c>
      <c r="H65" s="122" t="str">
        <f t="shared" ref="H65:I65" si="64">IF(C66=100, 1, 
  IF(C65&gt;70, 2, 
        IF(C65&gt;50, 3, 4
          )
       )
    )</f>
        <v>#DIV/0!</v>
      </c>
      <c r="I65" s="122">
        <f t="shared" si="64"/>
        <v>2</v>
      </c>
      <c r="J65" s="122"/>
      <c r="K65" s="122"/>
    </row>
    <row r="66">
      <c r="E66">
        <v>43.703328</v>
      </c>
      <c r="F66" s="123">
        <v>-70.326689</v>
      </c>
      <c r="G66" t="s">
        <v>517</v>
      </c>
      <c r="H66" s="122" t="str">
        <f t="shared" ref="H66:I66" si="65">IF(C67=100, 1, 
  IF(C66&gt;70, 2, 
        IF(C66&gt;50, 3, 4
          )
       )
    )</f>
        <v>#DIV/0!</v>
      </c>
      <c r="I66" s="122">
        <f t="shared" si="65"/>
        <v>1</v>
      </c>
      <c r="J66" s="122"/>
      <c r="K66" s="122"/>
    </row>
    <row r="67">
      <c r="E67">
        <v>43.703328</v>
      </c>
      <c r="F67" s="123">
        <v>-70.326689</v>
      </c>
      <c r="H67" s="122" t="str">
        <f t="shared" ref="H67:I67" si="66">IF(C68=100, 1, 
  IF(C67&gt;70, 2, 
        IF(C67&gt;50, 3, 4
          )
       )
    )</f>
        <v>#DIV/0!</v>
      </c>
      <c r="I67" s="122">
        <f t="shared" si="66"/>
        <v>2</v>
      </c>
      <c r="J67" s="122"/>
      <c r="K67" s="122"/>
    </row>
    <row r="68">
      <c r="E68">
        <v>43.703328</v>
      </c>
      <c r="F68" s="123">
        <v>-70.326689</v>
      </c>
      <c r="H68" s="122" t="str">
        <f t="shared" ref="H68:I68" si="67">IF(C69=100, 1, 
  IF(C68&gt;70, 2, 
        IF(C68&gt;50, 3, 4
          )
       )
    )</f>
        <v>#DIV/0!</v>
      </c>
      <c r="I68" s="122">
        <f t="shared" si="67"/>
        <v>1</v>
      </c>
      <c r="J68" s="122"/>
      <c r="K68" s="122"/>
    </row>
    <row r="69">
      <c r="E69">
        <v>43.703328</v>
      </c>
      <c r="F69" s="123">
        <v>-70.326689</v>
      </c>
      <c r="H69" s="122" t="str">
        <f t="shared" ref="H69:I69" si="68">IF(C70=100, 1, 
  IF(C69&gt;70, 2, 
        IF(C69&gt;50, 3, 4
          )
       )
    )</f>
        <v>#DIV/0!</v>
      </c>
      <c r="I69" s="122">
        <f t="shared" si="68"/>
        <v>1</v>
      </c>
      <c r="J69" s="122"/>
      <c r="K69" s="122"/>
    </row>
    <row r="70">
      <c r="E70">
        <v>43.703328</v>
      </c>
      <c r="F70" s="123">
        <v>-70.326689</v>
      </c>
      <c r="H70" s="122" t="str">
        <f t="shared" ref="H70:I70" si="69">IF(C71=100, 1, 
  IF(C70&gt;70, 2, 
        IF(C70&gt;50, 3, 4
          )
       )
    )</f>
        <v>#DIV/0!</v>
      </c>
      <c r="I70" s="122">
        <f t="shared" si="69"/>
        <v>1</v>
      </c>
      <c r="J70" s="122"/>
      <c r="K70" s="122"/>
    </row>
    <row r="71">
      <c r="E71">
        <v>43.703328</v>
      </c>
      <c r="F71" s="123">
        <v>-70.326689</v>
      </c>
      <c r="H71" s="122" t="str">
        <f t="shared" ref="H71:I71" si="70">IF(C72=100, 1, 
  IF(C71&gt;70, 2, 
        IF(C71&gt;50, 3, 4
          )
       )
    )</f>
        <v>#DIV/0!</v>
      </c>
      <c r="I71" s="122">
        <f t="shared" si="70"/>
        <v>2</v>
      </c>
      <c r="J71" s="122"/>
      <c r="K71" s="122"/>
    </row>
    <row r="72">
      <c r="E72">
        <v>43.703328</v>
      </c>
      <c r="F72" s="123">
        <v>-70.326689</v>
      </c>
      <c r="H72" s="122" t="str">
        <f t="shared" ref="H72:I72" si="71">IF(C73=100, 1, 
  IF(C72&gt;70, 2, 
        IF(C72&gt;50, 3, 4
          )
       )
    )</f>
        <v>#DIV/0!</v>
      </c>
      <c r="I72" s="122">
        <f t="shared" si="71"/>
        <v>1</v>
      </c>
      <c r="J72" s="122"/>
      <c r="K72" s="122"/>
    </row>
    <row r="73">
      <c r="E73">
        <v>43.703328</v>
      </c>
      <c r="F73" s="123">
        <v>-70.326689</v>
      </c>
      <c r="H73" s="122" t="str">
        <f t="shared" ref="H73:I73" si="72">IF(C74=100, 1, 
  IF(C73&gt;70, 2, 
        IF(C73&gt;50, 3, 4
          )
       )
    )</f>
        <v>#DIV/0!</v>
      </c>
      <c r="I73" s="122">
        <f t="shared" si="72"/>
        <v>1</v>
      </c>
      <c r="J73" s="122"/>
      <c r="K73" s="122"/>
    </row>
    <row r="74">
      <c r="E74">
        <v>43.703328</v>
      </c>
      <c r="F74" s="123">
        <v>-70.326689</v>
      </c>
      <c r="H74" s="122" t="str">
        <f t="shared" ref="H74:I74" si="73">IF(C75=100, 1, 
  IF(C74&gt;70, 2, 
        IF(C74&gt;50, 3, 4
          )
       )
    )</f>
        <v>#DIV/0!</v>
      </c>
      <c r="I74" s="122">
        <f t="shared" si="73"/>
        <v>1</v>
      </c>
      <c r="J74" s="122"/>
      <c r="K74" s="122"/>
    </row>
    <row r="75">
      <c r="E75">
        <v>43.744375</v>
      </c>
      <c r="F75" s="123">
        <v>-70.352283</v>
      </c>
      <c r="G75" t="s">
        <v>565</v>
      </c>
      <c r="H75" s="122" t="str">
        <f t="shared" ref="H75:I75" si="74">IF(C76=100, 1, 
  IF(C75&gt;70, 2, 
        IF(C75&gt;50, 3, 4
          )
       )
    )</f>
        <v>#DIV/0!</v>
      </c>
      <c r="I75" s="122">
        <f t="shared" si="74"/>
        <v>2</v>
      </c>
      <c r="J75" s="122"/>
      <c r="K75" s="122"/>
    </row>
    <row r="76">
      <c r="E76">
        <v>43.744375</v>
      </c>
      <c r="F76" s="123">
        <v>-70.352283</v>
      </c>
      <c r="H76" s="122" t="str">
        <f t="shared" ref="H76:I76" si="75">IF(C77=100, 1, 
  IF(C76&gt;70, 2, 
        IF(C76&gt;50, 3, 4
          )
       )
    )</f>
        <v>#DIV/0!</v>
      </c>
      <c r="I76" s="122">
        <f t="shared" si="75"/>
        <v>2</v>
      </c>
      <c r="J76" s="122"/>
      <c r="K76" s="122"/>
    </row>
    <row r="77">
      <c r="E77">
        <v>43.744375</v>
      </c>
      <c r="F77" s="123">
        <v>-70.352283</v>
      </c>
      <c r="H77" s="122" t="str">
        <f t="shared" ref="H77:I77" si="76">IF(C78=100, 1, 
  IF(C77&gt;70, 2, 
        IF(C77&gt;50, 3, 4
          )
       )
    )</f>
        <v>#DIV/0!</v>
      </c>
      <c r="I77" s="122">
        <f t="shared" si="76"/>
        <v>2</v>
      </c>
      <c r="J77" s="122"/>
      <c r="K77" s="122"/>
    </row>
    <row r="78">
      <c r="E78">
        <v>43.744375</v>
      </c>
      <c r="F78" s="123">
        <v>-70.352283</v>
      </c>
      <c r="H78" s="122" t="str">
        <f t="shared" ref="H78:I78" si="77">IF(C79=100, 1, 
  IF(C78&gt;70, 2, 
        IF(C78&gt;50, 3, 4
          )
       )
    )</f>
        <v>#DIV/0!</v>
      </c>
      <c r="I78" s="122">
        <f t="shared" si="77"/>
        <v>2</v>
      </c>
      <c r="J78" s="122"/>
      <c r="K78" s="122"/>
    </row>
    <row r="79">
      <c r="E79">
        <v>43.744375</v>
      </c>
      <c r="F79" s="123">
        <v>-70.352283</v>
      </c>
      <c r="H79" s="122" t="str">
        <f t="shared" ref="H79:I79" si="78">IF(C80=100, 1, 
  IF(C79&gt;70, 2, 
        IF(C79&gt;50, 3, 4
          )
       )
    )</f>
        <v>#DIV/0!</v>
      </c>
      <c r="I79" s="122">
        <f t="shared" si="78"/>
        <v>1</v>
      </c>
      <c r="J79" s="122"/>
      <c r="K79" s="122"/>
    </row>
    <row r="80">
      <c r="E80">
        <v>43.744375</v>
      </c>
      <c r="F80" s="123">
        <v>-70.352283</v>
      </c>
      <c r="H80" s="122" t="str">
        <f t="shared" ref="H80:I80" si="79">IF(C81=100, 1, 
  IF(C80&gt;70, 2, 
        IF(C80&gt;50, 3, 4
          )
       )
    )</f>
        <v>#DIV/0!</v>
      </c>
      <c r="I80" s="122">
        <f t="shared" si="79"/>
        <v>1</v>
      </c>
      <c r="J80" s="122"/>
      <c r="K80" s="122"/>
    </row>
    <row r="81">
      <c r="E81">
        <v>43.744375</v>
      </c>
      <c r="F81" s="123">
        <v>-70.352283</v>
      </c>
      <c r="H81" s="122" t="str">
        <f t="shared" ref="H81:I81" si="80">IF(C82=100, 1, 
  IF(C81&gt;70, 2, 
        IF(C81&gt;50, 3, 4
          )
       )
    )</f>
        <v>#DIV/0!</v>
      </c>
      <c r="I81" s="122">
        <f t="shared" si="80"/>
        <v>1</v>
      </c>
      <c r="J81" s="122"/>
      <c r="K81" s="122"/>
    </row>
    <row r="82">
      <c r="E82">
        <v>43.744375</v>
      </c>
      <c r="F82" s="123">
        <v>-70.352283</v>
      </c>
      <c r="H82" s="122" t="str">
        <f t="shared" ref="H82:I82" si="81">IF(C83=100, 1, 
  IF(C82&gt;70, 2, 
        IF(C82&gt;50, 3, 4
          )
       )
    )</f>
        <v>#DIV/0!</v>
      </c>
      <c r="I82" s="122">
        <f t="shared" si="81"/>
        <v>1</v>
      </c>
      <c r="J82" s="122"/>
      <c r="K82" s="122"/>
    </row>
    <row r="83">
      <c r="E83">
        <v>43.76766</v>
      </c>
      <c r="F83" s="123">
        <v>-70.45947</v>
      </c>
      <c r="G83" t="s">
        <v>586</v>
      </c>
      <c r="H83" s="122" t="str">
        <f t="shared" ref="H83:I83" si="82">IF(C84=100, 1, 
  IF(C83&gt;70, 2, 
        IF(C83&gt;50, 3, 4
          )
       )
    )</f>
        <v>#DIV/0!</v>
      </c>
      <c r="I83" s="122">
        <f t="shared" si="82"/>
        <v>1</v>
      </c>
      <c r="J83" s="122"/>
      <c r="K83" s="122"/>
      <c r="L83" s="20" t="s">
        <v>586</v>
      </c>
      <c r="M83" s="20">
        <v>43.76766</v>
      </c>
      <c r="N83" s="20">
        <v>-70.45947</v>
      </c>
    </row>
    <row r="84">
      <c r="E84">
        <v>43.76766</v>
      </c>
      <c r="F84" s="123">
        <v>-70.45947</v>
      </c>
      <c r="H84" s="122" t="str">
        <f t="shared" ref="H84:I84" si="83">IF(C85=100, 1, 
  IF(C84&gt;70, 2, 
        IF(C84&gt;50, 3, 4
          )
       )
    )</f>
        <v>#DIV/0!</v>
      </c>
      <c r="I84" s="122">
        <f t="shared" si="83"/>
        <v>1</v>
      </c>
      <c r="J84" s="122"/>
      <c r="K84" s="122"/>
    </row>
    <row r="85">
      <c r="E85">
        <v>43.76766</v>
      </c>
      <c r="F85" s="123">
        <v>-70.45947</v>
      </c>
      <c r="H85" s="122" t="str">
        <f t="shared" ref="H85:I85" si="84">IF(C86=100, 1, 
  IF(C85&gt;70, 2, 
        IF(C85&gt;50, 3, 4
          )
       )
    )</f>
        <v>#DIV/0!</v>
      </c>
      <c r="I85" s="122">
        <f t="shared" si="84"/>
        <v>1</v>
      </c>
      <c r="J85" s="122"/>
      <c r="K85" s="122"/>
    </row>
    <row r="86">
      <c r="E86">
        <v>43.76766</v>
      </c>
      <c r="F86" s="123">
        <v>-70.45947</v>
      </c>
      <c r="H86" s="122" t="str">
        <f t="shared" ref="H86:I86" si="85">IF(C87=100, 1, 
  IF(C86&gt;70, 2, 
        IF(C86&gt;50, 3, 4
          )
       )
    )</f>
        <v>#DIV/0!</v>
      </c>
      <c r="I86" s="122">
        <f t="shared" si="85"/>
        <v>2</v>
      </c>
      <c r="J86" s="122"/>
      <c r="K86" s="122"/>
    </row>
    <row r="87">
      <c r="E87">
        <v>43.76766</v>
      </c>
      <c r="F87" s="123">
        <v>-70.45947</v>
      </c>
      <c r="H87" s="122" t="str">
        <f t="shared" ref="H87:I87" si="86">IF(C88=100, 1, 
  IF(C87&gt;70, 2, 
        IF(C87&gt;50, 3, 4
          )
       )
    )</f>
        <v>#DIV/0!</v>
      </c>
      <c r="I87" s="122">
        <f t="shared" si="86"/>
        <v>2</v>
      </c>
      <c r="J87" s="122"/>
      <c r="K87" s="122"/>
    </row>
    <row r="88">
      <c r="E88">
        <v>43.76766</v>
      </c>
      <c r="F88" s="123">
        <v>-70.45947</v>
      </c>
      <c r="H88" s="122" t="str">
        <f t="shared" ref="H88:I88" si="87">IF(C89=100, 1, 
  IF(C88&gt;70, 2, 
        IF(C88&gt;50, 3, 4
          )
       )
    )</f>
        <v>#DIV/0!</v>
      </c>
      <c r="I88" s="122">
        <f t="shared" si="87"/>
        <v>2</v>
      </c>
      <c r="J88" s="122"/>
      <c r="K88" s="122"/>
    </row>
    <row r="89">
      <c r="E89">
        <v>43.76766</v>
      </c>
      <c r="F89" s="123">
        <v>-70.45947</v>
      </c>
      <c r="H89" s="122" t="str">
        <f t="shared" ref="H89:I89" si="88">IF(C90=100, 1, 
  IF(C89&gt;70, 2, 
        IF(C89&gt;50, 3, 4
          )
       )
    )</f>
        <v>#DIV/0!</v>
      </c>
      <c r="I89" s="122">
        <f t="shared" si="88"/>
        <v>3</v>
      </c>
      <c r="J89" s="122"/>
      <c r="K89" s="122"/>
    </row>
    <row r="90">
      <c r="E90">
        <v>43.76766</v>
      </c>
      <c r="F90" s="123">
        <v>-70.45947</v>
      </c>
      <c r="H90" s="122" t="str">
        <f t="shared" ref="H90:I90" si="89">IF(C91=100, 1, 
  IF(C90&gt;70, 2, 
        IF(C90&gt;50, 3, 4
          )
       )
    )</f>
        <v>#DIV/0!</v>
      </c>
      <c r="I90" s="122">
        <f t="shared" si="89"/>
        <v>1</v>
      </c>
      <c r="J90" s="122"/>
      <c r="K90" s="122"/>
    </row>
    <row r="91">
      <c r="E91">
        <v>43.799477</v>
      </c>
      <c r="F91" s="123">
        <v>-70.438596</v>
      </c>
      <c r="G91" s="20" t="s">
        <v>643</v>
      </c>
      <c r="H91" s="122" t="str">
        <f t="shared" ref="H91:I91" si="90">IF(C92=100, 1, 
  IF(C91&gt;70, 2, 
        IF(C91&gt;50, 3, 4
          )
       )
    )</f>
        <v>#DIV/0!</v>
      </c>
      <c r="I91" s="122">
        <f t="shared" si="90"/>
        <v>2</v>
      </c>
      <c r="J91" s="124" t="s">
        <v>643</v>
      </c>
      <c r="K91" s="122"/>
      <c r="L91" s="20" t="s">
        <v>1414</v>
      </c>
      <c r="M91" s="100">
        <v>43.799477</v>
      </c>
      <c r="N91" s="100">
        <v>-70.438596</v>
      </c>
    </row>
    <row r="92">
      <c r="E92">
        <v>43.796546</v>
      </c>
      <c r="F92" s="123">
        <v>-70.440001</v>
      </c>
      <c r="G92" t="s">
        <v>91</v>
      </c>
      <c r="H92" s="122" t="str">
        <f t="shared" ref="H92:I92" si="91">IF(C93=100, 1, 
  IF(C92&gt;70, 2, 
        IF(C92&gt;50, 3, 4
          )
       )
    )</f>
        <v>#DIV/0!</v>
      </c>
      <c r="I92" s="122">
        <f t="shared" si="91"/>
        <v>1</v>
      </c>
      <c r="J92" s="122"/>
      <c r="K92" s="122"/>
    </row>
    <row r="93">
      <c r="E93">
        <v>43.796546</v>
      </c>
      <c r="F93" s="123">
        <v>-70.440001</v>
      </c>
      <c r="H93" s="122" t="str">
        <f t="shared" ref="H93:I93" si="92">IF(C94=100, 1, 
  IF(C93&gt;70, 2, 
        IF(C93&gt;50, 3, 4
          )
       )
    )</f>
        <v>#DIV/0!</v>
      </c>
      <c r="I93" s="122">
        <f t="shared" si="92"/>
        <v>1</v>
      </c>
      <c r="J93" s="122"/>
      <c r="K93" s="122"/>
    </row>
    <row r="94">
      <c r="E94">
        <v>43.796546</v>
      </c>
      <c r="F94" s="123">
        <v>-70.440001</v>
      </c>
      <c r="H94" s="122" t="str">
        <f t="shared" ref="H94:I94" si="93">IF(C95=100, 1, 
  IF(C94&gt;70, 2, 
        IF(C94&gt;50, 3, 4
          )
       )
    )</f>
        <v>#DIV/0!</v>
      </c>
      <c r="I94" s="122">
        <f t="shared" si="93"/>
        <v>1</v>
      </c>
      <c r="J94" s="122"/>
      <c r="K94" s="122"/>
    </row>
    <row r="95">
      <c r="E95">
        <v>43.796546</v>
      </c>
      <c r="F95" s="123">
        <v>-70.440001</v>
      </c>
      <c r="H95" s="122" t="str">
        <f t="shared" ref="H95:I95" si="94">IF(C96=100, 1, 
  IF(C95&gt;70, 2, 
        IF(C95&gt;50, 3, 4
          )
       )
    )</f>
        <v>#DIV/0!</v>
      </c>
      <c r="I95" s="122">
        <f t="shared" si="94"/>
        <v>2</v>
      </c>
      <c r="J95" s="122"/>
      <c r="K95" s="122"/>
    </row>
    <row r="96">
      <c r="E96">
        <v>43.796546</v>
      </c>
      <c r="F96" s="123">
        <v>-70.440001</v>
      </c>
      <c r="H96" s="122" t="str">
        <f t="shared" ref="H96:I96" si="95">IF(C97=100, 1, 
  IF(C96&gt;70, 2, 
        IF(C96&gt;50, 3, 4
          )
       )
    )</f>
        <v>#DIV/0!</v>
      </c>
      <c r="I96" s="122">
        <f t="shared" si="95"/>
        <v>4</v>
      </c>
      <c r="J96" s="122"/>
      <c r="K96" s="122"/>
    </row>
    <row r="97">
      <c r="E97">
        <v>43.796546</v>
      </c>
      <c r="F97" s="123">
        <v>-70.440001</v>
      </c>
      <c r="H97" s="122" t="str">
        <f t="shared" ref="H97:I97" si="96">IF(C98=100, 1, 
  IF(C97&gt;70, 2, 
        IF(C97&gt;50, 3, 4
          )
       )
    )</f>
        <v>#DIV/0!</v>
      </c>
      <c r="I97" s="122">
        <f t="shared" si="96"/>
        <v>3</v>
      </c>
      <c r="J97" s="122"/>
      <c r="K97" s="122"/>
    </row>
    <row r="98">
      <c r="E98">
        <v>43.796546</v>
      </c>
      <c r="F98" s="123">
        <v>-70.440001</v>
      </c>
      <c r="H98" s="122" t="str">
        <f t="shared" ref="H98:I98" si="97">IF(C99=100, 1, 
  IF(C98&gt;70, 2, 
        IF(C98&gt;50, 3, 4
          )
       )
    )</f>
        <v>#DIV/0!</v>
      </c>
      <c r="I98" s="122">
        <f t="shared" si="97"/>
        <v>2</v>
      </c>
      <c r="J98" s="122"/>
      <c r="K98" s="122"/>
    </row>
    <row r="99">
      <c r="E99">
        <v>43.796546</v>
      </c>
      <c r="F99" s="123">
        <v>-70.440001</v>
      </c>
      <c r="H99" s="122" t="str">
        <f t="shared" ref="H99:I99" si="98">IF(C100=100, 1, 
  IF(C99&gt;70, 2, 
        IF(C99&gt;50, 3, 4
          )
       )
    )</f>
        <v>#DIV/0!</v>
      </c>
      <c r="I99" s="122">
        <f t="shared" si="98"/>
        <v>1</v>
      </c>
      <c r="J99" s="122"/>
      <c r="K99" s="122"/>
    </row>
    <row r="100">
      <c r="E100">
        <v>43.796546</v>
      </c>
      <c r="F100" s="123">
        <v>-70.440001</v>
      </c>
      <c r="H100" s="122" t="str">
        <f t="shared" ref="H100:I100" si="99">IF(C101=100, 1, 
  IF(C100&gt;70, 2, 
        IF(C100&gt;50, 3, 4
          )
       )
    )</f>
        <v>#DIV/0!</v>
      </c>
      <c r="I100" s="122">
        <f t="shared" si="99"/>
        <v>2</v>
      </c>
      <c r="J100" s="122"/>
      <c r="K100" s="122"/>
    </row>
    <row r="101">
      <c r="E101" t="e">
        <v>#N/A</v>
      </c>
      <c r="F101" s="123" t="e">
        <v>#N/A</v>
      </c>
      <c r="G101" t="s">
        <v>155</v>
      </c>
      <c r="H101" s="122" t="str">
        <f t="shared" ref="H101:I101" si="100">IF(C102=100, 1, 
  IF(C101&gt;70, 2, 
        IF(C101&gt;50, 3, 4
          )
       )
    )</f>
        <v>#DIV/0!</v>
      </c>
      <c r="I101" s="122">
        <f t="shared" si="100"/>
        <v>1</v>
      </c>
      <c r="J101" s="122"/>
      <c r="K101" s="122"/>
    </row>
    <row r="102">
      <c r="E102" t="e">
        <v>#N/A</v>
      </c>
      <c r="F102" s="123" t="e">
        <v>#N/A</v>
      </c>
      <c r="H102" s="122" t="str">
        <f t="shared" ref="H102:I102" si="101">IF(C103=100, 1, 
  IF(C102&gt;70, 2, 
        IF(C102&gt;50, 3, 4
          )
       )
    )</f>
        <v>#DIV/0!</v>
      </c>
      <c r="I102" s="122">
        <f t="shared" si="101"/>
        <v>1</v>
      </c>
      <c r="J102" s="122"/>
      <c r="K102" s="122"/>
    </row>
    <row r="103">
      <c r="E103">
        <v>43.724308</v>
      </c>
      <c r="F103" s="123">
        <v>-70.302589</v>
      </c>
      <c r="G103" t="s">
        <v>755</v>
      </c>
      <c r="H103" s="122" t="str">
        <f t="shared" ref="H103:I103" si="102">IF(C104=100, 1, 
  IF(C103&gt;70, 2, 
        IF(C103&gt;50, 3, 4
          )
       )
    )</f>
        <v>#DIV/0!</v>
      </c>
      <c r="I103" s="122">
        <f t="shared" si="102"/>
        <v>1</v>
      </c>
      <c r="J103" s="122"/>
      <c r="K103" s="122"/>
    </row>
    <row r="104">
      <c r="E104">
        <v>43.724308</v>
      </c>
      <c r="F104" s="123">
        <v>-70.302589</v>
      </c>
      <c r="H104" s="122" t="str">
        <f t="shared" ref="H104:I104" si="103">IF(C105=100, 1, 
  IF(C104&gt;70, 2, 
        IF(C104&gt;50, 3, 4
          )
       )
    )</f>
        <v>#DIV/0!</v>
      </c>
      <c r="I104" s="122">
        <f t="shared" si="103"/>
        <v>1</v>
      </c>
      <c r="J104" s="122"/>
      <c r="K104" s="122"/>
    </row>
    <row r="105">
      <c r="E105">
        <v>43.724308</v>
      </c>
      <c r="F105" s="123">
        <v>-70.302589</v>
      </c>
      <c r="H105" s="122" t="str">
        <f t="shared" ref="H105:I105" si="104">IF(C106=100, 1, 
  IF(C105&gt;70, 2, 
        IF(C105&gt;50, 3, 4
          )
       )
    )</f>
        <v>#DIV/0!</v>
      </c>
      <c r="I105" s="122">
        <f t="shared" si="104"/>
        <v>2</v>
      </c>
      <c r="J105" s="122"/>
      <c r="K105" s="122"/>
    </row>
    <row r="106">
      <c r="E106">
        <v>43.724308</v>
      </c>
      <c r="F106" s="123">
        <v>-70.302589</v>
      </c>
      <c r="H106" s="122" t="str">
        <f t="shared" ref="H106:I106" si="105">IF(C107=100, 1, 
  IF(C106&gt;70, 2, 
        IF(C106&gt;50, 3, 4
          )
       )
    )</f>
        <v>#DIV/0!</v>
      </c>
      <c r="I106" s="122">
        <f t="shared" si="105"/>
        <v>2</v>
      </c>
      <c r="J106" s="122"/>
      <c r="K106" s="122"/>
    </row>
    <row r="107">
      <c r="E107">
        <v>43.724308</v>
      </c>
      <c r="F107" s="123">
        <v>-70.302589</v>
      </c>
      <c r="H107" s="122" t="str">
        <f t="shared" ref="H107:I107" si="106">IF(C108=100, 1, 
  IF(C107&gt;70, 2, 
        IF(C107&gt;50, 3, 4
          )
       )
    )</f>
        <v>#DIV/0!</v>
      </c>
      <c r="I107" s="122">
        <f t="shared" si="106"/>
        <v>4</v>
      </c>
      <c r="J107" s="122"/>
      <c r="K107" s="122"/>
    </row>
    <row r="108">
      <c r="E108">
        <v>43.724308</v>
      </c>
      <c r="F108" s="123">
        <v>-70.302589</v>
      </c>
      <c r="H108" s="122" t="str">
        <f t="shared" ref="H108:I108" si="107">IF(C109=100, 1, 
  IF(C108&gt;70, 2, 
        IF(C108&gt;50, 3, 4
          )
       )
    )</f>
        <v>#DIV/0!</v>
      </c>
      <c r="I108" s="122">
        <f t="shared" si="107"/>
        <v>4</v>
      </c>
      <c r="J108" s="122"/>
      <c r="K108" s="122"/>
    </row>
    <row r="109">
      <c r="E109">
        <v>43.724308</v>
      </c>
      <c r="F109" s="123">
        <v>-70.302589</v>
      </c>
      <c r="H109" s="122" t="str">
        <f t="shared" ref="H109:I109" si="108">IF(C110=100, 1, 
  IF(C109&gt;70, 2, 
        IF(C109&gt;50, 3, 4
          )
       )
    )</f>
        <v>#DIV/0!</v>
      </c>
      <c r="I109" s="122">
        <f t="shared" si="108"/>
        <v>4</v>
      </c>
      <c r="J109" s="122"/>
      <c r="K109" s="122"/>
    </row>
    <row r="110">
      <c r="E110">
        <v>43.724308</v>
      </c>
      <c r="F110" s="123">
        <v>-70.302589</v>
      </c>
      <c r="H110" s="122" t="str">
        <f t="shared" ref="H110:I110" si="109">IF(C111=100, 1, 
  IF(C110&gt;70, 2, 
        IF(C110&gt;50, 3, 4
          )
       )
    )</f>
        <v>#DIV/0!</v>
      </c>
      <c r="I110" s="122">
        <f t="shared" si="109"/>
        <v>4</v>
      </c>
      <c r="J110" s="122"/>
      <c r="K110" s="122"/>
    </row>
    <row r="111">
      <c r="E111">
        <v>43.724308</v>
      </c>
      <c r="F111" s="123">
        <v>-70.302589</v>
      </c>
      <c r="H111" s="122" t="str">
        <f t="shared" ref="H111:I111" si="110">IF(C112=100, 1, 
  IF(C111&gt;70, 2, 
        IF(C111&gt;50, 3, 4
          )
       )
    )</f>
        <v>#DIV/0!</v>
      </c>
      <c r="I111" s="122">
        <f t="shared" si="110"/>
        <v>4</v>
      </c>
      <c r="J111" s="122"/>
      <c r="K111" s="122"/>
    </row>
    <row r="112">
      <c r="E112">
        <v>43.703318</v>
      </c>
      <c r="F112" s="123">
        <v>-70.324473</v>
      </c>
      <c r="G112" t="s">
        <v>759</v>
      </c>
      <c r="H112" s="122" t="str">
        <f t="shared" ref="H112:I112" si="111">IF(C113=100, 1, 
  IF(C112&gt;70, 2, 
        IF(C112&gt;50, 3, 4
          )
       )
    )</f>
        <v>#DIV/0!</v>
      </c>
      <c r="I112" s="122">
        <f t="shared" si="111"/>
        <v>1</v>
      </c>
      <c r="J112" s="122"/>
      <c r="K112" s="122"/>
    </row>
    <row r="113">
      <c r="E113">
        <v>43.703318</v>
      </c>
      <c r="F113" s="123">
        <v>-70.324473</v>
      </c>
      <c r="H113" s="122" t="str">
        <f t="shared" ref="H113:I113" si="112">IF(C114=100, 1, 
  IF(C113&gt;70, 2, 
        IF(C113&gt;50, 3, 4
          )
       )
    )</f>
        <v>#DIV/0!</v>
      </c>
      <c r="I113" s="122">
        <f t="shared" si="112"/>
        <v>2</v>
      </c>
      <c r="J113" s="122"/>
      <c r="K113" s="122"/>
    </row>
    <row r="114">
      <c r="E114">
        <v>43.703318</v>
      </c>
      <c r="F114" s="123">
        <v>-70.324473</v>
      </c>
      <c r="H114" s="122" t="str">
        <f t="shared" ref="H114:I114" si="113">IF(C115=100, 1, 
  IF(C114&gt;70, 2, 
        IF(C114&gt;50, 3, 4
          )
       )
    )</f>
        <v>#DIV/0!</v>
      </c>
      <c r="I114" s="122">
        <f t="shared" si="113"/>
        <v>4</v>
      </c>
      <c r="J114" s="122"/>
      <c r="K114" s="122"/>
    </row>
    <row r="115">
      <c r="E115">
        <v>43.703318</v>
      </c>
      <c r="F115" s="123">
        <v>-70.324473</v>
      </c>
      <c r="H115" s="122" t="str">
        <f t="shared" ref="H115:I115" si="114">IF(C116=100, 1, 
  IF(C115&gt;70, 2, 
        IF(C115&gt;50, 3, 4
          )
       )
    )</f>
        <v>#DIV/0!</v>
      </c>
      <c r="I115" s="122">
        <f t="shared" si="114"/>
        <v>4</v>
      </c>
      <c r="J115" s="122"/>
      <c r="K115" s="122"/>
    </row>
    <row r="116">
      <c r="E116">
        <v>43.703318</v>
      </c>
      <c r="F116" s="123">
        <v>-70.324473</v>
      </c>
      <c r="H116" s="122" t="str">
        <f t="shared" ref="H116:I116" si="115">IF(C117=100, 1, 
  IF(C116&gt;70, 2, 
        IF(C116&gt;50, 3, 4
          )
       )
    )</f>
        <v>#DIV/0!</v>
      </c>
      <c r="I116" s="122">
        <f t="shared" si="115"/>
        <v>4</v>
      </c>
      <c r="J116" s="122"/>
      <c r="K116" s="122"/>
    </row>
    <row r="117">
      <c r="E117">
        <v>43.703318</v>
      </c>
      <c r="F117" s="123">
        <v>-70.324473</v>
      </c>
      <c r="H117" s="122" t="str">
        <f t="shared" ref="H117:I117" si="116">IF(C118=100, 1, 
  IF(C117&gt;70, 2, 
        IF(C117&gt;50, 3, 4
          )
       )
    )</f>
        <v>#DIV/0!</v>
      </c>
      <c r="I117" s="122">
        <f t="shared" si="116"/>
        <v>4</v>
      </c>
      <c r="J117" s="122"/>
      <c r="K117" s="122"/>
    </row>
    <row r="118">
      <c r="E118">
        <v>43.703318</v>
      </c>
      <c r="F118" s="123">
        <v>-70.324473</v>
      </c>
      <c r="H118" s="122" t="str">
        <f t="shared" ref="H118:I118" si="117">IF(C119=100, 1, 
  IF(C118&gt;70, 2, 
        IF(C118&gt;50, 3, 4
          )
       )
    )</f>
        <v>#DIV/0!</v>
      </c>
      <c r="I118" s="122">
        <f t="shared" si="117"/>
        <v>4</v>
      </c>
      <c r="J118" s="122"/>
      <c r="K118" s="122"/>
    </row>
    <row r="119">
      <c r="E119">
        <v>43.703318</v>
      </c>
      <c r="F119" s="123">
        <v>-70.324473</v>
      </c>
      <c r="H119" s="122" t="str">
        <f t="shared" ref="H119:I119" si="118">IF(C120=100, 1, 
  IF(C119&gt;70, 2, 
        IF(C119&gt;50, 3, 4
          )
       )
    )</f>
        <v>#DIV/0!</v>
      </c>
      <c r="I119" s="122">
        <f t="shared" si="118"/>
        <v>1</v>
      </c>
      <c r="J119" s="122"/>
      <c r="K119" s="122"/>
    </row>
    <row r="120">
      <c r="E120">
        <v>43.703318</v>
      </c>
      <c r="F120" s="123">
        <v>-70.324473</v>
      </c>
      <c r="H120" s="122" t="str">
        <f t="shared" ref="H120:I120" si="119">IF(C121=100, 1, 
  IF(C120&gt;70, 2, 
        IF(C120&gt;50, 3, 4
          )
       )
    )</f>
        <v>#DIV/0!</v>
      </c>
      <c r="I120" s="122">
        <f t="shared" si="119"/>
        <v>1</v>
      </c>
      <c r="J120" s="122"/>
      <c r="K120" s="122"/>
    </row>
    <row r="121">
      <c r="E121">
        <v>43.677207</v>
      </c>
      <c r="F121" s="123">
        <v>-70.364588</v>
      </c>
      <c r="G121" t="s">
        <v>837</v>
      </c>
      <c r="H121" s="122" t="str">
        <f t="shared" ref="H121:I121" si="120">IF(C122=100, 1, 
  IF(C121&gt;70, 2, 
        IF(C121&gt;50, 3, 4
          )
       )
    )</f>
        <v>#DIV/0!</v>
      </c>
      <c r="I121" s="122">
        <f t="shared" si="120"/>
        <v>1</v>
      </c>
      <c r="J121" s="122"/>
      <c r="K121" s="122"/>
    </row>
    <row r="122">
      <c r="E122">
        <v>43.724421</v>
      </c>
      <c r="F122" s="123">
        <v>-70.41672</v>
      </c>
      <c r="G122" t="s">
        <v>163</v>
      </c>
      <c r="H122" s="122" t="str">
        <f t="shared" ref="H122:I122" si="121">IF(C123=100, 1, 
  IF(C122&gt;70, 2, 
        IF(C122&gt;50, 3, 4
          )
       )
    )</f>
        <v>#DIV/0!</v>
      </c>
      <c r="I122" s="122">
        <f t="shared" si="121"/>
        <v>2</v>
      </c>
      <c r="J122" s="122"/>
      <c r="K122" s="122"/>
    </row>
    <row r="123">
      <c r="E123">
        <v>43.724421</v>
      </c>
      <c r="F123" s="123">
        <v>-70.41672</v>
      </c>
      <c r="H123" s="122" t="str">
        <f t="shared" ref="H123:I123" si="122">IF(C124=100, 1, 
  IF(C123&gt;70, 2, 
        IF(C123&gt;50, 3, 4
          )
       )
    )</f>
        <v>#DIV/0!</v>
      </c>
      <c r="I123" s="122">
        <f t="shared" si="122"/>
        <v>2</v>
      </c>
      <c r="J123" s="122"/>
      <c r="K123" s="122"/>
    </row>
    <row r="124">
      <c r="E124">
        <v>43.724421</v>
      </c>
      <c r="F124" s="123">
        <v>-70.41672</v>
      </c>
      <c r="H124" s="122" t="str">
        <f t="shared" ref="H124:I124" si="123">IF(C125=100, 1, 
  IF(C124&gt;70, 2, 
        IF(C124&gt;50, 3, 4
          )
       )
    )</f>
        <v>#DIV/0!</v>
      </c>
      <c r="I124" s="122">
        <f t="shared" si="123"/>
        <v>2</v>
      </c>
      <c r="J124" s="122"/>
      <c r="K124" s="122"/>
    </row>
    <row r="125">
      <c r="E125">
        <v>43.726584</v>
      </c>
      <c r="F125" s="123">
        <v>-70.418404</v>
      </c>
      <c r="G125" t="s">
        <v>175</v>
      </c>
      <c r="H125" s="122" t="str">
        <f t="shared" ref="H125:I125" si="124">IF(C126=100, 1, 
  IF(C125&gt;70, 2, 
        IF(C125&gt;50, 3, 4
          )
       )
    )</f>
        <v>#DIV/0!</v>
      </c>
      <c r="I125" s="122">
        <f t="shared" si="124"/>
        <v>1</v>
      </c>
      <c r="J125" s="122"/>
      <c r="K125" s="122"/>
    </row>
    <row r="126">
      <c r="E126">
        <v>43.726584</v>
      </c>
      <c r="F126" s="123">
        <v>-70.418404</v>
      </c>
      <c r="H126" s="122" t="str">
        <f t="shared" ref="H126:I126" si="125">IF(C127=100, 1, 
  IF(C126&gt;70, 2, 
        IF(C126&gt;50, 3, 4
          )
       )
    )</f>
        <v>#DIV/0!</v>
      </c>
      <c r="I126" s="122">
        <f t="shared" si="125"/>
        <v>1</v>
      </c>
      <c r="J126" s="122"/>
      <c r="K126" s="122"/>
    </row>
    <row r="127">
      <c r="E127">
        <v>43.726584</v>
      </c>
      <c r="F127" s="123">
        <v>-70.418404</v>
      </c>
      <c r="H127" s="122" t="str">
        <f t="shared" ref="H127:I127" si="126">IF(C128=100, 1, 
  IF(C127&gt;70, 2, 
        IF(C127&gt;50, 3, 4
          )
       )
    )</f>
        <v>#DIV/0!</v>
      </c>
      <c r="I127" s="122">
        <f t="shared" si="126"/>
        <v>1</v>
      </c>
      <c r="J127" s="122"/>
      <c r="K127" s="122"/>
    </row>
    <row r="128">
      <c r="E128">
        <v>43.733895</v>
      </c>
      <c r="F128" s="123">
        <v>-70.425582</v>
      </c>
      <c r="G128" t="s">
        <v>731</v>
      </c>
      <c r="H128" s="122" t="str">
        <f t="shared" ref="H128:I128" si="127">IF(C129=100, 1, 
  IF(C128&gt;70, 2, 
        IF(C128&gt;50, 3, 4
          )
       )
    )</f>
        <v>#DIV/0!</v>
      </c>
      <c r="I128" s="122">
        <f t="shared" si="127"/>
        <v>1</v>
      </c>
      <c r="J128" s="122"/>
      <c r="K128" s="122"/>
    </row>
    <row r="129">
      <c r="E129">
        <v>43.733895</v>
      </c>
      <c r="F129" s="123">
        <v>-70.425582</v>
      </c>
      <c r="H129" s="122" t="str">
        <f t="shared" ref="H129:I129" si="128">IF(C130=100, 1, 
  IF(C129&gt;70, 2, 
        IF(C129&gt;50, 3, 4
          )
       )
    )</f>
        <v>#DIV/0!</v>
      </c>
      <c r="I129" s="122">
        <f t="shared" si="128"/>
        <v>1</v>
      </c>
      <c r="J129" s="122"/>
      <c r="K129" s="122"/>
    </row>
    <row r="130">
      <c r="E130">
        <v>43.733895</v>
      </c>
      <c r="F130" s="123">
        <v>-70.425582</v>
      </c>
      <c r="H130" s="122" t="str">
        <f t="shared" ref="H130:I130" si="129">IF(C131=100, 1, 
  IF(C130&gt;70, 2, 
        IF(C130&gt;50, 3, 4
          )
       )
    )</f>
        <v>#DIV/0!</v>
      </c>
      <c r="I130" s="122">
        <f t="shared" si="129"/>
        <v>2</v>
      </c>
      <c r="J130" s="122"/>
      <c r="K130" s="122"/>
    </row>
    <row r="131">
      <c r="E131">
        <v>43.733895</v>
      </c>
      <c r="F131" s="123">
        <v>-70.425582</v>
      </c>
      <c r="H131" s="122" t="str">
        <f t="shared" ref="H131:I131" si="130">IF(C132=100, 1, 
  IF(C131&gt;70, 2, 
        IF(C131&gt;50, 3, 4
          )
       )
    )</f>
        <v>#DIV/0!</v>
      </c>
      <c r="I131" s="122">
        <f t="shared" si="130"/>
        <v>1</v>
      </c>
      <c r="J131" s="122"/>
      <c r="K131" s="122"/>
    </row>
    <row r="132">
      <c r="E132">
        <v>43.733895</v>
      </c>
      <c r="F132" s="123">
        <v>-70.425582</v>
      </c>
      <c r="H132" s="122" t="str">
        <f t="shared" ref="H132:I132" si="131">IF(C133=100, 1, 
  IF(C132&gt;70, 2, 
        IF(C132&gt;50, 3, 4
          )
       )
    )</f>
        <v>#DIV/0!</v>
      </c>
      <c r="I132" s="122">
        <f t="shared" si="131"/>
        <v>1</v>
      </c>
      <c r="J132" s="122"/>
      <c r="K132" s="122"/>
    </row>
    <row r="133">
      <c r="E133">
        <v>43.748907</v>
      </c>
      <c r="F133" s="123">
        <v>-70.44583</v>
      </c>
      <c r="G133" t="s">
        <v>736</v>
      </c>
      <c r="H133" s="122" t="str">
        <f t="shared" ref="H133:I133" si="132">IF(C134=100, 1, 
  IF(C133&gt;70, 2, 
        IF(C133&gt;50, 3, 4
          )
       )
    )</f>
        <v>#DIV/0!</v>
      </c>
      <c r="I133" s="122">
        <f t="shared" si="132"/>
        <v>1</v>
      </c>
      <c r="J133" s="122"/>
      <c r="K133" s="122"/>
    </row>
    <row r="134">
      <c r="E134">
        <v>43.748907</v>
      </c>
      <c r="F134" s="123">
        <v>-70.44583</v>
      </c>
      <c r="H134" s="122" t="str">
        <f t="shared" ref="H134:I134" si="133">IF(C135=100, 1, 
  IF(C134&gt;70, 2, 
        IF(C134&gt;50, 3, 4
          )
       )
    )</f>
        <v>#DIV/0!</v>
      </c>
      <c r="I134" s="122">
        <f t="shared" si="133"/>
        <v>1</v>
      </c>
      <c r="J134" s="122"/>
      <c r="K134" s="122"/>
    </row>
    <row r="135">
      <c r="E135">
        <v>43.748907</v>
      </c>
      <c r="F135" s="123">
        <v>-70.44583</v>
      </c>
      <c r="H135" s="122" t="str">
        <f t="shared" ref="H135:I135" si="134">IF(C136=100, 1, 
  IF(C135&gt;70, 2, 
        IF(C135&gt;50, 3, 4
          )
       )
    )</f>
        <v>#DIV/0!</v>
      </c>
      <c r="I135" s="122">
        <f t="shared" si="134"/>
        <v>1</v>
      </c>
      <c r="J135" s="122"/>
      <c r="K135" s="122"/>
    </row>
    <row r="136">
      <c r="E136">
        <v>43.748907</v>
      </c>
      <c r="F136" s="123">
        <v>-70.44583</v>
      </c>
      <c r="H136" s="122" t="str">
        <f t="shared" ref="H136:I136" si="135">IF(C137=100, 1, 
  IF(C136&gt;70, 2, 
        IF(C136&gt;50, 3, 4
          )
       )
    )</f>
        <v>#DIV/0!</v>
      </c>
      <c r="I136" s="122">
        <f t="shared" si="135"/>
        <v>1</v>
      </c>
      <c r="J136" s="122"/>
      <c r="K136" s="122"/>
    </row>
    <row r="137">
      <c r="E137">
        <v>43.748907</v>
      </c>
      <c r="F137" s="123">
        <v>-70.44583</v>
      </c>
      <c r="H137" s="122" t="str">
        <f t="shared" ref="H137:I137" si="136">IF(C138=100, 1, 
  IF(C137&gt;70, 2, 
        IF(C137&gt;50, 3, 4
          )
       )
    )</f>
        <v>#DIV/0!</v>
      </c>
      <c r="I137" s="122">
        <f t="shared" si="136"/>
        <v>1</v>
      </c>
      <c r="J137" s="122"/>
      <c r="K137" s="122"/>
    </row>
    <row r="138">
      <c r="E138">
        <v>43.748907</v>
      </c>
      <c r="F138" s="123">
        <v>-70.44583</v>
      </c>
      <c r="H138" s="122" t="str">
        <f t="shared" ref="H138:I138" si="137">IF(C139=100, 1, 
  IF(C138&gt;70, 2, 
        IF(C138&gt;50, 3, 4
          )
       )
    )</f>
        <v>#DIV/0!</v>
      </c>
      <c r="I138" s="122">
        <f t="shared" si="137"/>
        <v>2</v>
      </c>
      <c r="J138" s="122"/>
      <c r="K138" s="122"/>
    </row>
    <row r="139">
      <c r="E139">
        <v>43.748907</v>
      </c>
      <c r="F139" s="123">
        <v>-70.44583</v>
      </c>
      <c r="H139" s="122" t="str">
        <f t="shared" ref="H139:I139" si="138">IF(C140=100, 1, 
  IF(C139&gt;70, 2, 
        IF(C139&gt;50, 3, 4
          )
       )
    )</f>
        <v>#DIV/0!</v>
      </c>
      <c r="I139" s="122">
        <f t="shared" si="138"/>
        <v>1</v>
      </c>
      <c r="J139" s="122"/>
      <c r="K139" s="122"/>
    </row>
    <row r="140">
      <c r="E140">
        <v>43.748907</v>
      </c>
      <c r="F140" s="123">
        <v>-70.44583</v>
      </c>
      <c r="H140" s="122" t="str">
        <f t="shared" ref="H140:I140" si="139">IF(C141=100, 1, 
  IF(C140&gt;70, 2, 
        IF(C140&gt;50, 3, 4
          )
       )
    )</f>
        <v>#DIV/0!</v>
      </c>
      <c r="I140" s="122">
        <f t="shared" si="139"/>
        <v>1</v>
      </c>
      <c r="J140" s="122"/>
      <c r="K140" s="122"/>
    </row>
    <row r="141">
      <c r="E141" t="e">
        <v>#N/A</v>
      </c>
      <c r="F141" s="123" t="e">
        <v>#N/A</v>
      </c>
      <c r="G141" t="s">
        <v>776</v>
      </c>
      <c r="H141" s="122" t="str">
        <f t="shared" ref="H141:I141" si="140">IF(C142=100, 1, 
  IF(C141&gt;70, 2, 
        IF(C141&gt;50, 3, 4
          )
       )
    )</f>
        <v>#DIV/0!</v>
      </c>
      <c r="I141" s="122">
        <f t="shared" si="140"/>
        <v>1</v>
      </c>
      <c r="J141" s="122"/>
      <c r="K141" s="122"/>
    </row>
    <row r="142">
      <c r="E142" t="e">
        <v>#N/A</v>
      </c>
      <c r="F142" s="123" t="e">
        <v>#N/A</v>
      </c>
      <c r="G142" t="s">
        <v>766</v>
      </c>
      <c r="H142" s="122" t="str">
        <f t="shared" ref="H142:I142" si="141">IF(C143=100, 1, 
  IF(C142&gt;70, 2, 
        IF(C142&gt;50, 3, 4
          )
       )
    )</f>
        <v>#DIV/0!</v>
      </c>
      <c r="I142" s="122">
        <f t="shared" si="141"/>
        <v>1</v>
      </c>
      <c r="J142" s="122"/>
      <c r="K142" s="122"/>
    </row>
    <row r="143">
      <c r="E143">
        <v>43.766062</v>
      </c>
      <c r="F143" s="123">
        <v>-70.447699</v>
      </c>
      <c r="G143" t="s">
        <v>184</v>
      </c>
      <c r="H143" s="122" t="str">
        <f t="shared" ref="H143:I143" si="142">IF(C144=100, 1, 
  IF(C143&gt;70, 2, 
        IF(C143&gt;50, 3, 4
          )
       )
    )</f>
        <v>#DIV/0!</v>
      </c>
      <c r="I143" s="122">
        <f t="shared" si="142"/>
        <v>1</v>
      </c>
      <c r="J143" s="122"/>
      <c r="K143" s="122"/>
    </row>
    <row r="144">
      <c r="E144">
        <v>43.766062</v>
      </c>
      <c r="F144" s="123">
        <v>-70.447699</v>
      </c>
      <c r="H144" s="122" t="str">
        <f t="shared" ref="H144:I144" si="143">IF(C145=100, 1, 
  IF(C144&gt;70, 2, 
        IF(C144&gt;50, 3, 4
          )
       )
    )</f>
        <v>#DIV/0!</v>
      </c>
      <c r="I144" s="122">
        <f t="shared" si="143"/>
        <v>1</v>
      </c>
      <c r="J144" s="122"/>
      <c r="K144" s="122"/>
    </row>
    <row r="145">
      <c r="E145">
        <v>43.766062</v>
      </c>
      <c r="F145" s="123">
        <v>-70.447699</v>
      </c>
      <c r="H145" s="122" t="str">
        <f t="shared" ref="H145:I145" si="144">IF(C146=100, 1, 
  IF(C145&gt;70, 2, 
        IF(C145&gt;50, 3, 4
          )
       )
    )</f>
        <v>#DIV/0!</v>
      </c>
      <c r="I145" s="122">
        <f t="shared" si="144"/>
        <v>1</v>
      </c>
      <c r="J145" s="122"/>
      <c r="K145" s="122"/>
    </row>
    <row r="146">
      <c r="E146">
        <v>43.766062</v>
      </c>
      <c r="F146" s="123">
        <v>-70.447699</v>
      </c>
      <c r="H146" s="122" t="str">
        <f t="shared" ref="H146:I146" si="145">IF(C147=100, 1, 
  IF(C146&gt;70, 2, 
        IF(C146&gt;50, 3, 4
          )
       )
    )</f>
        <v>#DIV/0!</v>
      </c>
      <c r="I146" s="122">
        <f t="shared" si="145"/>
        <v>2</v>
      </c>
      <c r="J146" s="122"/>
      <c r="K146" s="122"/>
    </row>
    <row r="147">
      <c r="E147">
        <v>43.766062</v>
      </c>
      <c r="F147" s="123">
        <v>-70.447699</v>
      </c>
      <c r="H147" s="122" t="str">
        <f t="shared" ref="H147:I147" si="146">IF(C148=100, 1, 
  IF(C147&gt;70, 2, 
        IF(C147&gt;50, 3, 4
          )
       )
    )</f>
        <v>#DIV/0!</v>
      </c>
      <c r="I147" s="122">
        <f t="shared" si="146"/>
        <v>1</v>
      </c>
      <c r="J147" s="122"/>
      <c r="K147" s="122"/>
    </row>
    <row r="148">
      <c r="E148">
        <v>43.766062</v>
      </c>
      <c r="F148" s="123">
        <v>-70.447699</v>
      </c>
      <c r="H148" s="122" t="str">
        <f t="shared" ref="H148:I148" si="147">IF(C149=100, 1, 
  IF(C148&gt;70, 2, 
        IF(C148&gt;50, 3, 4
          )
       )
    )</f>
        <v>#DIV/0!</v>
      </c>
      <c r="I148" s="122">
        <f t="shared" si="147"/>
        <v>1</v>
      </c>
      <c r="J148" s="122"/>
      <c r="K148" s="122"/>
    </row>
    <row r="149">
      <c r="E149">
        <v>43.766062</v>
      </c>
      <c r="F149" s="123">
        <v>-70.447699</v>
      </c>
      <c r="H149" s="122" t="str">
        <f t="shared" ref="H149:I149" si="148">IF(C150=100, 1, 
  IF(C149&gt;70, 2, 
        IF(C149&gt;50, 3, 4
          )
       )
    )</f>
        <v>#DIV/0!</v>
      </c>
      <c r="I149" s="122">
        <f t="shared" si="148"/>
        <v>1</v>
      </c>
      <c r="J149" s="122"/>
      <c r="K149" s="122"/>
    </row>
    <row r="150">
      <c r="E150">
        <v>43.793263</v>
      </c>
      <c r="F150" s="123">
        <v>-70.450451</v>
      </c>
      <c r="G150" t="s">
        <v>197</v>
      </c>
      <c r="H150" s="122" t="str">
        <f t="shared" ref="H150:I150" si="149">IF(C151=100, 1, 
  IF(C150&gt;70, 2, 
        IF(C150&gt;50, 3, 4
          )
       )
    )</f>
        <v>#DIV/0!</v>
      </c>
      <c r="I150" s="122">
        <f t="shared" si="149"/>
        <v>1</v>
      </c>
      <c r="J150" s="122"/>
      <c r="K150" s="122"/>
    </row>
    <row r="151">
      <c r="E151">
        <v>43.793263</v>
      </c>
      <c r="F151" s="123">
        <v>-70.450451</v>
      </c>
      <c r="H151" s="122" t="str">
        <f t="shared" ref="H151:I151" si="150">IF(C152=100, 1, 
  IF(C151&gt;70, 2, 
        IF(C151&gt;50, 3, 4
          )
       )
    )</f>
        <v>#DIV/0!</v>
      </c>
      <c r="I151" s="122">
        <f t="shared" si="150"/>
        <v>1</v>
      </c>
      <c r="J151" s="122"/>
      <c r="K151" s="122"/>
    </row>
    <row r="152">
      <c r="E152">
        <v>43.793263</v>
      </c>
      <c r="F152" s="123">
        <v>-70.450451</v>
      </c>
      <c r="H152" s="122" t="str">
        <f t="shared" ref="H152:I152" si="151">IF(C153=100, 1, 
  IF(C152&gt;70, 2, 
        IF(C152&gt;50, 3, 4
          )
       )
    )</f>
        <v>#DIV/0!</v>
      </c>
      <c r="I152" s="122">
        <f t="shared" si="151"/>
        <v>2</v>
      </c>
      <c r="J152" s="122"/>
      <c r="K152" s="122"/>
    </row>
    <row r="153">
      <c r="E153">
        <v>43.793263</v>
      </c>
      <c r="F153" s="123">
        <v>-70.450451</v>
      </c>
      <c r="H153" s="122" t="str">
        <f t="shared" ref="H153:I153" si="152">IF(C154=100, 1, 
  IF(C153&gt;70, 2, 
        IF(C153&gt;50, 3, 4
          )
       )
    )</f>
        <v>#DIV/0!</v>
      </c>
      <c r="I153" s="122">
        <f t="shared" si="152"/>
        <v>2</v>
      </c>
      <c r="J153" s="122"/>
      <c r="K153" s="122"/>
    </row>
    <row r="154">
      <c r="E154">
        <v>43.793263</v>
      </c>
      <c r="F154" s="123">
        <v>-70.450451</v>
      </c>
      <c r="H154" s="122" t="str">
        <f t="shared" ref="H154:I154" si="153">IF(C155=100, 1, 
  IF(C154&gt;70, 2, 
        IF(C154&gt;50, 3, 4
          )
       )
    )</f>
        <v>#DIV/0!</v>
      </c>
      <c r="I154" s="122">
        <f t="shared" si="153"/>
        <v>1</v>
      </c>
      <c r="J154" s="122"/>
      <c r="K154" s="122"/>
    </row>
    <row r="155">
      <c r="E155">
        <v>43.793263</v>
      </c>
      <c r="F155" s="123">
        <v>-70.450451</v>
      </c>
      <c r="H155" s="122" t="str">
        <f t="shared" ref="H155:I155" si="154">IF(C156=100, 1, 
  IF(C155&gt;70, 2, 
        IF(C155&gt;50, 3, 4
          )
       )
    )</f>
        <v>#DIV/0!</v>
      </c>
      <c r="I155" s="122">
        <f t="shared" si="154"/>
        <v>2</v>
      </c>
      <c r="J155" s="122"/>
      <c r="K155" s="122"/>
    </row>
    <row r="156">
      <c r="E156">
        <v>43.801456</v>
      </c>
      <c r="F156" s="123">
        <v>-70.448064</v>
      </c>
      <c r="G156" t="s">
        <v>203</v>
      </c>
      <c r="H156" s="122" t="str">
        <f t="shared" ref="H156:I156" si="155">IF(C157=100, 1, 
  IF(C156&gt;70, 2, 
        IF(C156&gt;50, 3, 4
          )
       )
    )</f>
        <v>#DIV/0!</v>
      </c>
      <c r="I156" s="122">
        <f t="shared" si="155"/>
        <v>1</v>
      </c>
      <c r="J156" s="122"/>
      <c r="K156" s="122"/>
    </row>
    <row r="157">
      <c r="E157">
        <v>43.801456</v>
      </c>
      <c r="F157" s="123">
        <v>-70.448064</v>
      </c>
      <c r="H157" s="122" t="str">
        <f t="shared" ref="H157:I157" si="156">IF(C158=100, 1, 
  IF(C157&gt;70, 2, 
        IF(C157&gt;50, 3, 4
          )
       )
    )</f>
        <v>#DIV/0!</v>
      </c>
      <c r="I157" s="122">
        <f t="shared" si="156"/>
        <v>1</v>
      </c>
      <c r="J157" s="122"/>
      <c r="K157" s="122"/>
    </row>
    <row r="158">
      <c r="E158">
        <v>43.801456</v>
      </c>
      <c r="F158" s="123">
        <v>-70.448064</v>
      </c>
      <c r="H158" s="122" t="str">
        <f t="shared" ref="H158:I158" si="157">IF(C159=100, 1, 
  IF(C158&gt;70, 2, 
        IF(C158&gt;50, 3, 4
          )
       )
    )</f>
        <v>#DIV/0!</v>
      </c>
      <c r="I158" s="122">
        <f t="shared" si="157"/>
        <v>1</v>
      </c>
      <c r="J158" s="122"/>
      <c r="K158" s="122"/>
    </row>
    <row r="159">
      <c r="E159">
        <v>43.801456</v>
      </c>
      <c r="F159" s="123">
        <v>-70.448064</v>
      </c>
      <c r="H159" s="122" t="str">
        <f t="shared" ref="H159:I159" si="158">IF(C160=100, 1, 
  IF(C159&gt;70, 2, 
        IF(C159&gt;50, 3, 4
          )
       )
    )</f>
        <v>#DIV/0!</v>
      </c>
      <c r="I159" s="122">
        <f t="shared" si="158"/>
        <v>1</v>
      </c>
      <c r="J159" s="122"/>
      <c r="K159" s="122"/>
    </row>
    <row r="160">
      <c r="E160">
        <v>43.801456</v>
      </c>
      <c r="F160" s="123">
        <v>-70.448064</v>
      </c>
      <c r="H160" s="122" t="str">
        <f t="shared" ref="H160:I160" si="159">IF(C161=100, 1, 
  IF(C160&gt;70, 2, 
        IF(C160&gt;50, 3, 4
          )
       )
    )</f>
        <v>#DIV/0!</v>
      </c>
      <c r="I160" s="122">
        <f t="shared" si="159"/>
        <v>2</v>
      </c>
      <c r="J160" s="122"/>
      <c r="K160" s="122"/>
    </row>
    <row r="161">
      <c r="E161">
        <v>43.830613</v>
      </c>
      <c r="F161" s="123">
        <v>-70.449405</v>
      </c>
      <c r="G161" t="s">
        <v>208</v>
      </c>
      <c r="H161" s="122" t="str">
        <f t="shared" ref="H161:I161" si="160">IF(C162=100, 1, 
  IF(C161&gt;70, 2, 
        IF(C161&gt;50, 3, 4
          )
       )
    )</f>
        <v>#DIV/0!</v>
      </c>
      <c r="I161" s="122">
        <f t="shared" si="160"/>
        <v>2</v>
      </c>
      <c r="J161" s="122"/>
      <c r="K161" s="122"/>
    </row>
    <row r="162">
      <c r="E162">
        <v>43.830613</v>
      </c>
      <c r="F162" s="123">
        <v>-70.449405</v>
      </c>
      <c r="H162" s="122" t="str">
        <f t="shared" ref="H162:I162" si="161">IF(C163=100, 1, 
  IF(C162&gt;70, 2, 
        IF(C162&gt;50, 3, 4
          )
       )
    )</f>
        <v>#DIV/0!</v>
      </c>
      <c r="I162" s="122">
        <f t="shared" si="161"/>
        <v>2</v>
      </c>
      <c r="J162" s="122"/>
      <c r="K162" s="122"/>
    </row>
    <row r="163">
      <c r="E163">
        <v>43.830613</v>
      </c>
      <c r="F163" s="123">
        <v>-70.449405</v>
      </c>
      <c r="H163" s="122" t="str">
        <f t="shared" ref="H163:I163" si="162">IF(C164=100, 1, 
  IF(C163&gt;70, 2, 
        IF(C163&gt;50, 3, 4
          )
       )
    )</f>
        <v>#DIV/0!</v>
      </c>
      <c r="I163" s="122">
        <f t="shared" si="162"/>
        <v>4</v>
      </c>
      <c r="J163" s="122"/>
      <c r="K163" s="122"/>
    </row>
    <row r="164">
      <c r="E164">
        <v>43.830613</v>
      </c>
      <c r="F164" s="123">
        <v>-70.449405</v>
      </c>
      <c r="H164" s="122" t="str">
        <f t="shared" ref="H164:I164" si="163">IF(C165=100, 1, 
  IF(C164&gt;70, 2, 
        IF(C164&gt;50, 3, 4
          )
       )
    )</f>
        <v>#DIV/0!</v>
      </c>
      <c r="I164" s="122">
        <f t="shared" si="163"/>
        <v>3</v>
      </c>
      <c r="J164" s="122"/>
      <c r="K164" s="122"/>
    </row>
    <row r="165">
      <c r="E165">
        <v>43.830613</v>
      </c>
      <c r="F165" s="123">
        <v>-70.449405</v>
      </c>
      <c r="H165" s="122" t="str">
        <f t="shared" ref="H165:I165" si="164">IF(C166=100, 1, 
  IF(C165&gt;70, 2, 
        IF(C165&gt;50, 3, 4
          )
       )
    )</f>
        <v>#DIV/0!</v>
      </c>
      <c r="I165" s="122">
        <f t="shared" si="164"/>
        <v>1</v>
      </c>
      <c r="J165" s="122"/>
      <c r="K165" s="122"/>
    </row>
    <row r="166">
      <c r="E166">
        <v>43.830613</v>
      </c>
      <c r="F166" s="123">
        <v>-70.449405</v>
      </c>
      <c r="H166" s="122" t="str">
        <f t="shared" ref="H166:I166" si="165">IF(C167=100, 1, 
  IF(C166&gt;70, 2, 
        IF(C166&gt;50, 3, 4
          )
       )
    )</f>
        <v>#DIV/0!</v>
      </c>
      <c r="I166" s="122">
        <f t="shared" si="165"/>
        <v>2</v>
      </c>
      <c r="J166" s="122"/>
      <c r="K166" s="122"/>
    </row>
    <row r="167">
      <c r="E167">
        <v>43.738585</v>
      </c>
      <c r="F167" s="123">
        <v>-70.287336</v>
      </c>
      <c r="G167" t="s">
        <v>381</v>
      </c>
      <c r="H167" s="122" t="str">
        <f t="shared" ref="H167:I167" si="166">IF(C168=100, 1, 
  IF(C167&gt;70, 2, 
        IF(C167&gt;50, 3, 4
          )
       )
    )</f>
        <v>#DIV/0!</v>
      </c>
      <c r="I167" s="122">
        <f t="shared" si="166"/>
        <v>1</v>
      </c>
      <c r="J167" s="122"/>
      <c r="K167" s="122"/>
    </row>
    <row r="168">
      <c r="E168">
        <v>43.738585</v>
      </c>
      <c r="F168" s="123">
        <v>-70.287336</v>
      </c>
      <c r="H168" s="122" t="str">
        <f t="shared" ref="H168:I168" si="167">IF(C169=100, 1, 
  IF(C168&gt;70, 2, 
        IF(C168&gt;50, 3, 4
          )
       )
    )</f>
        <v>#DIV/0!</v>
      </c>
      <c r="I168" s="122">
        <f t="shared" si="167"/>
        <v>1</v>
      </c>
      <c r="J168" s="122"/>
      <c r="K168" s="122"/>
    </row>
    <row r="169">
      <c r="E169">
        <v>43.738585</v>
      </c>
      <c r="F169" s="123">
        <v>-70.287336</v>
      </c>
      <c r="H169" s="122" t="str">
        <f t="shared" ref="H169:I169" si="168">IF(C170=100, 1, 
  IF(C169&gt;70, 2, 
        IF(C169&gt;50, 3, 4
          )
       )
    )</f>
        <v>#DIV/0!</v>
      </c>
      <c r="I169" s="122">
        <f t="shared" si="168"/>
        <v>1</v>
      </c>
      <c r="J169" s="122"/>
      <c r="K169" s="122"/>
    </row>
    <row r="170">
      <c r="E170">
        <v>43.738585</v>
      </c>
      <c r="F170" s="123">
        <v>-70.287336</v>
      </c>
      <c r="H170" s="122" t="str">
        <f t="shared" ref="H170:I170" si="169">IF(C171=100, 1, 
  IF(C170&gt;70, 2, 
        IF(C170&gt;50, 3, 4
          )
       )
    )</f>
        <v>#DIV/0!</v>
      </c>
      <c r="I170" s="122">
        <f t="shared" si="169"/>
        <v>2</v>
      </c>
      <c r="J170" s="122"/>
      <c r="K170" s="122"/>
    </row>
    <row r="171">
      <c r="E171">
        <v>43.738585</v>
      </c>
      <c r="F171" s="123">
        <v>-70.287336</v>
      </c>
      <c r="H171" s="122" t="str">
        <f t="shared" ref="H171:I171" si="170">IF(C172=100, 1, 
  IF(C171&gt;70, 2, 
        IF(C171&gt;50, 3, 4
          )
       )
    )</f>
        <v>#DIV/0!</v>
      </c>
      <c r="I171" s="122">
        <f t="shared" si="170"/>
        <v>1</v>
      </c>
      <c r="J171" s="122"/>
      <c r="K171" s="122"/>
    </row>
    <row r="172">
      <c r="E172">
        <v>43.738585</v>
      </c>
      <c r="F172" s="123">
        <v>-70.287336</v>
      </c>
      <c r="H172" s="122" t="str">
        <f t="shared" ref="H172:I172" si="171">IF(C173=100, 1, 
  IF(C172&gt;70, 2, 
        IF(C172&gt;50, 3, 4
          )
       )
    )</f>
        <v>#DIV/0!</v>
      </c>
      <c r="I172" s="122">
        <f t="shared" si="171"/>
        <v>2</v>
      </c>
      <c r="J172" s="122"/>
      <c r="K172" s="122"/>
    </row>
    <row r="173">
      <c r="E173">
        <v>43.738585</v>
      </c>
      <c r="F173" s="123">
        <v>-70.287336</v>
      </c>
      <c r="H173" s="122" t="str">
        <f t="shared" ref="H173:I173" si="172">IF(C174=100, 1, 
  IF(C173&gt;70, 2, 
        IF(C173&gt;50, 3, 4
          )
       )
    )</f>
        <v>#DIV/0!</v>
      </c>
      <c r="I173" s="122">
        <f t="shared" si="172"/>
        <v>4</v>
      </c>
      <c r="J173" s="122"/>
      <c r="K173" s="122"/>
    </row>
    <row r="174">
      <c r="E174">
        <v>43.738585</v>
      </c>
      <c r="F174" s="123">
        <v>-70.287336</v>
      </c>
      <c r="H174" s="122" t="str">
        <f t="shared" ref="H174:I174" si="173">IF(C175=100, 1, 
  IF(C174&gt;70, 2, 
        IF(C174&gt;50, 3, 4
          )
       )
    )</f>
        <v>#DIV/0!</v>
      </c>
      <c r="I174" s="122">
        <f t="shared" si="173"/>
        <v>2</v>
      </c>
      <c r="J174" s="122"/>
      <c r="K174" s="122"/>
    </row>
    <row r="175">
      <c r="E175">
        <v>43.738585</v>
      </c>
      <c r="F175" s="123">
        <v>-70.287336</v>
      </c>
      <c r="H175" s="122" t="str">
        <f t="shared" ref="H175:I175" si="174">IF(C176=100, 1, 
  IF(C175&gt;70, 2, 
        IF(C175&gt;50, 3, 4
          )
       )
    )</f>
        <v>#DIV/0!</v>
      </c>
      <c r="I175" s="122">
        <f t="shared" si="174"/>
        <v>1</v>
      </c>
      <c r="J175" s="122"/>
      <c r="K175" s="122"/>
    </row>
    <row r="176">
      <c r="E176">
        <v>43.737837</v>
      </c>
      <c r="F176" s="123">
        <v>-70.293792</v>
      </c>
      <c r="G176" t="s">
        <v>660</v>
      </c>
      <c r="H176" s="122" t="str">
        <f t="shared" ref="H176:I176" si="175">IF(C177=100, 1, 
  IF(C176&gt;70, 2, 
        IF(C176&gt;50, 3, 4
          )
       )
    )</f>
        <v>#DIV/0!</v>
      </c>
      <c r="I176" s="122">
        <f t="shared" si="175"/>
        <v>1</v>
      </c>
      <c r="J176" s="122"/>
      <c r="K176" s="122"/>
    </row>
    <row r="177">
      <c r="E177">
        <v>43.737837</v>
      </c>
      <c r="F177" s="123">
        <v>-70.293792</v>
      </c>
      <c r="H177" s="122" t="str">
        <f t="shared" ref="H177:I177" si="176">IF(C178=100, 1, 
  IF(C177&gt;70, 2, 
        IF(C177&gt;50, 3, 4
          )
       )
    )</f>
        <v>#DIV/0!</v>
      </c>
      <c r="I177" s="122">
        <f t="shared" si="176"/>
        <v>1</v>
      </c>
      <c r="J177" s="122"/>
      <c r="K177" s="122"/>
    </row>
    <row r="178">
      <c r="E178">
        <v>43.737837</v>
      </c>
      <c r="F178" s="123">
        <v>-70.293792</v>
      </c>
      <c r="H178" s="122" t="str">
        <f t="shared" ref="H178:I178" si="177">IF(C179=100, 1, 
  IF(C178&gt;70, 2, 
        IF(C178&gt;50, 3, 4
          )
       )
    )</f>
        <v>#DIV/0!</v>
      </c>
      <c r="I178" s="122">
        <f t="shared" si="177"/>
        <v>2</v>
      </c>
      <c r="J178" s="122"/>
      <c r="K178" s="122"/>
    </row>
    <row r="179">
      <c r="E179">
        <v>43.737837</v>
      </c>
      <c r="F179" s="123">
        <v>-70.293792</v>
      </c>
      <c r="H179" s="122" t="str">
        <f t="shared" ref="H179:I179" si="178">IF(C180=100, 1, 
  IF(C179&gt;70, 2, 
        IF(C179&gt;50, 3, 4
          )
       )
    )</f>
        <v>#DIV/0!</v>
      </c>
      <c r="I179" s="122">
        <f t="shared" si="178"/>
        <v>1</v>
      </c>
      <c r="J179" s="122"/>
      <c r="K179" s="122"/>
    </row>
    <row r="180">
      <c r="E180">
        <v>43.737837</v>
      </c>
      <c r="F180" s="123">
        <v>-70.293792</v>
      </c>
      <c r="H180" s="122" t="str">
        <f t="shared" ref="H180:I180" si="179">IF(C181=100, 1, 
  IF(C180&gt;70, 2, 
        IF(C180&gt;50, 3, 4
          )
       )
    )</f>
        <v>#DIV/0!</v>
      </c>
      <c r="I180" s="122">
        <f t="shared" si="179"/>
        <v>1</v>
      </c>
      <c r="J180" s="122"/>
      <c r="K180" s="122"/>
    </row>
    <row r="181">
      <c r="E181">
        <v>43.737837</v>
      </c>
      <c r="F181" s="123">
        <v>-70.293792</v>
      </c>
      <c r="H181" s="122" t="str">
        <f t="shared" ref="H181:I181" si="180">IF(C182=100, 1, 
  IF(C181&gt;70, 2, 
        IF(C181&gt;50, 3, 4
          )
       )
    )</f>
        <v>#DIV/0!</v>
      </c>
      <c r="I181" s="122">
        <f t="shared" si="180"/>
        <v>1</v>
      </c>
      <c r="J181" s="122"/>
      <c r="K181" s="122"/>
    </row>
    <row r="182">
      <c r="E182">
        <v>43.737837</v>
      </c>
      <c r="F182" s="123">
        <v>-70.293792</v>
      </c>
      <c r="H182" s="122" t="str">
        <f t="shared" ref="H182:I182" si="181">IF(C183=100, 1, 
  IF(C182&gt;70, 2, 
        IF(C182&gt;50, 3, 4
          )
       )
    )</f>
        <v>#DIV/0!</v>
      </c>
      <c r="I182" s="122">
        <f t="shared" si="181"/>
        <v>1</v>
      </c>
      <c r="J182" s="122"/>
      <c r="K182" s="122"/>
    </row>
    <row r="183">
      <c r="E183">
        <v>43.737837</v>
      </c>
      <c r="F183" s="123">
        <v>-70.293792</v>
      </c>
      <c r="H183" s="122" t="str">
        <f t="shared" ref="H183:I183" si="182">IF(C184=100, 1, 
  IF(C183&gt;70, 2, 
        IF(C183&gt;50, 3, 4
          )
       )
    )</f>
        <v>#DIV/0!</v>
      </c>
      <c r="I183" s="122">
        <f t="shared" si="182"/>
        <v>1</v>
      </c>
      <c r="J183" s="122"/>
      <c r="K183" s="122"/>
    </row>
    <row r="184">
      <c r="E184">
        <v>43.737837</v>
      </c>
      <c r="F184" s="123">
        <v>-70.293792</v>
      </c>
      <c r="H184" s="122" t="str">
        <f t="shared" ref="H184:I184" si="183">IF(C185=100, 1, 
  IF(C184&gt;70, 2, 
        IF(C184&gt;50, 3, 4
          )
       )
    )</f>
        <v>#DIV/0!</v>
      </c>
      <c r="I184" s="122">
        <f t="shared" si="183"/>
        <v>1</v>
      </c>
      <c r="J184" s="122"/>
      <c r="K184" s="122"/>
    </row>
    <row r="185">
      <c r="E185">
        <v>43.760835</v>
      </c>
      <c r="F185" s="123">
        <v>-70.438821</v>
      </c>
      <c r="G185" t="s">
        <v>105</v>
      </c>
      <c r="H185" s="122" t="str">
        <f t="shared" ref="H185:I185" si="184">IF(C186=100, 1, 
  IF(C185&gt;70, 2, 
        IF(C185&gt;50, 3, 4
          )
       )
    )</f>
        <v>#DIV/0!</v>
      </c>
      <c r="I185" s="122">
        <f t="shared" si="184"/>
        <v>2</v>
      </c>
      <c r="J185" s="122"/>
      <c r="K185" s="122"/>
    </row>
    <row r="186">
      <c r="E186">
        <v>43.760835</v>
      </c>
      <c r="F186" s="123">
        <v>-70.438821</v>
      </c>
      <c r="H186" s="122" t="str">
        <f t="shared" ref="H186:I186" si="185">IF(C187=100, 1, 
  IF(C186&gt;70, 2, 
        IF(C186&gt;50, 3, 4
          )
       )
    )</f>
        <v>#DIV/0!</v>
      </c>
      <c r="I186" s="122">
        <f t="shared" si="185"/>
        <v>1</v>
      </c>
      <c r="J186" s="122"/>
      <c r="K186" s="122"/>
    </row>
    <row r="187">
      <c r="E187">
        <v>43.760835</v>
      </c>
      <c r="F187" s="123">
        <v>-70.438821</v>
      </c>
      <c r="H187" s="122" t="str">
        <f t="shared" ref="H187:I187" si="186">IF(C188=100, 1, 
  IF(C187&gt;70, 2, 
        IF(C187&gt;50, 3, 4
          )
       )
    )</f>
        <v>#DIV/0!</v>
      </c>
      <c r="I187" s="122">
        <f t="shared" si="186"/>
        <v>1</v>
      </c>
      <c r="J187" s="122"/>
      <c r="K187" s="122"/>
    </row>
    <row r="188">
      <c r="E188">
        <v>43.760835</v>
      </c>
      <c r="F188" s="123">
        <v>-70.438821</v>
      </c>
      <c r="H188" s="122" t="str">
        <f t="shared" ref="H188:I188" si="187">IF(C189=100, 1, 
  IF(C188&gt;70, 2, 
        IF(C188&gt;50, 3, 4
          )
       )
    )</f>
        <v>#DIV/0!</v>
      </c>
      <c r="I188" s="122">
        <f t="shared" si="187"/>
        <v>1</v>
      </c>
      <c r="J188" s="122"/>
      <c r="K188" s="122"/>
    </row>
    <row r="189">
      <c r="E189">
        <v>43.760835</v>
      </c>
      <c r="F189" s="123">
        <v>-70.438821</v>
      </c>
      <c r="H189" s="122" t="str">
        <f t="shared" ref="H189:I189" si="188">IF(C190=100, 1, 
  IF(C189&gt;70, 2, 
        IF(C189&gt;50, 3, 4
          )
       )
    )</f>
        <v>#DIV/0!</v>
      </c>
      <c r="I189" s="122">
        <f t="shared" si="188"/>
        <v>1</v>
      </c>
      <c r="J189" s="122"/>
      <c r="K189" s="122"/>
    </row>
    <row r="190">
      <c r="E190">
        <v>43.760835</v>
      </c>
      <c r="F190" s="123">
        <v>-70.438821</v>
      </c>
      <c r="H190" s="122" t="str">
        <f t="shared" ref="H190:I190" si="189">IF(C191=100, 1, 
  IF(C190&gt;70, 2, 
        IF(C190&gt;50, 3, 4
          )
       )
    )</f>
        <v>#DIV/0!</v>
      </c>
      <c r="I190" s="122">
        <f t="shared" si="189"/>
        <v>1</v>
      </c>
      <c r="J190" s="122"/>
      <c r="K190" s="122"/>
    </row>
    <row r="191">
      <c r="E191">
        <v>43.760835</v>
      </c>
      <c r="F191" s="123">
        <v>-70.438821</v>
      </c>
      <c r="H191" s="122" t="str">
        <f t="shared" ref="H191:I191" si="190">IF(C192=100, 1, 
  IF(C191&gt;70, 2, 
        IF(C191&gt;50, 3, 4
          )
       )
    )</f>
        <v>#DIV/0!</v>
      </c>
      <c r="I191" s="122">
        <f t="shared" si="190"/>
        <v>1</v>
      </c>
      <c r="J191" s="122"/>
      <c r="K191" s="122"/>
    </row>
    <row r="192">
      <c r="E192">
        <v>43.786579</v>
      </c>
      <c r="F192" s="123">
        <v>-70.421033</v>
      </c>
      <c r="G192" t="s">
        <v>121</v>
      </c>
      <c r="H192" s="122" t="str">
        <f t="shared" ref="H192:I192" si="191">IF(C193=100, 1, 
  IF(C192&gt;70, 2, 
        IF(C192&gt;50, 3, 4
          )
       )
    )</f>
        <v>#DIV/0!</v>
      </c>
      <c r="I192" s="122">
        <f t="shared" si="191"/>
        <v>2</v>
      </c>
      <c r="J192" s="122"/>
      <c r="K192" s="122"/>
    </row>
    <row r="193">
      <c r="E193">
        <v>43.786579</v>
      </c>
      <c r="F193" s="123">
        <v>-70.421033</v>
      </c>
      <c r="H193" s="122" t="str">
        <f t="shared" ref="H193:I193" si="192">IF(C194=100, 1, 
  IF(C193&gt;70, 2, 
        IF(C193&gt;50, 3, 4
          )
       )
    )</f>
        <v>#DIV/0!</v>
      </c>
      <c r="I193" s="122">
        <f t="shared" si="192"/>
        <v>1</v>
      </c>
      <c r="J193" s="122"/>
      <c r="K193" s="122"/>
    </row>
    <row r="194">
      <c r="E194">
        <v>43.786579</v>
      </c>
      <c r="F194" s="123">
        <v>-70.421033</v>
      </c>
      <c r="H194" s="122" t="str">
        <f t="shared" ref="H194:I194" si="193">IF(C195=100, 1, 
  IF(C194&gt;70, 2, 
        IF(C194&gt;50, 3, 4
          )
       )
    )</f>
        <v>#DIV/0!</v>
      </c>
      <c r="I194" s="122">
        <f t="shared" si="193"/>
        <v>2</v>
      </c>
      <c r="J194" s="122"/>
      <c r="K194" s="122"/>
    </row>
    <row r="195">
      <c r="E195">
        <v>43.786579</v>
      </c>
      <c r="F195" s="123">
        <v>-70.421033</v>
      </c>
      <c r="H195" s="122" t="str">
        <f t="shared" ref="H195:I195" si="194">IF(C196=100, 1, 
  IF(C195&gt;70, 2, 
        IF(C195&gt;50, 3, 4
          )
       )
    )</f>
        <v>#DIV/0!</v>
      </c>
      <c r="I195" s="122">
        <f t="shared" si="194"/>
        <v>2</v>
      </c>
      <c r="J195" s="122"/>
      <c r="K195" s="122"/>
    </row>
    <row r="196">
      <c r="E196">
        <v>43.786579</v>
      </c>
      <c r="F196" s="123">
        <v>-70.421033</v>
      </c>
      <c r="H196" s="122" t="str">
        <f t="shared" ref="H196:I196" si="195">IF(C197=100, 1, 
  IF(C196&gt;70, 2, 
        IF(C196&gt;50, 3, 4
          )
       )
    )</f>
        <v>#DIV/0!</v>
      </c>
      <c r="I196" s="122">
        <f t="shared" si="195"/>
        <v>1</v>
      </c>
      <c r="J196" s="122"/>
      <c r="K196" s="122"/>
    </row>
    <row r="197">
      <c r="E197">
        <v>43.786579</v>
      </c>
      <c r="F197" s="123">
        <v>-70.421033</v>
      </c>
      <c r="H197" s="122" t="str">
        <f t="shared" ref="H197:I197" si="196">IF(C198=100, 1, 
  IF(C197&gt;70, 2, 
        IF(C197&gt;50, 3, 4
          )
       )
    )</f>
        <v>#DIV/0!</v>
      </c>
      <c r="I197" s="122">
        <f t="shared" si="196"/>
        <v>1</v>
      </c>
      <c r="J197" s="122"/>
      <c r="K197" s="122"/>
    </row>
    <row r="198">
      <c r="E198">
        <v>43.794858</v>
      </c>
      <c r="F198" s="123">
        <v>-70.418876</v>
      </c>
      <c r="G198" t="s">
        <v>134</v>
      </c>
      <c r="H198" s="122" t="str">
        <f t="shared" ref="H198:I198" si="197">IF(C199=100, 1, 
  IF(C198&gt;70, 2, 
        IF(C198&gt;50, 3, 4
          )
       )
    )</f>
        <v>#DIV/0!</v>
      </c>
      <c r="I198" s="122">
        <f t="shared" si="197"/>
        <v>1</v>
      </c>
      <c r="J198" s="122"/>
      <c r="K198" s="122"/>
    </row>
    <row r="199">
      <c r="E199">
        <v>43.794858</v>
      </c>
      <c r="F199" s="123">
        <v>-70.418876</v>
      </c>
      <c r="H199" s="122" t="str">
        <f t="shared" ref="H199:I199" si="198">IF(C200=100, 1, 
  IF(C199&gt;70, 2, 
        IF(C199&gt;50, 3, 4
          )
       )
    )</f>
        <v>#DIV/0!</v>
      </c>
      <c r="I199" s="122">
        <f t="shared" si="198"/>
        <v>1</v>
      </c>
      <c r="J199" s="122"/>
      <c r="K199" s="122"/>
    </row>
    <row r="200">
      <c r="E200">
        <v>43.794858</v>
      </c>
      <c r="F200" s="123">
        <v>-70.418876</v>
      </c>
      <c r="H200" s="122" t="str">
        <f t="shared" ref="H200:I200" si="199">IF(C201=100, 1, 
  IF(C200&gt;70, 2, 
        IF(C200&gt;50, 3, 4
          )
       )
    )</f>
        <v>#DIV/0!</v>
      </c>
      <c r="I200" s="122">
        <f t="shared" si="199"/>
        <v>1</v>
      </c>
      <c r="J200" s="122"/>
      <c r="K200" s="122"/>
    </row>
    <row r="201">
      <c r="E201">
        <v>43.806299</v>
      </c>
      <c r="F201" s="123">
        <v>-70.409929</v>
      </c>
      <c r="G201" t="s">
        <v>145</v>
      </c>
      <c r="H201" s="122" t="str">
        <f t="shared" ref="H201:I201" si="200">IF(C202=100, 1, 
  IF(C201&gt;70, 2, 
        IF(C201&gt;50, 3, 4
          )
       )
    )</f>
        <v>#DIV/0!</v>
      </c>
      <c r="I201" s="122">
        <f t="shared" si="200"/>
        <v>1</v>
      </c>
      <c r="J201" s="122"/>
      <c r="K201" s="122"/>
    </row>
    <row r="202">
      <c r="E202">
        <v>43.806299</v>
      </c>
      <c r="F202" s="123">
        <v>-70.409929</v>
      </c>
      <c r="H202" s="122" t="str">
        <f t="shared" ref="H202:I202" si="201">IF(C203=100, 1, 
  IF(C202&gt;70, 2, 
        IF(C202&gt;50, 3, 4
          )
       )
    )</f>
        <v>#DIV/0!</v>
      </c>
      <c r="I202" s="122">
        <f t="shared" si="201"/>
        <v>2</v>
      </c>
      <c r="J202" s="122"/>
      <c r="K202" s="122"/>
    </row>
    <row r="203">
      <c r="E203">
        <v>43.806299</v>
      </c>
      <c r="F203" s="123">
        <v>-70.409929</v>
      </c>
      <c r="H203" s="122" t="str">
        <f t="shared" ref="H203:I203" si="202">IF(C204=100, 1, 
  IF(C203&gt;70, 2, 
        IF(C203&gt;50, 3, 4
          )
       )
    )</f>
        <v>#DIV/0!</v>
      </c>
      <c r="I203" s="122">
        <f t="shared" si="202"/>
        <v>4</v>
      </c>
      <c r="J203" s="122"/>
      <c r="K203" s="122"/>
    </row>
    <row r="204">
      <c r="E204">
        <v>43.806299</v>
      </c>
      <c r="F204" s="123">
        <v>-70.409929</v>
      </c>
      <c r="H204" s="122" t="str">
        <f t="shared" ref="H204:I204" si="203">IF(C205=100, 1, 
  IF(C204&gt;70, 2, 
        IF(C204&gt;50, 3, 4
          )
       )
    )</f>
        <v>#DIV/0!</v>
      </c>
      <c r="I204" s="122">
        <f t="shared" si="203"/>
        <v>4</v>
      </c>
      <c r="J204" s="122"/>
      <c r="K204" s="122"/>
    </row>
    <row r="205">
      <c r="E205">
        <v>43.806299</v>
      </c>
      <c r="F205" s="123">
        <v>-70.409929</v>
      </c>
      <c r="H205" s="122" t="str">
        <f t="shared" ref="H205:I205" si="204">IF(C206=100, 1, 
  IF(C205&gt;70, 2, 
        IF(C205&gt;50, 3, 4
          )
       )
    )</f>
        <v>#DIV/0!</v>
      </c>
      <c r="I205" s="122">
        <f t="shared" si="204"/>
        <v>2</v>
      </c>
      <c r="J205" s="122"/>
      <c r="K205" s="122"/>
    </row>
    <row r="206">
      <c r="E206">
        <v>43.806299</v>
      </c>
      <c r="F206" s="123">
        <v>-70.409929</v>
      </c>
      <c r="H206" s="122" t="str">
        <f t="shared" ref="H206:I206" si="205">IF(C207=100, 1, 
  IF(C206&gt;70, 2, 
        IF(C206&gt;50, 3, 4
          )
       )
    )</f>
        <v>#DIV/0!</v>
      </c>
      <c r="I206" s="122">
        <f t="shared" si="205"/>
        <v>1</v>
      </c>
      <c r="J206" s="122"/>
      <c r="K206" s="122"/>
    </row>
    <row r="207">
      <c r="E207">
        <v>43.806299</v>
      </c>
      <c r="F207" s="123">
        <v>-70.409929</v>
      </c>
      <c r="H207" s="122" t="str">
        <f t="shared" ref="H207:I207" si="206">IF(C208=100, 1, 
  IF(C207&gt;70, 2, 
        IF(C207&gt;50, 3, 4
          )
       )
    )</f>
        <v>#DIV/0!</v>
      </c>
      <c r="I207" s="122">
        <f t="shared" si="206"/>
        <v>2</v>
      </c>
      <c r="J207" s="122"/>
      <c r="K207" s="122"/>
    </row>
    <row r="208">
      <c r="E208">
        <v>43.806299</v>
      </c>
      <c r="F208" s="123">
        <v>-70.409929</v>
      </c>
      <c r="H208" s="122" t="str">
        <f t="shared" ref="H208:I208" si="207">IF(C209=100, 1, 
  IF(C208&gt;70, 2, 
        IF(C208&gt;50, 3, 4
          )
       )
    )</f>
        <v>#DIV/0!</v>
      </c>
      <c r="I208" s="122">
        <f t="shared" si="207"/>
        <v>4</v>
      </c>
      <c r="J208" s="122"/>
      <c r="K208" s="122"/>
    </row>
    <row r="209">
      <c r="E209">
        <v>43.806299</v>
      </c>
      <c r="F209" s="123">
        <v>-70.409929</v>
      </c>
      <c r="H209" s="122" t="str">
        <f t="shared" ref="H209:I209" si="208">IF(C210=100, 1, 
  IF(C209&gt;70, 2, 
        IF(C209&gt;50, 3, 4
          )
       )
    )</f>
        <v>#DIV/0!</v>
      </c>
      <c r="I209" s="122">
        <f t="shared" si="208"/>
        <v>4</v>
      </c>
      <c r="J209" s="122"/>
      <c r="K209" s="122"/>
    </row>
    <row r="210">
      <c r="E210" t="e">
        <v>#N/A</v>
      </c>
      <c r="F210" s="123" t="e">
        <v>#N/A</v>
      </c>
      <c r="G210" t="s">
        <v>1415</v>
      </c>
      <c r="H210" s="122" t="str">
        <f t="shared" ref="H210:I210" si="209">IF(C211=100, 1, 
  IF(C210&gt;70, 2, 
        IF(C210&gt;50, 3, 4
          )
       )
    )</f>
        <v>#DIV/0!</v>
      </c>
      <c r="I210" s="122">
        <f t="shared" si="209"/>
        <v>4</v>
      </c>
      <c r="J210" s="122"/>
      <c r="K210" s="122"/>
    </row>
    <row r="211">
      <c r="E211" t="e">
        <v>#N/A</v>
      </c>
      <c r="F211" s="123" t="e">
        <v>#N/A</v>
      </c>
      <c r="G211" t="s">
        <v>1416</v>
      </c>
      <c r="H211" s="122" t="str">
        <f t="shared" ref="H211:I211" si="210">IF(C212=100, 1, 
  IF(C211&gt;70, 2, 
        IF(C211&gt;50, 3, 4
          )
       )
    )</f>
        <v>#DIV/0!</v>
      </c>
      <c r="I211" s="122">
        <f t="shared" si="210"/>
        <v>1</v>
      </c>
      <c r="J211" s="122"/>
      <c r="K211" s="122"/>
    </row>
    <row r="212">
      <c r="E212" t="e">
        <v>#N/A</v>
      </c>
      <c r="F212" s="123" t="e">
        <v>#N/A</v>
      </c>
      <c r="G212" t="s">
        <v>1417</v>
      </c>
      <c r="H212" s="122" t="str">
        <f t="shared" ref="H212:I212" si="211">IF(C213=100, 1, 
  IF(C212&gt;70, 2, 
        IF(C212&gt;50, 3, 4
          )
       )
    )</f>
        <v>#DIV/0!</v>
      </c>
      <c r="I212" s="122">
        <f t="shared" si="211"/>
        <v>1</v>
      </c>
      <c r="J212" s="122"/>
      <c r="K212" s="122"/>
    </row>
    <row r="213">
      <c r="E213">
        <v>43.701435</v>
      </c>
      <c r="F213" s="123">
        <v>-70.43615</v>
      </c>
      <c r="G213" t="s">
        <v>920</v>
      </c>
      <c r="H213" s="122" t="str">
        <f t="shared" ref="H213:I213" si="212">IF(C214=100, 1, 
  IF(C213&gt;70, 2, 
        IF(C213&gt;50, 3, 4
          )
       )
    )</f>
        <v>#DIV/0!</v>
      </c>
      <c r="I213" s="122">
        <f t="shared" si="212"/>
        <v>2</v>
      </c>
      <c r="J213" s="122"/>
      <c r="K213" s="122"/>
    </row>
    <row r="214">
      <c r="E214">
        <v>43.701435</v>
      </c>
      <c r="F214" s="123">
        <v>-70.43615</v>
      </c>
      <c r="H214" s="122" t="str">
        <f t="shared" ref="H214:I214" si="213">IF(C215=100, 1, 
  IF(C214&gt;70, 2, 
        IF(C214&gt;50, 3, 4
          )
       )
    )</f>
        <v>#DIV/0!</v>
      </c>
      <c r="I214" s="122">
        <f t="shared" si="213"/>
        <v>1</v>
      </c>
      <c r="J214" s="122"/>
      <c r="K214" s="122"/>
    </row>
    <row r="215">
      <c r="E215">
        <v>43.701435</v>
      </c>
      <c r="F215" s="123">
        <v>-70.43615</v>
      </c>
      <c r="H215" s="122" t="str">
        <f t="shared" ref="H215:I215" si="214">IF(C216=100, 1, 
  IF(C215&gt;70, 2, 
        IF(C215&gt;50, 3, 4
          )
       )
    )</f>
        <v>#DIV/0!</v>
      </c>
      <c r="I215" s="122">
        <f t="shared" si="214"/>
        <v>1</v>
      </c>
      <c r="J215" s="122"/>
      <c r="K215" s="122"/>
    </row>
    <row r="216">
      <c r="E216">
        <v>43.701435</v>
      </c>
      <c r="F216" s="123">
        <v>-70.43615</v>
      </c>
      <c r="H216" s="122" t="str">
        <f t="shared" ref="H216:I216" si="215">IF(C217=100, 1, 
  IF(C216&gt;70, 2, 
        IF(C216&gt;50, 3, 4
          )
       )
    )</f>
        <v>#DIV/0!</v>
      </c>
      <c r="I216" s="122">
        <f t="shared" si="215"/>
        <v>1</v>
      </c>
      <c r="J216" s="122"/>
      <c r="K216" s="122"/>
    </row>
    <row r="217">
      <c r="E217">
        <v>43.701435</v>
      </c>
      <c r="F217" s="123">
        <v>-70.43615</v>
      </c>
      <c r="H217" s="122" t="str">
        <f t="shared" ref="H217:I217" si="216">IF(C218=100, 1, 
  IF(C217&gt;70, 2, 
        IF(C217&gt;50, 3, 4
          )
       )
    )</f>
        <v>#DIV/0!</v>
      </c>
      <c r="I217" s="122">
        <f t="shared" si="216"/>
        <v>1</v>
      </c>
      <c r="J217" s="122"/>
      <c r="K217" s="122"/>
    </row>
    <row r="218">
      <c r="E218">
        <v>43.701435</v>
      </c>
      <c r="F218" s="123">
        <v>-70.43615</v>
      </c>
      <c r="H218" s="122" t="str">
        <f t="shared" ref="H218:I218" si="217">IF(C219=100, 1, 
  IF(C218&gt;70, 2, 
        IF(C218&gt;50, 3, 4
          )
       )
    )</f>
        <v>#DIV/0!</v>
      </c>
      <c r="I218" s="122">
        <f t="shared" si="217"/>
        <v>1</v>
      </c>
      <c r="J218" s="122"/>
      <c r="K218" s="122"/>
    </row>
    <row r="219">
      <c r="E219">
        <v>43.701435</v>
      </c>
      <c r="F219" s="123">
        <v>-70.43615</v>
      </c>
      <c r="H219" s="122" t="str">
        <f t="shared" ref="H219:I219" si="218">IF(C220=100, 1, 
  IF(C219&gt;70, 2, 
        IF(C219&gt;50, 3, 4
          )
       )
    )</f>
        <v>#DIV/0!</v>
      </c>
      <c r="I219" s="122">
        <f t="shared" si="218"/>
        <v>1</v>
      </c>
      <c r="J219" s="122"/>
      <c r="K219" s="122"/>
    </row>
    <row r="220">
      <c r="E220">
        <v>43.686529</v>
      </c>
      <c r="F220" s="123">
        <v>-70.446777</v>
      </c>
      <c r="G220" t="s">
        <v>931</v>
      </c>
      <c r="H220" s="122" t="str">
        <f t="shared" ref="H220:I220" si="219">IF(C221=100, 1, 
  IF(C220&gt;70, 2, 
        IF(C220&gt;50, 3, 4
          )
       )
    )</f>
        <v>#DIV/0!</v>
      </c>
      <c r="I220" s="122">
        <f t="shared" si="219"/>
        <v>1</v>
      </c>
      <c r="J220" s="122"/>
      <c r="K220" s="122"/>
    </row>
    <row r="221">
      <c r="E221" s="125"/>
    </row>
    <row r="222">
      <c r="E222" s="125"/>
    </row>
    <row r="223">
      <c r="E223" s="125"/>
    </row>
    <row r="224">
      <c r="E224" s="125"/>
    </row>
    <row r="225">
      <c r="E225" s="125"/>
    </row>
    <row r="226">
      <c r="E226" s="125"/>
    </row>
    <row r="227">
      <c r="E227" s="125"/>
    </row>
    <row r="228">
      <c r="E228" s="125"/>
    </row>
    <row r="229">
      <c r="E229" s="125"/>
    </row>
    <row r="230">
      <c r="E230" s="125"/>
    </row>
    <row r="231">
      <c r="E231" s="125"/>
    </row>
    <row r="232">
      <c r="E232" s="125"/>
    </row>
    <row r="233">
      <c r="E233" s="125"/>
    </row>
    <row r="234">
      <c r="E234" s="125"/>
    </row>
    <row r="235">
      <c r="E235" s="125"/>
    </row>
    <row r="236">
      <c r="E236" s="125"/>
    </row>
    <row r="237">
      <c r="E237" s="125"/>
    </row>
    <row r="238">
      <c r="E238" s="125"/>
    </row>
    <row r="239">
      <c r="E239" s="125"/>
    </row>
    <row r="240">
      <c r="E240" s="125"/>
    </row>
    <row r="241">
      <c r="E241" s="125"/>
    </row>
    <row r="242">
      <c r="E242" s="125"/>
    </row>
    <row r="243">
      <c r="E243" s="125"/>
    </row>
    <row r="244">
      <c r="E244" s="125"/>
    </row>
    <row r="245">
      <c r="E245" s="125"/>
    </row>
    <row r="246">
      <c r="E246" s="125"/>
    </row>
    <row r="247">
      <c r="E247" s="125"/>
    </row>
    <row r="248">
      <c r="E248" s="125"/>
    </row>
    <row r="249">
      <c r="E249" s="125"/>
    </row>
    <row r="250">
      <c r="E250" s="125"/>
    </row>
    <row r="251">
      <c r="E251" s="125"/>
    </row>
    <row r="252">
      <c r="E252" s="125"/>
    </row>
    <row r="253">
      <c r="E253" s="125"/>
    </row>
    <row r="254">
      <c r="E254" s="125"/>
    </row>
    <row r="255">
      <c r="E255" s="125"/>
    </row>
    <row r="256">
      <c r="E256" s="125"/>
    </row>
    <row r="257">
      <c r="E257" s="125"/>
    </row>
    <row r="258">
      <c r="E258" s="125"/>
    </row>
    <row r="259">
      <c r="E259" s="125"/>
    </row>
    <row r="260">
      <c r="E260" s="125"/>
    </row>
    <row r="261">
      <c r="E261" s="125"/>
    </row>
    <row r="262">
      <c r="E262" s="125"/>
    </row>
    <row r="263">
      <c r="E263" s="125"/>
    </row>
    <row r="264">
      <c r="E264" s="125"/>
    </row>
    <row r="265">
      <c r="E265" s="125"/>
    </row>
    <row r="266">
      <c r="E266" s="125"/>
    </row>
    <row r="267">
      <c r="E267" s="125"/>
    </row>
    <row r="268">
      <c r="E268" s="125"/>
    </row>
    <row r="269">
      <c r="E269" s="125"/>
    </row>
    <row r="270">
      <c r="E270" s="125"/>
    </row>
    <row r="271">
      <c r="E271" s="125"/>
    </row>
    <row r="272">
      <c r="E272" s="125"/>
    </row>
    <row r="273">
      <c r="E273" s="125"/>
    </row>
    <row r="274">
      <c r="E274" s="125"/>
    </row>
    <row r="275">
      <c r="E275" s="125"/>
    </row>
    <row r="276">
      <c r="E276" s="125"/>
    </row>
    <row r="277">
      <c r="E277" s="125"/>
    </row>
    <row r="278">
      <c r="E278" s="125"/>
    </row>
    <row r="279">
      <c r="E279" s="125"/>
    </row>
    <row r="280">
      <c r="E280" s="125"/>
    </row>
    <row r="281">
      <c r="E281" s="125"/>
    </row>
    <row r="282">
      <c r="E282" s="125"/>
    </row>
    <row r="283">
      <c r="E283" s="125"/>
    </row>
    <row r="284">
      <c r="E284" s="125"/>
    </row>
    <row r="285">
      <c r="E285" s="125"/>
    </row>
    <row r="286">
      <c r="E286" s="125"/>
    </row>
    <row r="287">
      <c r="E287" s="125"/>
    </row>
    <row r="288">
      <c r="E288" s="125"/>
    </row>
    <row r="289">
      <c r="E289" s="125"/>
    </row>
    <row r="290">
      <c r="E290" s="125"/>
    </row>
    <row r="291">
      <c r="E291" s="125"/>
    </row>
    <row r="292">
      <c r="E292" s="125"/>
    </row>
    <row r="293">
      <c r="E293" s="125"/>
    </row>
    <row r="294">
      <c r="E294" s="125"/>
    </row>
    <row r="295">
      <c r="E295" s="125"/>
    </row>
    <row r="296">
      <c r="E296" s="125"/>
    </row>
    <row r="297">
      <c r="E297" s="125"/>
    </row>
    <row r="298">
      <c r="E298" s="125"/>
    </row>
    <row r="299">
      <c r="E299" s="125"/>
    </row>
    <row r="300">
      <c r="E300" s="125"/>
    </row>
    <row r="301">
      <c r="E301" s="125"/>
    </row>
    <row r="302">
      <c r="E302" s="125"/>
    </row>
    <row r="303">
      <c r="E303" s="125"/>
    </row>
    <row r="304">
      <c r="E304" s="125"/>
    </row>
    <row r="305">
      <c r="E305" s="125"/>
    </row>
    <row r="306">
      <c r="E306" s="125"/>
    </row>
    <row r="307">
      <c r="E307" s="125"/>
    </row>
    <row r="308">
      <c r="E308" s="125"/>
    </row>
    <row r="309">
      <c r="E309" s="125"/>
    </row>
    <row r="310">
      <c r="E310" s="125"/>
    </row>
    <row r="311">
      <c r="E311" s="125"/>
    </row>
    <row r="312">
      <c r="E312" s="125"/>
    </row>
    <row r="313">
      <c r="E313" s="125"/>
    </row>
    <row r="314">
      <c r="E314" s="125"/>
    </row>
    <row r="315">
      <c r="E315" s="125"/>
    </row>
    <row r="316">
      <c r="E316" s="125"/>
    </row>
    <row r="317">
      <c r="E317" s="125"/>
    </row>
    <row r="318">
      <c r="E318" s="125"/>
    </row>
    <row r="319">
      <c r="E319" s="125"/>
    </row>
    <row r="320">
      <c r="E320" s="125"/>
    </row>
    <row r="321">
      <c r="E321" s="125"/>
    </row>
    <row r="322">
      <c r="E322" s="125"/>
    </row>
    <row r="323">
      <c r="E323" s="125"/>
    </row>
    <row r="324">
      <c r="E324" s="125"/>
    </row>
    <row r="325">
      <c r="E325" s="125"/>
    </row>
    <row r="326">
      <c r="E326" s="125"/>
    </row>
    <row r="327">
      <c r="E327" s="125"/>
    </row>
    <row r="328">
      <c r="E328" s="125"/>
    </row>
    <row r="329">
      <c r="E329" s="125"/>
    </row>
    <row r="330">
      <c r="E330" s="125"/>
    </row>
    <row r="331">
      <c r="E331" s="125"/>
    </row>
    <row r="332">
      <c r="E332" s="125"/>
    </row>
    <row r="333">
      <c r="E333" s="125"/>
    </row>
    <row r="334">
      <c r="E334" s="125"/>
    </row>
    <row r="335">
      <c r="E335" s="125"/>
    </row>
    <row r="336">
      <c r="E336" s="125"/>
    </row>
    <row r="337">
      <c r="E337" s="125"/>
    </row>
    <row r="338">
      <c r="E338" s="125"/>
    </row>
    <row r="339">
      <c r="E339" s="125"/>
    </row>
    <row r="340">
      <c r="E340" s="125"/>
    </row>
    <row r="341">
      <c r="E341" s="125"/>
    </row>
    <row r="342">
      <c r="E342" s="125"/>
    </row>
    <row r="343">
      <c r="E343" s="125"/>
    </row>
    <row r="344">
      <c r="E344" s="125"/>
    </row>
    <row r="345">
      <c r="E345" s="125"/>
    </row>
    <row r="346">
      <c r="E346" s="125"/>
    </row>
    <row r="347">
      <c r="E347" s="125"/>
    </row>
    <row r="348">
      <c r="E348" s="125"/>
    </row>
    <row r="349">
      <c r="E349" s="125"/>
    </row>
    <row r="350">
      <c r="E350" s="125"/>
    </row>
    <row r="351">
      <c r="E351" s="125"/>
    </row>
    <row r="352">
      <c r="E352" s="125"/>
    </row>
    <row r="353">
      <c r="E353" s="125"/>
    </row>
    <row r="354">
      <c r="E354" s="125"/>
    </row>
    <row r="355">
      <c r="E355" s="125"/>
    </row>
    <row r="356">
      <c r="E356" s="125"/>
    </row>
    <row r="357">
      <c r="E357" s="125"/>
    </row>
    <row r="358">
      <c r="E358" s="125"/>
    </row>
    <row r="359">
      <c r="E359" s="125"/>
    </row>
    <row r="360">
      <c r="E360" s="125"/>
    </row>
    <row r="361">
      <c r="E361" s="125"/>
    </row>
    <row r="362">
      <c r="E362" s="125"/>
    </row>
    <row r="363">
      <c r="E363" s="125"/>
    </row>
    <row r="364">
      <c r="E364" s="125"/>
    </row>
    <row r="365">
      <c r="E365" s="125"/>
    </row>
    <row r="366">
      <c r="E366" s="125"/>
    </row>
    <row r="367">
      <c r="E367" s="125"/>
    </row>
    <row r="368">
      <c r="E368" s="125"/>
    </row>
    <row r="369">
      <c r="E369" s="125"/>
    </row>
    <row r="370">
      <c r="E370" s="125"/>
    </row>
    <row r="371">
      <c r="E371" s="125"/>
    </row>
    <row r="372">
      <c r="E372" s="125"/>
    </row>
    <row r="373">
      <c r="E373" s="125"/>
    </row>
    <row r="374">
      <c r="E374" s="125"/>
    </row>
    <row r="375">
      <c r="E375" s="125"/>
    </row>
    <row r="376">
      <c r="E376" s="125"/>
    </row>
    <row r="377">
      <c r="E377" s="125"/>
    </row>
    <row r="378">
      <c r="E378" s="125"/>
    </row>
    <row r="379">
      <c r="E379" s="125"/>
    </row>
    <row r="380">
      <c r="E380" s="125"/>
    </row>
    <row r="381">
      <c r="E381" s="125"/>
    </row>
    <row r="382">
      <c r="E382" s="125"/>
    </row>
    <row r="383">
      <c r="E383" s="125"/>
    </row>
    <row r="384">
      <c r="E384" s="125"/>
    </row>
    <row r="385">
      <c r="E385" s="125"/>
    </row>
    <row r="386">
      <c r="E386" s="125"/>
    </row>
    <row r="387">
      <c r="E387" s="125"/>
    </row>
    <row r="388">
      <c r="E388" s="125"/>
    </row>
    <row r="389">
      <c r="E389" s="125"/>
    </row>
    <row r="390">
      <c r="E390" s="125"/>
    </row>
    <row r="391">
      <c r="E391" s="125"/>
    </row>
    <row r="392">
      <c r="E392" s="125"/>
    </row>
    <row r="393">
      <c r="E393" s="125"/>
    </row>
    <row r="394">
      <c r="E394" s="125"/>
    </row>
    <row r="395">
      <c r="E395" s="125"/>
    </row>
    <row r="396">
      <c r="E396" s="125"/>
    </row>
    <row r="397">
      <c r="E397" s="125"/>
    </row>
    <row r="398">
      <c r="E398" s="125"/>
    </row>
    <row r="399">
      <c r="E399" s="125"/>
    </row>
    <row r="400">
      <c r="E400" s="125"/>
    </row>
    <row r="401">
      <c r="E401" s="125"/>
    </row>
    <row r="402">
      <c r="E402" s="125"/>
    </row>
    <row r="403">
      <c r="E403" s="125"/>
    </row>
    <row r="404">
      <c r="E404" s="125"/>
    </row>
    <row r="405">
      <c r="E405" s="125"/>
    </row>
    <row r="406">
      <c r="E406" s="125"/>
    </row>
    <row r="407">
      <c r="E407" s="125"/>
    </row>
    <row r="408">
      <c r="E408" s="125"/>
    </row>
    <row r="409">
      <c r="E409" s="125"/>
    </row>
    <row r="410">
      <c r="E410" s="125"/>
    </row>
    <row r="411">
      <c r="E411" s="125"/>
    </row>
    <row r="412">
      <c r="E412" s="125"/>
    </row>
    <row r="413">
      <c r="E413" s="125"/>
    </row>
    <row r="414">
      <c r="E414" s="125"/>
    </row>
    <row r="415">
      <c r="E415" s="125"/>
    </row>
    <row r="416">
      <c r="E416" s="125"/>
    </row>
    <row r="417">
      <c r="E417" s="125"/>
    </row>
    <row r="418">
      <c r="E418" s="125"/>
    </row>
    <row r="419">
      <c r="E419" s="125"/>
    </row>
    <row r="420">
      <c r="E420" s="125"/>
    </row>
    <row r="421">
      <c r="E421" s="125"/>
    </row>
    <row r="422">
      <c r="E422" s="125"/>
    </row>
    <row r="423">
      <c r="E423" s="125"/>
    </row>
    <row r="424">
      <c r="E424" s="125"/>
    </row>
    <row r="425">
      <c r="E425" s="125"/>
    </row>
    <row r="426">
      <c r="E426" s="125"/>
    </row>
    <row r="427">
      <c r="E427" s="125"/>
    </row>
    <row r="428">
      <c r="E428" s="125"/>
    </row>
    <row r="429">
      <c r="E429" s="125"/>
    </row>
    <row r="430">
      <c r="E430" s="125"/>
    </row>
    <row r="431">
      <c r="E431" s="125"/>
    </row>
    <row r="432">
      <c r="E432" s="125"/>
    </row>
    <row r="433">
      <c r="E433" s="125"/>
    </row>
    <row r="434">
      <c r="E434" s="125"/>
    </row>
    <row r="435">
      <c r="E435" s="125"/>
    </row>
    <row r="436">
      <c r="E436" s="125"/>
    </row>
    <row r="437">
      <c r="E437" s="125"/>
    </row>
    <row r="438">
      <c r="E438" s="125"/>
    </row>
    <row r="439">
      <c r="E439" s="125"/>
    </row>
    <row r="440">
      <c r="E440" s="125"/>
    </row>
    <row r="441">
      <c r="E441" s="125"/>
    </row>
    <row r="442">
      <c r="E442" s="125"/>
    </row>
    <row r="443">
      <c r="E443" s="125"/>
    </row>
    <row r="444">
      <c r="E444" s="125"/>
    </row>
    <row r="445">
      <c r="E445" s="125"/>
    </row>
    <row r="446">
      <c r="E446" s="125"/>
    </row>
    <row r="447">
      <c r="E447" s="125"/>
    </row>
    <row r="448">
      <c r="E448" s="125"/>
    </row>
    <row r="449">
      <c r="E449" s="125"/>
    </row>
    <row r="450">
      <c r="E450" s="125"/>
    </row>
    <row r="451">
      <c r="E451" s="125"/>
    </row>
    <row r="452">
      <c r="E452" s="125"/>
    </row>
    <row r="453">
      <c r="E453" s="125"/>
    </row>
    <row r="454">
      <c r="E454" s="125"/>
    </row>
    <row r="455">
      <c r="E455" s="125"/>
    </row>
    <row r="456">
      <c r="E456" s="125"/>
    </row>
    <row r="457">
      <c r="E457" s="125"/>
    </row>
    <row r="458">
      <c r="E458" s="125"/>
    </row>
    <row r="459">
      <c r="E459" s="125"/>
    </row>
    <row r="460">
      <c r="E460" s="125"/>
    </row>
    <row r="461">
      <c r="E461" s="125"/>
    </row>
    <row r="462">
      <c r="E462" s="125"/>
    </row>
    <row r="463">
      <c r="E463" s="125"/>
    </row>
    <row r="464">
      <c r="E464" s="125"/>
    </row>
    <row r="465">
      <c r="E465" s="125"/>
    </row>
    <row r="466">
      <c r="E466" s="125"/>
    </row>
    <row r="467">
      <c r="E467" s="125"/>
    </row>
    <row r="468">
      <c r="E468" s="125"/>
    </row>
    <row r="469">
      <c r="E469" s="125"/>
    </row>
    <row r="470">
      <c r="E470" s="125"/>
    </row>
    <row r="471">
      <c r="E471" s="125"/>
    </row>
    <row r="472">
      <c r="E472" s="125"/>
    </row>
    <row r="473">
      <c r="E473" s="125"/>
    </row>
    <row r="474">
      <c r="E474" s="125"/>
    </row>
    <row r="475">
      <c r="E475" s="125"/>
    </row>
    <row r="476">
      <c r="E476" s="125"/>
    </row>
    <row r="477">
      <c r="E477" s="125"/>
    </row>
    <row r="478">
      <c r="E478" s="125"/>
    </row>
    <row r="479">
      <c r="E479" s="125"/>
    </row>
    <row r="480">
      <c r="E480" s="125"/>
    </row>
    <row r="481">
      <c r="E481" s="125"/>
    </row>
    <row r="482">
      <c r="E482" s="125"/>
    </row>
    <row r="483">
      <c r="E483" s="125"/>
    </row>
    <row r="484">
      <c r="E484" s="125"/>
    </row>
    <row r="485">
      <c r="E485" s="125"/>
    </row>
    <row r="486">
      <c r="E486" s="125"/>
    </row>
    <row r="487">
      <c r="E487" s="125"/>
    </row>
    <row r="488">
      <c r="E488" s="125"/>
    </row>
    <row r="489">
      <c r="E489" s="125"/>
    </row>
    <row r="490">
      <c r="E490" s="125"/>
    </row>
    <row r="491">
      <c r="E491" s="125"/>
    </row>
    <row r="492">
      <c r="E492" s="125"/>
    </row>
    <row r="493">
      <c r="E493" s="125"/>
    </row>
    <row r="494">
      <c r="E494" s="125"/>
    </row>
    <row r="495">
      <c r="E495" s="125"/>
    </row>
    <row r="496">
      <c r="E496" s="125"/>
    </row>
    <row r="497">
      <c r="E497" s="125"/>
    </row>
    <row r="498">
      <c r="E498" s="125"/>
    </row>
    <row r="499">
      <c r="E499" s="125"/>
    </row>
    <row r="500">
      <c r="E500" s="125"/>
    </row>
    <row r="501">
      <c r="E501" s="125"/>
    </row>
    <row r="502">
      <c r="E502" s="125"/>
    </row>
    <row r="503">
      <c r="E503" s="125"/>
    </row>
    <row r="504">
      <c r="E504" s="125"/>
    </row>
    <row r="505">
      <c r="E505" s="125"/>
    </row>
    <row r="506">
      <c r="E506" s="125"/>
    </row>
    <row r="507">
      <c r="E507" s="125"/>
    </row>
    <row r="508">
      <c r="E508" s="125"/>
    </row>
    <row r="509">
      <c r="E509" s="125"/>
    </row>
    <row r="510">
      <c r="E510" s="125"/>
    </row>
    <row r="511">
      <c r="E511" s="125"/>
    </row>
    <row r="512">
      <c r="E512" s="125"/>
    </row>
    <row r="513">
      <c r="E513" s="125"/>
    </row>
    <row r="514">
      <c r="E514" s="125"/>
    </row>
    <row r="515">
      <c r="E515" s="125"/>
    </row>
    <row r="516">
      <c r="E516" s="125"/>
    </row>
    <row r="517">
      <c r="E517" s="125"/>
    </row>
    <row r="518">
      <c r="E518" s="125"/>
    </row>
    <row r="519">
      <c r="E519" s="125"/>
    </row>
    <row r="520">
      <c r="E520" s="125"/>
    </row>
    <row r="521">
      <c r="E521" s="125"/>
    </row>
    <row r="522">
      <c r="E522" s="125"/>
    </row>
    <row r="523">
      <c r="E523" s="125"/>
    </row>
    <row r="524">
      <c r="E524" s="125"/>
    </row>
    <row r="525">
      <c r="E525" s="125"/>
    </row>
    <row r="526">
      <c r="E526" s="125"/>
    </row>
    <row r="527">
      <c r="E527" s="125"/>
    </row>
    <row r="528">
      <c r="E528" s="125"/>
    </row>
    <row r="529">
      <c r="E529" s="125"/>
    </row>
    <row r="530">
      <c r="E530" s="125"/>
    </row>
    <row r="531">
      <c r="E531" s="125"/>
    </row>
    <row r="532">
      <c r="E532" s="125"/>
    </row>
    <row r="533">
      <c r="E533" s="125"/>
    </row>
    <row r="534">
      <c r="E534" s="125"/>
    </row>
    <row r="535">
      <c r="E535" s="125"/>
    </row>
    <row r="536">
      <c r="E536" s="125"/>
    </row>
    <row r="537">
      <c r="E537" s="125"/>
    </row>
    <row r="538">
      <c r="E538" s="125"/>
    </row>
    <row r="539">
      <c r="E539" s="125"/>
    </row>
    <row r="540">
      <c r="E540" s="125"/>
    </row>
    <row r="541">
      <c r="E541" s="125"/>
    </row>
    <row r="542">
      <c r="E542" s="125"/>
    </row>
    <row r="543">
      <c r="E543" s="125"/>
    </row>
    <row r="544">
      <c r="E544" s="125"/>
    </row>
    <row r="545">
      <c r="E545" s="125"/>
    </row>
    <row r="546">
      <c r="E546" s="125"/>
    </row>
    <row r="547">
      <c r="E547" s="125"/>
    </row>
    <row r="548">
      <c r="E548" s="125"/>
    </row>
    <row r="549">
      <c r="E549" s="125"/>
    </row>
    <row r="550">
      <c r="E550" s="125"/>
    </row>
    <row r="551">
      <c r="E551" s="125"/>
    </row>
    <row r="552">
      <c r="E552" s="125"/>
    </row>
    <row r="553">
      <c r="E553" s="125"/>
    </row>
    <row r="554">
      <c r="E554" s="125"/>
    </row>
    <row r="555">
      <c r="E555" s="125"/>
    </row>
    <row r="556">
      <c r="E556" s="125"/>
    </row>
    <row r="557">
      <c r="E557" s="125"/>
    </row>
    <row r="558">
      <c r="E558" s="125"/>
    </row>
    <row r="559">
      <c r="E559" s="125"/>
    </row>
    <row r="560">
      <c r="E560" s="125"/>
    </row>
    <row r="561">
      <c r="E561" s="125"/>
    </row>
    <row r="562">
      <c r="E562" s="125"/>
    </row>
    <row r="563">
      <c r="E563" s="125"/>
    </row>
    <row r="564">
      <c r="E564" s="125"/>
    </row>
    <row r="565">
      <c r="E565" s="125"/>
    </row>
    <row r="566">
      <c r="E566" s="125"/>
    </row>
    <row r="567">
      <c r="E567" s="125"/>
    </row>
    <row r="568">
      <c r="E568" s="125"/>
    </row>
    <row r="569">
      <c r="E569" s="125"/>
    </row>
    <row r="570">
      <c r="E570" s="125"/>
    </row>
    <row r="571">
      <c r="E571" s="125"/>
    </row>
    <row r="572">
      <c r="E572" s="125"/>
    </row>
    <row r="573">
      <c r="E573" s="125"/>
    </row>
    <row r="574">
      <c r="E574" s="125"/>
    </row>
    <row r="575">
      <c r="E575" s="125"/>
    </row>
    <row r="576">
      <c r="E576" s="125"/>
    </row>
    <row r="577">
      <c r="E577" s="125"/>
    </row>
    <row r="578">
      <c r="E578" s="125"/>
    </row>
    <row r="579">
      <c r="E579" s="125"/>
    </row>
    <row r="580">
      <c r="E580" s="125"/>
    </row>
    <row r="581">
      <c r="E581" s="125"/>
    </row>
    <row r="582">
      <c r="E582" s="125"/>
    </row>
    <row r="583">
      <c r="E583" s="125"/>
    </row>
    <row r="584">
      <c r="E584" s="125"/>
    </row>
    <row r="585">
      <c r="E585" s="125"/>
    </row>
    <row r="586">
      <c r="E586" s="125"/>
    </row>
    <row r="587">
      <c r="E587" s="125"/>
    </row>
    <row r="588">
      <c r="E588" s="125"/>
    </row>
    <row r="589">
      <c r="E589" s="125"/>
    </row>
    <row r="590">
      <c r="E590" s="125"/>
    </row>
    <row r="591">
      <c r="E591" s="125"/>
    </row>
    <row r="592">
      <c r="E592" s="125"/>
    </row>
    <row r="593">
      <c r="E593" s="125"/>
    </row>
    <row r="594">
      <c r="E594" s="125"/>
    </row>
    <row r="595">
      <c r="E595" s="125"/>
    </row>
    <row r="596">
      <c r="E596" s="125"/>
    </row>
    <row r="597">
      <c r="E597" s="125"/>
    </row>
    <row r="598">
      <c r="E598" s="125"/>
    </row>
    <row r="599">
      <c r="E599" s="125"/>
    </row>
    <row r="600">
      <c r="E600" s="125"/>
    </row>
    <row r="601">
      <c r="E601" s="125"/>
    </row>
    <row r="602">
      <c r="E602" s="125"/>
    </row>
    <row r="603">
      <c r="E603" s="125"/>
    </row>
    <row r="604">
      <c r="E604" s="125"/>
    </row>
    <row r="605">
      <c r="E605" s="125"/>
    </row>
    <row r="606">
      <c r="E606" s="125"/>
    </row>
    <row r="607">
      <c r="E607" s="125"/>
    </row>
    <row r="608">
      <c r="E608" s="125"/>
    </row>
    <row r="609">
      <c r="E609" s="125"/>
    </row>
    <row r="610">
      <c r="E610" s="125"/>
    </row>
    <row r="611">
      <c r="E611" s="125"/>
    </row>
    <row r="612">
      <c r="E612" s="125"/>
    </row>
    <row r="613">
      <c r="E613" s="125"/>
    </row>
    <row r="614">
      <c r="E614" s="125"/>
    </row>
    <row r="615">
      <c r="E615" s="125"/>
    </row>
    <row r="616">
      <c r="E616" s="125"/>
    </row>
    <row r="617">
      <c r="E617" s="125"/>
    </row>
    <row r="618">
      <c r="E618" s="125"/>
    </row>
    <row r="619">
      <c r="E619" s="125"/>
    </row>
    <row r="620">
      <c r="E620" s="125"/>
    </row>
    <row r="621">
      <c r="E621" s="125"/>
    </row>
    <row r="622">
      <c r="E622" s="125"/>
    </row>
    <row r="623">
      <c r="E623" s="125"/>
    </row>
    <row r="624">
      <c r="E624" s="125"/>
    </row>
    <row r="625">
      <c r="E625" s="125"/>
    </row>
    <row r="626">
      <c r="E626" s="125"/>
    </row>
    <row r="627">
      <c r="E627" s="125"/>
    </row>
    <row r="628">
      <c r="E628" s="125"/>
    </row>
    <row r="629">
      <c r="E629" s="125"/>
    </row>
    <row r="630">
      <c r="E630" s="125"/>
    </row>
    <row r="631">
      <c r="E631" s="125"/>
    </row>
    <row r="632">
      <c r="E632" s="125"/>
    </row>
    <row r="633">
      <c r="E633" s="125"/>
    </row>
    <row r="634">
      <c r="E634" s="125"/>
    </row>
    <row r="635">
      <c r="E635" s="125"/>
    </row>
    <row r="636">
      <c r="E636" s="125"/>
    </row>
    <row r="637">
      <c r="E637" s="125"/>
    </row>
    <row r="638">
      <c r="E638" s="125"/>
    </row>
    <row r="639">
      <c r="E639" s="125"/>
    </row>
    <row r="640">
      <c r="E640" s="125"/>
    </row>
    <row r="641">
      <c r="E641" s="125"/>
    </row>
    <row r="642">
      <c r="E642" s="125"/>
    </row>
    <row r="643">
      <c r="E643" s="125"/>
    </row>
    <row r="644">
      <c r="E644" s="125"/>
    </row>
    <row r="645">
      <c r="E645" s="125"/>
    </row>
    <row r="646">
      <c r="E646" s="125"/>
    </row>
    <row r="647">
      <c r="E647" s="125"/>
    </row>
    <row r="648">
      <c r="E648" s="125"/>
    </row>
    <row r="649">
      <c r="E649" s="125"/>
    </row>
    <row r="650">
      <c r="E650" s="125"/>
    </row>
    <row r="651">
      <c r="E651" s="125"/>
    </row>
    <row r="652">
      <c r="E652" s="125"/>
    </row>
    <row r="653">
      <c r="E653" s="125"/>
    </row>
    <row r="654">
      <c r="E654" s="125"/>
    </row>
    <row r="655">
      <c r="E655" s="125"/>
    </row>
    <row r="656">
      <c r="E656" s="125"/>
    </row>
    <row r="657">
      <c r="E657" s="125"/>
    </row>
    <row r="658">
      <c r="E658" s="125"/>
    </row>
    <row r="659">
      <c r="E659" s="125"/>
    </row>
    <row r="660">
      <c r="E660" s="125"/>
    </row>
    <row r="661">
      <c r="E661" s="125"/>
    </row>
    <row r="662">
      <c r="E662" s="125"/>
    </row>
    <row r="663">
      <c r="E663" s="125"/>
    </row>
    <row r="664">
      <c r="E664" s="125"/>
    </row>
    <row r="665">
      <c r="E665" s="125"/>
    </row>
    <row r="666">
      <c r="E666" s="125"/>
    </row>
    <row r="667">
      <c r="E667" s="125"/>
    </row>
    <row r="668">
      <c r="E668" s="125"/>
    </row>
    <row r="669">
      <c r="E669" s="125"/>
    </row>
    <row r="670">
      <c r="E670" s="125"/>
    </row>
    <row r="671">
      <c r="E671" s="125"/>
    </row>
    <row r="672">
      <c r="E672" s="125"/>
    </row>
    <row r="673">
      <c r="E673" s="125"/>
    </row>
    <row r="674">
      <c r="E674" s="125"/>
    </row>
    <row r="675">
      <c r="E675" s="125"/>
    </row>
    <row r="676">
      <c r="E676" s="125"/>
    </row>
    <row r="677">
      <c r="E677" s="125"/>
    </row>
    <row r="678">
      <c r="E678" s="125"/>
    </row>
    <row r="679">
      <c r="E679" s="125"/>
    </row>
    <row r="680">
      <c r="E680" s="125"/>
    </row>
    <row r="681">
      <c r="E681" s="125"/>
    </row>
    <row r="682">
      <c r="E682" s="125"/>
    </row>
    <row r="683">
      <c r="E683" s="125"/>
    </row>
    <row r="684">
      <c r="E684" s="125"/>
    </row>
    <row r="685">
      <c r="E685" s="125"/>
    </row>
    <row r="686">
      <c r="E686" s="125"/>
    </row>
    <row r="687">
      <c r="E687" s="125"/>
    </row>
    <row r="688">
      <c r="E688" s="125"/>
    </row>
    <row r="689">
      <c r="E689" s="125"/>
    </row>
    <row r="690">
      <c r="E690" s="125"/>
    </row>
    <row r="691">
      <c r="E691" s="125"/>
    </row>
    <row r="692">
      <c r="E692" s="125"/>
    </row>
    <row r="693">
      <c r="E693" s="125"/>
    </row>
    <row r="694">
      <c r="E694" s="125"/>
    </row>
    <row r="695">
      <c r="E695" s="125"/>
    </row>
    <row r="696">
      <c r="E696" s="125"/>
    </row>
    <row r="697">
      <c r="E697" s="125"/>
    </row>
    <row r="698">
      <c r="E698" s="125"/>
    </row>
    <row r="699">
      <c r="E699" s="125"/>
    </row>
    <row r="700">
      <c r="E700" s="125"/>
    </row>
    <row r="701">
      <c r="E701" s="125"/>
    </row>
    <row r="702">
      <c r="E702" s="125"/>
    </row>
    <row r="703">
      <c r="E703" s="125"/>
    </row>
    <row r="704">
      <c r="E704" s="125"/>
    </row>
    <row r="705">
      <c r="E705" s="125"/>
    </row>
    <row r="706">
      <c r="E706" s="125"/>
    </row>
    <row r="707">
      <c r="E707" s="125"/>
    </row>
    <row r="708">
      <c r="E708" s="125"/>
    </row>
    <row r="709">
      <c r="E709" s="125"/>
    </row>
    <row r="710">
      <c r="E710" s="125"/>
    </row>
    <row r="711">
      <c r="E711" s="125"/>
    </row>
    <row r="712">
      <c r="E712" s="125"/>
    </row>
    <row r="713">
      <c r="E713" s="125"/>
    </row>
    <row r="714">
      <c r="E714" s="125"/>
    </row>
    <row r="715">
      <c r="E715" s="125"/>
    </row>
    <row r="716">
      <c r="E716" s="125"/>
    </row>
    <row r="717">
      <c r="E717" s="125"/>
    </row>
    <row r="718">
      <c r="E718" s="125"/>
    </row>
    <row r="719">
      <c r="E719" s="125"/>
    </row>
    <row r="720">
      <c r="E720" s="125"/>
    </row>
    <row r="721">
      <c r="E721" s="125"/>
    </row>
    <row r="722">
      <c r="E722" s="125"/>
    </row>
    <row r="723">
      <c r="E723" s="125"/>
    </row>
    <row r="724">
      <c r="E724" s="125"/>
    </row>
    <row r="725">
      <c r="E725" s="125"/>
    </row>
    <row r="726">
      <c r="E726" s="125"/>
    </row>
    <row r="727">
      <c r="E727" s="125"/>
    </row>
    <row r="728">
      <c r="E728" s="125"/>
    </row>
    <row r="729">
      <c r="E729" s="125"/>
    </row>
    <row r="730">
      <c r="E730" s="125"/>
    </row>
    <row r="731">
      <c r="E731" s="125"/>
    </row>
    <row r="732">
      <c r="E732" s="125"/>
    </row>
    <row r="733">
      <c r="E733" s="125"/>
    </row>
    <row r="734">
      <c r="E734" s="125"/>
    </row>
    <row r="735">
      <c r="E735" s="125"/>
    </row>
    <row r="736">
      <c r="E736" s="125"/>
    </row>
    <row r="737">
      <c r="E737" s="125"/>
    </row>
    <row r="738">
      <c r="E738" s="125"/>
    </row>
    <row r="739">
      <c r="E739" s="125"/>
    </row>
    <row r="740">
      <c r="E740" s="125"/>
    </row>
    <row r="741">
      <c r="E741" s="125"/>
    </row>
    <row r="742">
      <c r="E742" s="125"/>
    </row>
    <row r="743">
      <c r="E743" s="125"/>
    </row>
    <row r="744">
      <c r="E744" s="125"/>
    </row>
    <row r="745">
      <c r="E745" s="125"/>
    </row>
    <row r="746">
      <c r="E746" s="125"/>
    </row>
    <row r="747">
      <c r="E747" s="125"/>
    </row>
    <row r="748">
      <c r="E748" s="125"/>
    </row>
    <row r="749">
      <c r="E749" s="125"/>
    </row>
    <row r="750">
      <c r="E750" s="125"/>
    </row>
    <row r="751">
      <c r="E751" s="125"/>
    </row>
    <row r="752">
      <c r="E752" s="125"/>
    </row>
    <row r="753">
      <c r="E753" s="125"/>
    </row>
    <row r="754">
      <c r="E754" s="125"/>
    </row>
    <row r="755">
      <c r="E755" s="125"/>
    </row>
    <row r="756">
      <c r="E756" s="125"/>
    </row>
    <row r="757">
      <c r="E757" s="125"/>
    </row>
    <row r="758">
      <c r="E758" s="125"/>
    </row>
    <row r="759">
      <c r="E759" s="125"/>
    </row>
    <row r="760">
      <c r="E760" s="125"/>
    </row>
    <row r="761">
      <c r="E761" s="125"/>
    </row>
    <row r="762">
      <c r="E762" s="125"/>
    </row>
    <row r="763">
      <c r="E763" s="125"/>
    </row>
    <row r="764">
      <c r="E764" s="125"/>
    </row>
    <row r="765">
      <c r="E765" s="125"/>
    </row>
    <row r="766">
      <c r="E766" s="125"/>
    </row>
    <row r="767">
      <c r="E767" s="125"/>
    </row>
    <row r="768">
      <c r="E768" s="125"/>
    </row>
    <row r="769">
      <c r="E769" s="125"/>
    </row>
    <row r="770">
      <c r="E770" s="125"/>
    </row>
    <row r="771">
      <c r="E771" s="125"/>
    </row>
    <row r="772">
      <c r="E772" s="125"/>
    </row>
    <row r="773">
      <c r="E773" s="125"/>
    </row>
    <row r="774">
      <c r="E774" s="125"/>
    </row>
    <row r="775">
      <c r="E775" s="125"/>
    </row>
    <row r="776">
      <c r="E776" s="125"/>
    </row>
    <row r="777">
      <c r="E777" s="125"/>
    </row>
    <row r="778">
      <c r="E778" s="125"/>
    </row>
    <row r="779">
      <c r="E779" s="125"/>
    </row>
    <row r="780">
      <c r="E780" s="125"/>
    </row>
    <row r="781">
      <c r="E781" s="125"/>
    </row>
    <row r="782">
      <c r="E782" s="125"/>
    </row>
    <row r="783">
      <c r="E783" s="125"/>
    </row>
    <row r="784">
      <c r="E784" s="125"/>
    </row>
    <row r="785">
      <c r="E785" s="125"/>
    </row>
    <row r="786">
      <c r="E786" s="125"/>
    </row>
    <row r="787">
      <c r="E787" s="125"/>
    </row>
    <row r="788">
      <c r="E788" s="125"/>
    </row>
    <row r="789">
      <c r="E789" s="125"/>
    </row>
    <row r="790">
      <c r="E790" s="125"/>
    </row>
    <row r="791">
      <c r="E791" s="125"/>
    </row>
    <row r="792">
      <c r="E792" s="125"/>
    </row>
    <row r="793">
      <c r="E793" s="125"/>
    </row>
    <row r="794">
      <c r="E794" s="125"/>
    </row>
    <row r="795">
      <c r="E795" s="125"/>
    </row>
    <row r="796">
      <c r="E796" s="125"/>
    </row>
    <row r="797">
      <c r="E797" s="125"/>
    </row>
    <row r="798">
      <c r="E798" s="125"/>
    </row>
    <row r="799">
      <c r="E799" s="125"/>
    </row>
    <row r="800">
      <c r="E800" s="125"/>
    </row>
    <row r="801">
      <c r="E801" s="125"/>
    </row>
    <row r="802">
      <c r="E802" s="125"/>
    </row>
    <row r="803">
      <c r="E803" s="125"/>
    </row>
    <row r="804">
      <c r="E804" s="125"/>
    </row>
    <row r="805">
      <c r="E805" s="125"/>
    </row>
    <row r="806">
      <c r="E806" s="125"/>
    </row>
    <row r="807">
      <c r="E807" s="125"/>
    </row>
    <row r="808">
      <c r="E808" s="125"/>
    </row>
    <row r="809">
      <c r="E809" s="125"/>
    </row>
    <row r="810">
      <c r="E810" s="125"/>
    </row>
    <row r="811">
      <c r="E811" s="125"/>
    </row>
    <row r="812">
      <c r="E812" s="125"/>
    </row>
    <row r="813">
      <c r="E813" s="125"/>
    </row>
    <row r="814">
      <c r="E814" s="125"/>
    </row>
    <row r="815">
      <c r="E815" s="125"/>
    </row>
    <row r="816">
      <c r="E816" s="125"/>
    </row>
    <row r="817">
      <c r="E817" s="125"/>
    </row>
    <row r="818">
      <c r="E818" s="125"/>
    </row>
    <row r="819">
      <c r="E819" s="125"/>
    </row>
    <row r="820">
      <c r="E820" s="125"/>
    </row>
    <row r="821">
      <c r="E821" s="125"/>
    </row>
    <row r="822">
      <c r="E822" s="125"/>
    </row>
    <row r="823">
      <c r="E823" s="125"/>
    </row>
    <row r="824">
      <c r="E824" s="125"/>
    </row>
    <row r="825">
      <c r="E825" s="125"/>
    </row>
    <row r="826">
      <c r="E826" s="125"/>
    </row>
    <row r="827">
      <c r="E827" s="125"/>
    </row>
    <row r="828">
      <c r="E828" s="125"/>
    </row>
    <row r="829">
      <c r="E829" s="125"/>
    </row>
    <row r="830">
      <c r="E830" s="125"/>
    </row>
    <row r="831">
      <c r="E831" s="125"/>
    </row>
    <row r="832">
      <c r="E832" s="125"/>
    </row>
    <row r="833">
      <c r="E833" s="125"/>
    </row>
    <row r="834">
      <c r="E834" s="125"/>
    </row>
    <row r="835">
      <c r="E835" s="125"/>
    </row>
    <row r="836">
      <c r="E836" s="125"/>
    </row>
    <row r="837">
      <c r="E837" s="125"/>
    </row>
    <row r="838">
      <c r="E838" s="125"/>
    </row>
    <row r="839">
      <c r="E839" s="125"/>
    </row>
    <row r="840">
      <c r="E840" s="125"/>
    </row>
    <row r="841">
      <c r="E841" s="125"/>
    </row>
    <row r="842">
      <c r="E842" s="125"/>
    </row>
    <row r="843">
      <c r="E843" s="125"/>
    </row>
    <row r="844">
      <c r="E844" s="125"/>
    </row>
    <row r="845">
      <c r="E845" s="125"/>
    </row>
    <row r="846">
      <c r="E846" s="125"/>
    </row>
    <row r="847">
      <c r="E847" s="125"/>
    </row>
    <row r="848">
      <c r="E848" s="125"/>
    </row>
    <row r="849">
      <c r="E849" s="125"/>
    </row>
    <row r="850">
      <c r="E850" s="125"/>
    </row>
    <row r="851">
      <c r="E851" s="125"/>
    </row>
    <row r="852">
      <c r="E852" s="125"/>
    </row>
    <row r="853">
      <c r="E853" s="125"/>
    </row>
    <row r="854">
      <c r="E854" s="125"/>
    </row>
    <row r="855">
      <c r="E855" s="125"/>
    </row>
    <row r="856">
      <c r="E856" s="125"/>
    </row>
    <row r="857">
      <c r="E857" s="125"/>
    </row>
    <row r="858">
      <c r="E858" s="125"/>
    </row>
    <row r="859">
      <c r="E859" s="125"/>
    </row>
    <row r="860">
      <c r="E860" s="125"/>
    </row>
    <row r="861">
      <c r="E861" s="125"/>
    </row>
    <row r="862">
      <c r="E862" s="125"/>
    </row>
    <row r="863">
      <c r="E863" s="125"/>
    </row>
    <row r="864">
      <c r="E864" s="125"/>
    </row>
    <row r="865">
      <c r="E865" s="125"/>
    </row>
    <row r="866">
      <c r="E866" s="125"/>
    </row>
    <row r="867">
      <c r="E867" s="125"/>
    </row>
    <row r="868">
      <c r="E868" s="125"/>
    </row>
    <row r="869">
      <c r="E869" s="125"/>
    </row>
    <row r="870">
      <c r="E870" s="125"/>
    </row>
    <row r="871">
      <c r="E871" s="125"/>
    </row>
    <row r="872">
      <c r="E872" s="125"/>
    </row>
    <row r="873">
      <c r="E873" s="125"/>
    </row>
    <row r="874">
      <c r="E874" s="125"/>
    </row>
    <row r="875">
      <c r="E875" s="125"/>
    </row>
    <row r="876">
      <c r="E876" s="125"/>
    </row>
    <row r="877">
      <c r="E877" s="125"/>
    </row>
    <row r="878">
      <c r="E878" s="125"/>
    </row>
    <row r="879">
      <c r="E879" s="125"/>
    </row>
    <row r="880">
      <c r="E880" s="125"/>
    </row>
    <row r="881">
      <c r="E881" s="125"/>
    </row>
    <row r="882">
      <c r="E882" s="125"/>
    </row>
    <row r="883">
      <c r="E883" s="125"/>
    </row>
    <row r="884">
      <c r="E884" s="125"/>
    </row>
    <row r="885">
      <c r="E885" s="125"/>
    </row>
    <row r="886">
      <c r="E886" s="125"/>
    </row>
    <row r="887">
      <c r="E887" s="125"/>
    </row>
    <row r="888">
      <c r="E888" s="125"/>
    </row>
    <row r="889">
      <c r="E889" s="125"/>
    </row>
    <row r="890">
      <c r="E890" s="125"/>
    </row>
    <row r="891">
      <c r="E891" s="125"/>
    </row>
    <row r="892">
      <c r="E892" s="125"/>
    </row>
    <row r="893">
      <c r="E893" s="125"/>
    </row>
    <row r="894">
      <c r="E894" s="125"/>
    </row>
    <row r="895">
      <c r="E895" s="125"/>
    </row>
    <row r="896">
      <c r="E896" s="125"/>
    </row>
    <row r="897">
      <c r="E897" s="125"/>
    </row>
    <row r="898">
      <c r="E898" s="125"/>
    </row>
    <row r="899">
      <c r="E899" s="125"/>
    </row>
    <row r="900">
      <c r="E900" s="125"/>
    </row>
    <row r="901">
      <c r="E901" s="125"/>
    </row>
    <row r="902">
      <c r="E902" s="125"/>
    </row>
    <row r="903">
      <c r="E903" s="125"/>
    </row>
    <row r="904">
      <c r="E904" s="125"/>
    </row>
    <row r="905">
      <c r="E905" s="125"/>
    </row>
    <row r="906">
      <c r="E906" s="125"/>
    </row>
    <row r="907">
      <c r="E907" s="125"/>
    </row>
    <row r="908">
      <c r="E908" s="125"/>
    </row>
    <row r="909">
      <c r="E909" s="125"/>
    </row>
    <row r="910">
      <c r="E910" s="125"/>
    </row>
    <row r="911">
      <c r="E911" s="125"/>
    </row>
    <row r="912">
      <c r="E912" s="125"/>
    </row>
    <row r="913">
      <c r="E913" s="125"/>
    </row>
    <row r="914">
      <c r="E914" s="125"/>
    </row>
    <row r="915">
      <c r="E915" s="125"/>
    </row>
    <row r="916">
      <c r="E916" s="125"/>
    </row>
    <row r="917">
      <c r="E917" s="125"/>
    </row>
    <row r="918">
      <c r="E918" s="125"/>
    </row>
    <row r="919">
      <c r="E919" s="125"/>
    </row>
    <row r="920">
      <c r="E920" s="125"/>
    </row>
    <row r="921">
      <c r="E921" s="125"/>
    </row>
    <row r="922">
      <c r="E922" s="125"/>
    </row>
    <row r="923">
      <c r="E923" s="125"/>
    </row>
    <row r="924">
      <c r="E924" s="125"/>
    </row>
    <row r="925">
      <c r="E925" s="125"/>
    </row>
    <row r="926">
      <c r="E926" s="125"/>
    </row>
    <row r="927">
      <c r="E927" s="125"/>
    </row>
    <row r="928">
      <c r="E928" s="125"/>
    </row>
    <row r="929">
      <c r="E929" s="125"/>
    </row>
    <row r="930">
      <c r="E930" s="125"/>
    </row>
    <row r="931">
      <c r="E931" s="125"/>
    </row>
    <row r="932">
      <c r="E932" s="125"/>
    </row>
    <row r="933">
      <c r="E933" s="125"/>
    </row>
    <row r="934">
      <c r="E934" s="125"/>
    </row>
    <row r="935">
      <c r="E935" s="125"/>
    </row>
    <row r="936">
      <c r="E936" s="125"/>
    </row>
    <row r="937">
      <c r="E937" s="125"/>
    </row>
    <row r="938">
      <c r="E938" s="125"/>
    </row>
    <row r="939">
      <c r="E939" s="125"/>
    </row>
    <row r="940">
      <c r="E940" s="125"/>
    </row>
    <row r="941">
      <c r="E941" s="125"/>
    </row>
    <row r="942">
      <c r="E942" s="125"/>
    </row>
    <row r="943">
      <c r="E943" s="125"/>
    </row>
    <row r="944">
      <c r="E944" s="125"/>
    </row>
    <row r="945">
      <c r="E945" s="125"/>
    </row>
    <row r="946">
      <c r="E946" s="125"/>
    </row>
    <row r="947">
      <c r="E947" s="125"/>
    </row>
    <row r="948">
      <c r="E948" s="125"/>
    </row>
    <row r="949">
      <c r="E949" s="125"/>
    </row>
    <row r="950">
      <c r="E950" s="125"/>
    </row>
    <row r="951">
      <c r="E951" s="125"/>
    </row>
    <row r="952">
      <c r="E952" s="125"/>
    </row>
    <row r="953">
      <c r="E953" s="125"/>
    </row>
    <row r="954">
      <c r="E954" s="125"/>
    </row>
    <row r="955">
      <c r="E955" s="125"/>
    </row>
    <row r="956">
      <c r="E956" s="125"/>
    </row>
    <row r="957">
      <c r="E957" s="125"/>
    </row>
    <row r="958">
      <c r="E958" s="125"/>
    </row>
    <row r="959">
      <c r="E959" s="125"/>
    </row>
    <row r="960">
      <c r="E960" s="125"/>
    </row>
    <row r="961">
      <c r="E961" s="125"/>
    </row>
    <row r="962">
      <c r="E962" s="125"/>
    </row>
    <row r="963">
      <c r="E963" s="125"/>
    </row>
    <row r="964">
      <c r="E964" s="125"/>
    </row>
    <row r="965">
      <c r="E965" s="125"/>
    </row>
    <row r="966">
      <c r="E966" s="125"/>
    </row>
    <row r="967">
      <c r="E967" s="125"/>
    </row>
    <row r="968">
      <c r="E968" s="125"/>
    </row>
    <row r="969">
      <c r="E969" s="125"/>
    </row>
    <row r="970">
      <c r="E970" s="125"/>
    </row>
    <row r="971">
      <c r="E971" s="125"/>
    </row>
    <row r="972">
      <c r="E972" s="125"/>
    </row>
    <row r="973">
      <c r="E973" s="125"/>
    </row>
    <row r="974">
      <c r="E974" s="125"/>
    </row>
    <row r="975">
      <c r="E975" s="125"/>
    </row>
    <row r="976">
      <c r="E976" s="125"/>
    </row>
    <row r="977">
      <c r="E977" s="125"/>
    </row>
    <row r="978">
      <c r="E978" s="125"/>
    </row>
    <row r="979">
      <c r="E979" s="125"/>
    </row>
    <row r="980">
      <c r="E980" s="125"/>
    </row>
    <row r="981">
      <c r="E981" s="125"/>
    </row>
    <row r="982">
      <c r="E982" s="125"/>
    </row>
    <row r="983">
      <c r="E983" s="125"/>
    </row>
    <row r="984">
      <c r="E984" s="125"/>
    </row>
    <row r="985">
      <c r="E985" s="125"/>
    </row>
    <row r="986">
      <c r="E986" s="125"/>
    </row>
    <row r="987">
      <c r="E987" s="125"/>
    </row>
    <row r="988">
      <c r="E988" s="125"/>
    </row>
    <row r="989">
      <c r="E989" s="125"/>
    </row>
    <row r="990">
      <c r="E990" s="125"/>
    </row>
    <row r="991">
      <c r="E991" s="125"/>
    </row>
    <row r="992">
      <c r="E992" s="125"/>
    </row>
    <row r="993">
      <c r="E993" s="125"/>
    </row>
    <row r="994">
      <c r="E994" s="125"/>
    </row>
    <row r="995">
      <c r="E995" s="125"/>
    </row>
    <row r="996">
      <c r="E996" s="125"/>
    </row>
    <row r="997">
      <c r="E997" s="125"/>
    </row>
    <row r="998">
      <c r="E998" s="125"/>
    </row>
    <row r="999">
      <c r="E999" s="125"/>
    </row>
    <row r="1000">
      <c r="E1000" s="125"/>
    </row>
  </sheetData>
  <drawing r:id="rId2"/>
</worksheet>
</file>