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arine\external data requests\"/>
    </mc:Choice>
  </mc:AlternateContent>
  <xr:revisionPtr revIDLastSave="0" documentId="13_ncr:1_{B6297548-1D6C-43DD-8201-EA9A627B8C85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QC final" sheetId="2" r:id="rId1"/>
    <sheet name="summary" sheetId="1" r:id="rId2"/>
  </sheets>
  <externalReferences>
    <externalReference r:id="rId3"/>
  </externalReferences>
  <definedNames>
    <definedName name="_xlnm._FilterDatabase" localSheetId="0" hidden="1">'QC final'!$A$1:$G$1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5" i="2" l="1"/>
  <c r="E54" i="2"/>
  <c r="E53" i="2"/>
  <c r="E52" i="2"/>
  <c r="E51" i="2"/>
  <c r="E50" i="2"/>
  <c r="E49" i="2"/>
  <c r="E48" i="2"/>
  <c r="E47" i="2"/>
  <c r="E46" i="2"/>
  <c r="E45" i="2"/>
  <c r="E44" i="2"/>
  <c r="I8" i="1" l="1"/>
  <c r="H7" i="1"/>
  <c r="I7" i="1" s="1"/>
  <c r="F7" i="1"/>
  <c r="H6" i="1"/>
  <c r="I6" i="1" s="1"/>
  <c r="H5" i="1"/>
  <c r="I5" i="1" s="1"/>
  <c r="F5" i="1"/>
  <c r="H4" i="1"/>
  <c r="I4" i="1" s="1"/>
  <c r="F4" i="1"/>
  <c r="H3" i="1"/>
  <c r="I3" i="1" s="1"/>
  <c r="F3" i="1"/>
  <c r="H2" i="1"/>
  <c r="I2" i="1" s="1"/>
  <c r="F2" i="1"/>
</calcChain>
</file>

<file path=xl/sharedStrings.xml><?xml version="1.0" encoding="utf-8"?>
<sst xmlns="http://schemas.openxmlformats.org/spreadsheetml/2006/main" count="183" uniqueCount="67">
  <si>
    <t>SAMPLE_POINT_ID</t>
  </si>
  <si>
    <t>[TN] n</t>
  </si>
  <si>
    <t>FACILITY_ MEAN_ TN (MG/L)</t>
  </si>
  <si>
    <t>FACILITY_ TN_STDEV</t>
  </si>
  <si>
    <t>DESIGN_FLOW_ MONTHLY_AVERAGE_2012-2016 (MGD)</t>
  </si>
  <si>
    <t>DESIGN_TN _LOAD 2012-2016 (LBS/DAY)</t>
  </si>
  <si>
    <t>MONTHLY_ AVG_ FLOW_2012-2016 (MGD)</t>
  </si>
  <si>
    <t>AVG_TN_LOAD 2012-2016 (LBS/DAY)</t>
  </si>
  <si>
    <t>AVG_TN_LOAD 2012-2016 (TONS/YR)</t>
  </si>
  <si>
    <t>FREEPORT</t>
  </si>
  <si>
    <t>FALMOUTH</t>
  </si>
  <si>
    <t>SAPPI-WESTBROOK</t>
  </si>
  <si>
    <t>YARMOUTH</t>
  </si>
  <si>
    <t>PWD-WESTBROOK</t>
  </si>
  <si>
    <t>Report</t>
  </si>
  <si>
    <t>n/a</t>
  </si>
  <si>
    <t>SOUTH PORTLAND</t>
  </si>
  <si>
    <t>PWD-EAST END</t>
  </si>
  <si>
    <t xml:space="preserve">Report </t>
  </si>
  <si>
    <t>* based on PWD effluent data from May-Oct. 2013-2015 (as cited in 2017 permit renewal)</t>
  </si>
  <si>
    <t>Sanitary Wastewater Facility</t>
  </si>
  <si>
    <t>Permit Renewal Date</t>
  </si>
  <si>
    <t>Permitted Flow (MGD)</t>
  </si>
  <si>
    <t>Ambient [TN] (mg/L)</t>
  </si>
  <si>
    <t>In-stream (Far Field) Ambient [TN] (mg/L)</t>
  </si>
  <si>
    <t>RP [TN] Threshold Value (mg/L)</t>
  </si>
  <si>
    <t>Threshold Value Exceeded?</t>
  </si>
  <si>
    <t>Effluent Nitrogen Monitoring Required?</t>
  </si>
  <si>
    <t>DEP Ambient Monitoring Suggested?</t>
  </si>
  <si>
    <t>Years DEP Ambient Monitoring Completed</t>
  </si>
  <si>
    <t>Freeport</t>
  </si>
  <si>
    <t>N</t>
  </si>
  <si>
    <t>Y</t>
  </si>
  <si>
    <r>
      <t>2014-2017</t>
    </r>
    <r>
      <rPr>
        <sz val="11"/>
        <color rgb="FF000000"/>
        <rFont val="Calibri"/>
        <family val="2"/>
      </rPr>
      <t>***</t>
    </r>
  </si>
  <si>
    <t>PWD-East End</t>
  </si>
  <si>
    <r>
      <t>19.8</t>
    </r>
    <r>
      <rPr>
        <sz val="11"/>
        <color rgb="FF000000"/>
        <rFont val="Calibri"/>
        <family val="2"/>
      </rPr>
      <t>*</t>
    </r>
  </si>
  <si>
    <t>2017, 2018</t>
  </si>
  <si>
    <t>Yarmouth</t>
  </si>
  <si>
    <t>TBD</t>
  </si>
  <si>
    <t>N/A</t>
  </si>
  <si>
    <t>2015-2017</t>
  </si>
  <si>
    <t>South Portland</t>
  </si>
  <si>
    <r>
      <t>9.3</t>
    </r>
    <r>
      <rPr>
        <sz val="11"/>
        <color rgb="FF000000"/>
        <rFont val="Calibri"/>
        <family val="2"/>
      </rPr>
      <t>*</t>
    </r>
  </si>
  <si>
    <r>
      <t>0.43-0.46</t>
    </r>
    <r>
      <rPr>
        <sz val="11"/>
        <color rgb="FF000000"/>
        <rFont val="Calibri"/>
        <family val="2"/>
      </rPr>
      <t>**</t>
    </r>
  </si>
  <si>
    <t>Falmouth</t>
  </si>
  <si>
    <t>Pending (2018)</t>
  </si>
  <si>
    <t>* dry weather design flow</t>
  </si>
  <si>
    <t>** upper end of range accounts for retention and re-entrainment of pollutants</t>
  </si>
  <si>
    <t>*** 2014, 2015, 2017 monitoring completed by FOCB for Maine Coastal Observing Alliance, nutrient analyses paid for by DEP</t>
  </si>
  <si>
    <t>Site ID</t>
  </si>
  <si>
    <t>Date</t>
  </si>
  <si>
    <t>Nitrate+Nitrite As N (MG/L)</t>
  </si>
  <si>
    <t>TKN (MG/L)</t>
  </si>
  <si>
    <t>TN (CALC) (MG/L)</t>
  </si>
  <si>
    <t>FALMOUTH WWTP</t>
  </si>
  <si>
    <t>FREEPORT WWTP</t>
  </si>
  <si>
    <t>PWD EAST END</t>
  </si>
  <si>
    <t>SOUTH PORTLAND WPCF</t>
  </si>
  <si>
    <t>Orthophosphate as P (MG/L)</t>
  </si>
  <si>
    <t>TP (DIRECT) (MG/L)</t>
  </si>
  <si>
    <t>PWD WESTBROOK</t>
  </si>
  <si>
    <t>YARMOUTH WWTP</t>
  </si>
  <si>
    <t>PWD CAPE ELIZABETH</t>
  </si>
  <si>
    <t>&lt;1.1</t>
  </si>
  <si>
    <t>PWD PEAKS ISLAND</t>
  </si>
  <si>
    <t>YARMOUTH SEA MEADOWS</t>
  </si>
  <si>
    <t>&lt;0.5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</si>
</sst>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E7E7E7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3" fillId="0" borderId="1" xfId="0" applyFont="1" applyFill="1" applyBorder="1"/>
    <xf numFmtId="2" fontId="3" fillId="0" borderId="1" xfId="0" applyNumberFormat="1" applyFont="1" applyFill="1" applyBorder="1"/>
    <xf numFmtId="2" fontId="3" fillId="0" borderId="1" xfId="0" applyNumberFormat="1" applyFont="1" applyFill="1" applyBorder="1" applyAlignment="1">
      <alignment horizontal="right" vertical="center" wrapText="1"/>
    </xf>
    <xf numFmtId="2" fontId="3" fillId="0" borderId="1" xfId="0" applyNumberFormat="1" applyFont="1" applyFill="1" applyBorder="1" applyAlignment="1">
      <alignment horizontal="right"/>
    </xf>
    <xf numFmtId="2" fontId="0" fillId="0" borderId="1" xfId="0" applyNumberFormat="1" applyFill="1" applyBorder="1"/>
    <xf numFmtId="2" fontId="3" fillId="2" borderId="1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/>
    <xf numFmtId="0" fontId="3" fillId="2" borderId="0" xfId="0" applyFont="1" applyFill="1"/>
    <xf numFmtId="2" fontId="3" fillId="2" borderId="0" xfId="0" applyNumberFormat="1" applyFont="1" applyFill="1"/>
    <xf numFmtId="1" fontId="3" fillId="2" borderId="0" xfId="0" applyNumberFormat="1" applyFont="1" applyFill="1"/>
    <xf numFmtId="0" fontId="0" fillId="0" borderId="0" xfId="0" applyFont="1"/>
    <xf numFmtId="2" fontId="0" fillId="0" borderId="0" xfId="0" applyNumberFormat="1"/>
    <xf numFmtId="1" fontId="0" fillId="0" borderId="0" xfId="0" applyNumberFormat="1" applyFont="1"/>
    <xf numFmtId="0" fontId="4" fillId="3" borderId="3" xfId="0" applyFont="1" applyFill="1" applyBorder="1" applyAlignment="1">
      <alignment horizontal="center" wrapText="1" readingOrder="1"/>
    </xf>
    <xf numFmtId="0" fontId="5" fillId="0" borderId="3" xfId="0" applyFont="1" applyBorder="1" applyAlignment="1">
      <alignment horizontal="center" wrapText="1" readingOrder="1"/>
    </xf>
    <xf numFmtId="14" fontId="5" fillId="0" borderId="3" xfId="0" applyNumberFormat="1" applyFont="1" applyBorder="1" applyAlignment="1">
      <alignment horizontal="center" wrapText="1" readingOrder="1"/>
    </xf>
    <xf numFmtId="0" fontId="1" fillId="0" borderId="1" xfId="0" applyFont="1" applyBorder="1" applyAlignment="1">
      <alignment horizontal="center" wrapText="1"/>
    </xf>
    <xf numFmtId="164" fontId="0" fillId="0" borderId="1" xfId="0" applyNumberFormat="1" applyFont="1" applyFill="1" applyBorder="1"/>
    <xf numFmtId="0" fontId="0" fillId="0" borderId="1" xfId="0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14" fontId="0" fillId="0" borderId="1" xfId="0" applyNumberFormat="1" applyBorder="1"/>
    <xf numFmtId="0" fontId="6" fillId="0" borderId="4" xfId="0" applyFont="1" applyBorder="1" applyAlignment="1">
      <alignment horizontal="left" wrapText="1" readingOrder="1"/>
    </xf>
    <xf numFmtId="0" fontId="6" fillId="0" borderId="5" xfId="0" applyFont="1" applyBorder="1" applyAlignment="1">
      <alignment horizontal="left" wrapText="1" readingOrder="1"/>
    </xf>
    <xf numFmtId="0" fontId="6" fillId="0" borderId="6" xfId="0" applyFont="1" applyBorder="1" applyAlignment="1">
      <alignment horizontal="left" wrapText="1" readingOrder="1"/>
    </xf>
    <xf numFmtId="0" fontId="3" fillId="0" borderId="1" xfId="0" applyFont="1" applyBorder="1"/>
    <xf numFmtId="164" fontId="0" fillId="0" borderId="1" xfId="0" applyNumberFormat="1" applyBorder="1"/>
    <xf numFmtId="2" fontId="0" fillId="0" borderId="1" xfId="0" applyNumberFormat="1" applyBorder="1"/>
    <xf numFmtId="14" fontId="0" fillId="0" borderId="1" xfId="0" applyNumberFormat="1" applyBorder="1" applyAlignment="1">
      <alignment horizontal="right"/>
    </xf>
    <xf numFmtId="4" fontId="0" fillId="0" borderId="1" xfId="0" applyNumberFormat="1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 applyProtection="1">
      <alignment horizontal="right" vertical="top"/>
      <protection locked="0"/>
    </xf>
    <xf numFmtId="0" fontId="3" fillId="0" borderId="1" xfId="0" applyFont="1" applyBorder="1" applyAlignment="1">
      <alignment horizontal="right"/>
    </xf>
    <xf numFmtId="0" fontId="1" fillId="0" borderId="0" xfId="0" applyFont="1"/>
    <xf numFmtId="2" fontId="0" fillId="0" borderId="1" xfId="0" applyNumberFormat="1" applyBorder="1" applyAlignment="1">
      <alignment vertical="top"/>
    </xf>
    <xf numFmtId="14" fontId="0" fillId="0" borderId="1" xfId="0" applyNumberFormat="1" applyBorder="1" applyAlignment="1">
      <alignment vertical="top"/>
    </xf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'[1]CASCO BAY'!$C$2:$C$8</c:f>
              <c:strCache>
                <c:ptCount val="1"/>
                <c:pt idx="0">
                  <c:v>14.23 7.9 2.838333333 16.93 12.43133333 15.34454545 14.73</c:v>
                </c:pt>
              </c:strCache>
            </c:strRef>
          </c:tx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7AF-40A7-B725-4D9B40AE98F6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7AF-40A7-B725-4D9B40AE98F6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7AF-40A7-B725-4D9B40AE98F6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7AF-40A7-B725-4D9B40AE98F6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7AF-40A7-B725-4D9B40AE98F6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7AF-40A7-B725-4D9B40AE98F6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D7AF-40A7-B725-4D9B40AE98F6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D7AF-40A7-B725-4D9B40AE98F6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D7AF-40A7-B725-4D9B40AE98F6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D7AF-40A7-B725-4D9B40AE98F6}"/>
              </c:ext>
            </c:extLst>
          </c:dPt>
          <c:dPt>
            <c:idx val="3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D7AF-40A7-B725-4D9B40AE98F6}"/>
              </c:ext>
            </c:extLst>
          </c:dPt>
          <c:errBars>
            <c:errBarType val="both"/>
            <c:errValType val="cust"/>
            <c:noEndCap val="1"/>
            <c:plus>
              <c:numRef>
                <c:f>'[1]ALL ACTIVE, SECOND TN SUMMARY'!$D$2:$D$41</c:f>
                <c:numCache>
                  <c:formatCode>General</c:formatCode>
                  <c:ptCount val="40"/>
                  <c:pt idx="0">
                    <c:v>1.7267454936961621</c:v>
                  </c:pt>
                  <c:pt idx="1">
                    <c:v>4.5213570971557031</c:v>
                  </c:pt>
                  <c:pt idx="2">
                    <c:v>2.1373562329819218</c:v>
                  </c:pt>
                  <c:pt idx="3">
                    <c:v>5.2975614012486894</c:v>
                  </c:pt>
                  <c:pt idx="4">
                    <c:v>2.2964918898180335</c:v>
                  </c:pt>
                  <c:pt idx="5">
                    <c:v>1.7735767063573273</c:v>
                  </c:pt>
                  <c:pt idx="6">
                    <c:v>4.4611598267715129</c:v>
                  </c:pt>
                  <c:pt idx="7">
                    <c:v>9.9778928971334722</c:v>
                  </c:pt>
                  <c:pt idx="8">
                    <c:v>4.75</c:v>
                  </c:pt>
                  <c:pt idx="9">
                    <c:v>3.1282391212949165</c:v>
                  </c:pt>
                  <c:pt idx="10">
                    <c:v>3.731927116115743</c:v>
                  </c:pt>
                  <c:pt idx="11">
                    <c:v>1.37</c:v>
                  </c:pt>
                  <c:pt idx="12">
                    <c:v>2.2421622748290755</c:v>
                  </c:pt>
                  <c:pt idx="13">
                    <c:v>1.350870089979048</c:v>
                  </c:pt>
                  <c:pt idx="14">
                    <c:v>5.15</c:v>
                  </c:pt>
                  <c:pt idx="15">
                    <c:v>8.7153607096895325</c:v>
                  </c:pt>
                  <c:pt idx="16">
                    <c:v>1.0931468336870418</c:v>
                  </c:pt>
                  <c:pt idx="17">
                    <c:v>4.7372178895775194</c:v>
                  </c:pt>
                  <c:pt idx="18">
                    <c:v>3.3556549286242272</c:v>
                  </c:pt>
                  <c:pt idx="19">
                    <c:v>2.3557359076659403</c:v>
                  </c:pt>
                  <c:pt idx="20">
                    <c:v>0.62016449430776044</c:v>
                  </c:pt>
                  <c:pt idx="21">
                    <c:v>2.8979699791405729</c:v>
                  </c:pt>
                  <c:pt idx="22">
                    <c:v>2.2418733684131307</c:v>
                  </c:pt>
                  <c:pt idx="23">
                    <c:v>3.9419590201658345</c:v>
                  </c:pt>
                  <c:pt idx="24">
                    <c:v>3.8252477043977136</c:v>
                  </c:pt>
                  <c:pt idx="25">
                    <c:v>11.162874760413045</c:v>
                  </c:pt>
                  <c:pt idx="26">
                    <c:v>15.106715394155005</c:v>
                  </c:pt>
                  <c:pt idx="27">
                    <c:v>11.678419420737839</c:v>
                  </c:pt>
                  <c:pt idx="28">
                    <c:v>3.2187153604238725</c:v>
                  </c:pt>
                  <c:pt idx="29">
                    <c:v>10.821198501090336</c:v>
                  </c:pt>
                  <c:pt idx="30">
                    <c:v>4.1786359132183373</c:v>
                  </c:pt>
                  <c:pt idx="31">
                    <c:v>1.9671298889498898</c:v>
                  </c:pt>
                  <c:pt idx="32">
                    <c:v>1.7382295067630802</c:v>
                  </c:pt>
                  <c:pt idx="33">
                    <c:v>0.77032096793243499</c:v>
                  </c:pt>
                  <c:pt idx="34">
                    <c:v>4.5860597951230773</c:v>
                  </c:pt>
                  <c:pt idx="35">
                    <c:v>22.726078160814026</c:v>
                  </c:pt>
                  <c:pt idx="36">
                    <c:v>7.3337676042213999</c:v>
                  </c:pt>
                  <c:pt idx="37">
                    <c:v>1.986311489503428</c:v>
                  </c:pt>
                  <c:pt idx="38">
                    <c:v>5.7425247852395769</c:v>
                  </c:pt>
                  <c:pt idx="39">
                    <c:v>3.71</c:v>
                  </c:pt>
                </c:numCache>
              </c:numRef>
            </c:plus>
            <c:minus>
              <c:numRef>
                <c:f>'[1]ALL ACTIVE, SECOND TN SUMMARY'!$D$2:$D$41</c:f>
                <c:numCache>
                  <c:formatCode>General</c:formatCode>
                  <c:ptCount val="40"/>
                  <c:pt idx="0">
                    <c:v>1.7267454936961621</c:v>
                  </c:pt>
                  <c:pt idx="1">
                    <c:v>4.5213570971557031</c:v>
                  </c:pt>
                  <c:pt idx="2">
                    <c:v>2.1373562329819218</c:v>
                  </c:pt>
                  <c:pt idx="3">
                    <c:v>5.2975614012486894</c:v>
                  </c:pt>
                  <c:pt idx="4">
                    <c:v>2.2964918898180335</c:v>
                  </c:pt>
                  <c:pt idx="5">
                    <c:v>1.7735767063573273</c:v>
                  </c:pt>
                  <c:pt idx="6">
                    <c:v>4.4611598267715129</c:v>
                  </c:pt>
                  <c:pt idx="7">
                    <c:v>9.9778928971334722</c:v>
                  </c:pt>
                  <c:pt idx="8">
                    <c:v>4.75</c:v>
                  </c:pt>
                  <c:pt idx="9">
                    <c:v>3.1282391212949165</c:v>
                  </c:pt>
                  <c:pt idx="10">
                    <c:v>3.731927116115743</c:v>
                  </c:pt>
                  <c:pt idx="11">
                    <c:v>1.37</c:v>
                  </c:pt>
                  <c:pt idx="12">
                    <c:v>2.2421622748290755</c:v>
                  </c:pt>
                  <c:pt idx="13">
                    <c:v>1.350870089979048</c:v>
                  </c:pt>
                  <c:pt idx="14">
                    <c:v>5.15</c:v>
                  </c:pt>
                  <c:pt idx="15">
                    <c:v>8.7153607096895325</c:v>
                  </c:pt>
                  <c:pt idx="16">
                    <c:v>1.0931468336870418</c:v>
                  </c:pt>
                  <c:pt idx="17">
                    <c:v>4.7372178895775194</c:v>
                  </c:pt>
                  <c:pt idx="18">
                    <c:v>3.3556549286242272</c:v>
                  </c:pt>
                  <c:pt idx="19">
                    <c:v>2.3557359076659403</c:v>
                  </c:pt>
                  <c:pt idx="20">
                    <c:v>0.62016449430776044</c:v>
                  </c:pt>
                  <c:pt idx="21">
                    <c:v>2.8979699791405729</c:v>
                  </c:pt>
                  <c:pt idx="22">
                    <c:v>2.2418733684131307</c:v>
                  </c:pt>
                  <c:pt idx="23">
                    <c:v>3.9419590201658345</c:v>
                  </c:pt>
                  <c:pt idx="24">
                    <c:v>3.8252477043977136</c:v>
                  </c:pt>
                  <c:pt idx="25">
                    <c:v>11.162874760413045</c:v>
                  </c:pt>
                  <c:pt idx="26">
                    <c:v>15.106715394155005</c:v>
                  </c:pt>
                  <c:pt idx="27">
                    <c:v>11.678419420737839</c:v>
                  </c:pt>
                  <c:pt idx="28">
                    <c:v>3.2187153604238725</c:v>
                  </c:pt>
                  <c:pt idx="29">
                    <c:v>10.821198501090336</c:v>
                  </c:pt>
                  <c:pt idx="30">
                    <c:v>4.1786359132183373</c:v>
                  </c:pt>
                  <c:pt idx="31">
                    <c:v>1.9671298889498898</c:v>
                  </c:pt>
                  <c:pt idx="32">
                    <c:v>1.7382295067630802</c:v>
                  </c:pt>
                  <c:pt idx="33">
                    <c:v>0.77032096793243499</c:v>
                  </c:pt>
                  <c:pt idx="34">
                    <c:v>4.5860597951230773</c:v>
                  </c:pt>
                  <c:pt idx="35">
                    <c:v>22.726078160814026</c:v>
                  </c:pt>
                  <c:pt idx="36">
                    <c:v>7.3337676042213999</c:v>
                  </c:pt>
                  <c:pt idx="37">
                    <c:v>1.986311489503428</c:v>
                  </c:pt>
                  <c:pt idx="38">
                    <c:v>5.7425247852395769</c:v>
                  </c:pt>
                  <c:pt idx="39">
                    <c:v>3.71</c:v>
                  </c:pt>
                </c:numCache>
              </c:numRef>
            </c:minus>
            <c:spPr>
              <a:ln w="19050"/>
            </c:spPr>
          </c:errBars>
          <c:cat>
            <c:strRef>
              <c:f>'[1]CASCO BAY'!$A$2:$A$8</c:f>
              <c:strCache>
                <c:ptCount val="7"/>
                <c:pt idx="0">
                  <c:v>FREEPORT</c:v>
                </c:pt>
                <c:pt idx="1">
                  <c:v>FALMOUTH</c:v>
                </c:pt>
                <c:pt idx="2">
                  <c:v>SAPPI-WESTBROOK</c:v>
                </c:pt>
                <c:pt idx="3">
                  <c:v>YARMOUTH</c:v>
                </c:pt>
                <c:pt idx="4">
                  <c:v>PWD-WESTBROOK</c:v>
                </c:pt>
                <c:pt idx="5">
                  <c:v>SOUTH PORTLAND</c:v>
                </c:pt>
                <c:pt idx="6">
                  <c:v>PWD-EAST END</c:v>
                </c:pt>
              </c:strCache>
            </c:strRef>
          </c:cat>
          <c:val>
            <c:numRef>
              <c:f>'[1]CASCO BAY'!$C$2:$C$8</c:f>
              <c:numCache>
                <c:formatCode>General</c:formatCode>
                <c:ptCount val="7"/>
                <c:pt idx="0">
                  <c:v>14.23</c:v>
                </c:pt>
                <c:pt idx="1">
                  <c:v>7.9</c:v>
                </c:pt>
                <c:pt idx="2">
                  <c:v>2.8383333333333329</c:v>
                </c:pt>
                <c:pt idx="3">
                  <c:v>16.93</c:v>
                </c:pt>
                <c:pt idx="4">
                  <c:v>12.431333333333335</c:v>
                </c:pt>
                <c:pt idx="5">
                  <c:v>15.344545454545454</c:v>
                </c:pt>
                <c:pt idx="6">
                  <c:v>14.73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AF-40A7-B725-4D9B40AE9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9706112"/>
        <c:axId val="69707648"/>
      </c:barChart>
      <c:catAx>
        <c:axId val="6970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600000"/>
          <a:lstStyle/>
          <a:p>
            <a:pPr>
              <a:defRPr sz="800"/>
            </a:pPr>
            <a:endParaRPr lang="en-US"/>
          </a:p>
        </c:txPr>
        <c:crossAx val="69707648"/>
        <c:crosses val="autoZero"/>
        <c:auto val="1"/>
        <c:lblAlgn val="ctr"/>
        <c:lblOffset val="100"/>
        <c:noMultiLvlLbl val="0"/>
      </c:catAx>
      <c:valAx>
        <c:axId val="69707648"/>
        <c:scaling>
          <c:orientation val="minMax"/>
          <c:max val="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EFFLUENT</a:t>
                </a:r>
                <a:r>
                  <a:rPr lang="en-US" baseline="0"/>
                  <a:t> AVERAGE TN CONCENTRATION  (MG/L)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310011761429589E-2"/>
              <c:y val="5.0589217065821208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69706112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'[1]CASCO BAY'!$A$1</c:f>
              <c:strCache>
                <c:ptCount val="1"/>
                <c:pt idx="0">
                  <c:v>SAMPLE_POINT_ID</c:v>
                </c:pt>
              </c:strCache>
            </c:strRef>
          </c:tx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5D4-45A7-804C-6BE565595DFD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5D4-45A7-804C-6BE565595DFD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5D4-45A7-804C-6BE565595DFD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5D4-45A7-804C-6BE565595DFD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5D4-45A7-804C-6BE565595DFD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5D4-45A7-804C-6BE565595DFD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5D4-45A7-804C-6BE565595DFD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5D4-45A7-804C-6BE565595DFD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5D4-45A7-804C-6BE565595DFD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35D4-45A7-804C-6BE565595DFD}"/>
              </c:ext>
            </c:extLst>
          </c:dPt>
          <c:dPt>
            <c:idx val="3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5D4-45A7-804C-6BE565595DFD}"/>
              </c:ext>
            </c:extLst>
          </c:dPt>
          <c:cat>
            <c:strRef>
              <c:f>'[1]CASCO BAY'!$A$2:$A$8</c:f>
              <c:strCache>
                <c:ptCount val="7"/>
                <c:pt idx="0">
                  <c:v>FREEPORT</c:v>
                </c:pt>
                <c:pt idx="1">
                  <c:v>FALMOUTH</c:v>
                </c:pt>
                <c:pt idx="2">
                  <c:v>SAPPI-WESTBROOK</c:v>
                </c:pt>
                <c:pt idx="3">
                  <c:v>YARMOUTH</c:v>
                </c:pt>
                <c:pt idx="4">
                  <c:v>PWD-WESTBROOK</c:v>
                </c:pt>
                <c:pt idx="5">
                  <c:v>SOUTH PORTLAND</c:v>
                </c:pt>
                <c:pt idx="6">
                  <c:v>PWD-EAST END</c:v>
                </c:pt>
              </c:strCache>
            </c:strRef>
          </c:cat>
          <c:val>
            <c:numRef>
              <c:f>'[1]CASCO BAY'!$H$2:$H$8</c:f>
              <c:numCache>
                <c:formatCode>General</c:formatCode>
                <c:ptCount val="7"/>
                <c:pt idx="0">
                  <c:v>41.537370000000003</c:v>
                </c:pt>
                <c:pt idx="1">
                  <c:v>59.956260000000007</c:v>
                </c:pt>
                <c:pt idx="2">
                  <c:v>87.822006999999985</c:v>
                </c:pt>
                <c:pt idx="3">
                  <c:v>107.309112</c:v>
                </c:pt>
                <c:pt idx="4">
                  <c:v>289.25972280000002</c:v>
                </c:pt>
                <c:pt idx="5">
                  <c:v>771.68025981818187</c:v>
                </c:pt>
                <c:pt idx="6">
                  <c:v>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D4-45A7-804C-6BE565595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947008"/>
        <c:axId val="73948544"/>
      </c:barChart>
      <c:catAx>
        <c:axId val="7394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3948544"/>
        <c:crosses val="autoZero"/>
        <c:auto val="1"/>
        <c:lblAlgn val="ctr"/>
        <c:lblOffset val="100"/>
        <c:noMultiLvlLbl val="0"/>
      </c:catAx>
      <c:valAx>
        <c:axId val="73948544"/>
        <c:scaling>
          <c:orientation val="minMax"/>
          <c:max val="22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EFFLUENT</a:t>
                </a:r>
                <a:r>
                  <a:rPr lang="en-US" baseline="0"/>
                  <a:t> AVERAGE TN LOAD (LBS/DAY)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471481794633947E-2"/>
              <c:y val="3.0486714011700958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73947008"/>
        <c:crosses val="autoZero"/>
        <c:crossBetween val="between"/>
        <c:majorUnit val="2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'[1]CASCO BAY'!$A$1</c:f>
              <c:strCache>
                <c:ptCount val="1"/>
                <c:pt idx="0">
                  <c:v>SAMPLE_POINT_ID</c:v>
                </c:pt>
              </c:strCache>
            </c:strRef>
          </c:tx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CEB-48BF-A2B5-86FC5409FF8F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CEB-48BF-A2B5-86FC5409FF8F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CEB-48BF-A2B5-86FC5409FF8F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CEB-48BF-A2B5-86FC5409FF8F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CEB-48BF-A2B5-86FC5409FF8F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CEB-48BF-A2B5-86FC5409FF8F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CEB-48BF-A2B5-86FC5409FF8F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CEB-48BF-A2B5-86FC5409FF8F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BCEB-48BF-A2B5-86FC5409FF8F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CEB-48BF-A2B5-86FC5409FF8F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BCEB-48BF-A2B5-86FC5409FF8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'[1]CASCO BAY'!$A$2:$A$8</c15:sqref>
                  </c15:fullRef>
                </c:ext>
              </c:extLst>
              <c:f>('[1]CASCO BAY'!$A$2:$A$3,'[1]CASCO BAY'!$A$5,'[1]CASCO BAY'!$A$7:$A$8)</c:f>
              <c:strCache>
                <c:ptCount val="5"/>
                <c:pt idx="0">
                  <c:v>FREEPORT</c:v>
                </c:pt>
                <c:pt idx="1">
                  <c:v>FALMOUTH</c:v>
                </c:pt>
                <c:pt idx="2">
                  <c:v>YARMOUTH</c:v>
                </c:pt>
                <c:pt idx="3">
                  <c:v>SOUTH PORTLAND</c:v>
                </c:pt>
                <c:pt idx="4">
                  <c:v>PWD-EAST END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'[1]CASCO BAY'!$H$2:$H$8</c15:sqref>
                  </c15:fullRef>
                </c:ext>
              </c:extLst>
              <c:f>('[1]CASCO BAY'!$H$2:$H$3,'[1]CASCO BAY'!$H$5,'[1]CASCO BAY'!$H$7:$H$8)</c:f>
              <c:numCache>
                <c:formatCode>General</c:formatCode>
                <c:ptCount val="5"/>
                <c:pt idx="0">
                  <c:v>41.537370000000003</c:v>
                </c:pt>
                <c:pt idx="1">
                  <c:v>59.956260000000007</c:v>
                </c:pt>
                <c:pt idx="2">
                  <c:v>107.309112</c:v>
                </c:pt>
                <c:pt idx="3">
                  <c:v>771.68025981818187</c:v>
                </c:pt>
                <c:pt idx="4">
                  <c:v>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EB-48BF-A2B5-86FC5409F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947008"/>
        <c:axId val="73948544"/>
      </c:barChart>
      <c:catAx>
        <c:axId val="7394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3948544"/>
        <c:crosses val="autoZero"/>
        <c:auto val="1"/>
        <c:lblAlgn val="ctr"/>
        <c:lblOffset val="100"/>
        <c:noMultiLvlLbl val="0"/>
      </c:catAx>
      <c:valAx>
        <c:axId val="73948544"/>
        <c:scaling>
          <c:orientation val="minMax"/>
          <c:max val="2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EFFLUENT</a:t>
                </a:r>
                <a:r>
                  <a:rPr lang="en-US" baseline="0"/>
                  <a:t> AVERAGE TN LOAD (LBS/DAY)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471481794633947E-2"/>
              <c:y val="3.0486714011700958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73947008"/>
        <c:crosses val="autoZero"/>
        <c:crossBetween val="between"/>
        <c:majorUnit val="2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374983</xdr:colOff>
      <xdr:row>9</xdr:row>
      <xdr:rowOff>112144</xdr:rowOff>
    </xdr:from>
    <xdr:to>
      <xdr:col>4</xdr:col>
      <xdr:colOff>569343</xdr:colOff>
      <xdr:row>25</xdr:row>
      <xdr:rowOff>43132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E8B7B-A87C-40BB-98A5-B662A3590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847926</xdr:colOff>
      <xdr:row>9</xdr:row>
      <xdr:rowOff>103517</xdr:rowOff>
    </xdr:from>
    <xdr:to>
      <xdr:col>10</xdr:col>
      <xdr:colOff>526211</xdr:colOff>
      <xdr:row>25</xdr:row>
      <xdr:rowOff>43132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D584C-B60A-4D4C-BF55-71CC8FE27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612475</xdr:colOff>
      <xdr:row>1</xdr:row>
      <xdr:rowOff>103517</xdr:rowOff>
    </xdr:from>
    <xdr:to>
      <xdr:col>19</xdr:col>
      <xdr:colOff>420156</xdr:colOff>
      <xdr:row>17</xdr:row>
      <xdr:rowOff>43133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34FD34-0FA8-407D-BFD0-AECC0607A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ine%20nutrients/DEP%20data,%20analyses/discharger%20data/master%20effluent%20nutrient%20data%20(-201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15-16 FACILITY NUTS"/>
      <sheetName val="MARINE MUNIC SECOND, NO FLAGS"/>
      <sheetName val="ALL ACTIVE, SECOND TN SUMMARY"/>
      <sheetName val="MARINE MUNIC SECOND TN SUMMARY"/>
      <sheetName val="ACTIVE PAPER FACILITIES TN"/>
      <sheetName val="PENOBSCOT"/>
      <sheetName val="CASCO BAY"/>
    </sheetNames>
    <sheetDataSet>
      <sheetData sheetId="0" refreshError="1"/>
      <sheetData sheetId="1" refreshError="1"/>
      <sheetData sheetId="2">
        <row r="2">
          <cell r="D2">
            <v>1.7267454936961621</v>
          </cell>
        </row>
        <row r="3">
          <cell r="D3">
            <v>4.5213570971557031</v>
          </cell>
        </row>
        <row r="4">
          <cell r="D4">
            <v>2.1373562329819218</v>
          </cell>
        </row>
        <row r="5">
          <cell r="D5">
            <v>5.2975614012486894</v>
          </cell>
        </row>
        <row r="6">
          <cell r="D6">
            <v>2.2964918898180335</v>
          </cell>
        </row>
        <row r="7">
          <cell r="D7">
            <v>1.7735767063573273</v>
          </cell>
        </row>
        <row r="8">
          <cell r="D8">
            <v>4.4611598267715129</v>
          </cell>
        </row>
        <row r="9">
          <cell r="D9">
            <v>9.9778928971334722</v>
          </cell>
        </row>
        <row r="10">
          <cell r="D10">
            <v>4.75</v>
          </cell>
        </row>
        <row r="11">
          <cell r="D11">
            <v>3.1282391212949165</v>
          </cell>
        </row>
        <row r="12">
          <cell r="D12">
            <v>3.731927116115743</v>
          </cell>
        </row>
        <row r="13">
          <cell r="D13">
            <v>1.37</v>
          </cell>
        </row>
        <row r="14">
          <cell r="D14">
            <v>2.2421622748290755</v>
          </cell>
        </row>
        <row r="15">
          <cell r="D15">
            <v>1.350870089979048</v>
          </cell>
        </row>
        <row r="16">
          <cell r="D16">
            <v>5.15</v>
          </cell>
        </row>
        <row r="17">
          <cell r="D17">
            <v>8.7153607096895325</v>
          </cell>
        </row>
        <row r="18">
          <cell r="D18">
            <v>1.0931468336870418</v>
          </cell>
        </row>
        <row r="19">
          <cell r="D19">
            <v>4.7372178895775194</v>
          </cell>
        </row>
        <row r="20">
          <cell r="D20">
            <v>3.3556549286242272</v>
          </cell>
        </row>
        <row r="21">
          <cell r="D21">
            <v>2.3557359076659403</v>
          </cell>
        </row>
        <row r="22">
          <cell r="D22">
            <v>0.62016449430776044</v>
          </cell>
        </row>
        <row r="23">
          <cell r="D23">
            <v>2.8979699791405729</v>
          </cell>
        </row>
        <row r="24">
          <cell r="D24">
            <v>2.2418733684131307</v>
          </cell>
        </row>
        <row r="25">
          <cell r="D25">
            <v>3.9419590201658345</v>
          </cell>
        </row>
        <row r="26">
          <cell r="D26">
            <v>3.8252477043977136</v>
          </cell>
        </row>
        <row r="27">
          <cell r="D27">
            <v>11.162874760413045</v>
          </cell>
        </row>
        <row r="28">
          <cell r="D28">
            <v>15.106715394155005</v>
          </cell>
        </row>
        <row r="29">
          <cell r="D29">
            <v>11.678419420737839</v>
          </cell>
        </row>
        <row r="30">
          <cell r="D30">
            <v>3.2187153604238725</v>
          </cell>
        </row>
        <row r="31">
          <cell r="D31">
            <v>10.821198501090336</v>
          </cell>
        </row>
        <row r="32">
          <cell r="D32">
            <v>4.1786359132183373</v>
          </cell>
        </row>
        <row r="33">
          <cell r="D33">
            <v>1.9671298889498898</v>
          </cell>
        </row>
        <row r="34">
          <cell r="D34">
            <v>1.7382295067630802</v>
          </cell>
        </row>
        <row r="35">
          <cell r="D35">
            <v>0.77032096793243499</v>
          </cell>
        </row>
        <row r="36">
          <cell r="D36">
            <v>4.5860597951230773</v>
          </cell>
        </row>
        <row r="37">
          <cell r="D37">
            <v>22.726078160814026</v>
          </cell>
        </row>
        <row r="38">
          <cell r="D38">
            <v>7.3337676042213999</v>
          </cell>
        </row>
        <row r="39">
          <cell r="D39">
            <v>1.986311489503428</v>
          </cell>
        </row>
        <row r="40">
          <cell r="D40">
            <v>5.7425247852395769</v>
          </cell>
        </row>
        <row r="41">
          <cell r="D41">
            <v>3.71</v>
          </cell>
        </row>
      </sheetData>
      <sheetData sheetId="3" refreshError="1"/>
      <sheetData sheetId="4" refreshError="1"/>
      <sheetData sheetId="5" refreshError="1"/>
      <sheetData sheetId="6">
        <row r="1">
          <cell r="A1" t="str">
            <v>SAMPLE_POINT_ID</v>
          </cell>
        </row>
        <row r="2">
          <cell r="A2" t="str">
            <v>FREEPORT</v>
          </cell>
          <cell r="C2">
            <v>14.23</v>
          </cell>
          <cell r="H2">
            <v>41.537370000000003</v>
          </cell>
        </row>
        <row r="3">
          <cell r="A3" t="str">
            <v>FALMOUTH</v>
          </cell>
          <cell r="C3">
            <v>7.9</v>
          </cell>
          <cell r="H3">
            <v>59.956260000000007</v>
          </cell>
        </row>
        <row r="4">
          <cell r="A4" t="str">
            <v>SAPPI-WESTBROOK</v>
          </cell>
          <cell r="C4">
            <v>2.8383333333333329</v>
          </cell>
          <cell r="H4">
            <v>87.822006999999985</v>
          </cell>
        </row>
        <row r="5">
          <cell r="A5" t="str">
            <v>YARMOUTH</v>
          </cell>
          <cell r="C5">
            <v>16.93</v>
          </cell>
          <cell r="H5">
            <v>107.309112</v>
          </cell>
        </row>
        <row r="6">
          <cell r="A6" t="str">
            <v>PWD-WESTBROOK</v>
          </cell>
          <cell r="C6">
            <v>12.431333333333335</v>
          </cell>
          <cell r="H6">
            <v>289.25972280000002</v>
          </cell>
        </row>
        <row r="7">
          <cell r="A7" t="str">
            <v>SOUTH PORTLAND</v>
          </cell>
          <cell r="C7">
            <v>15.344545454545454</v>
          </cell>
          <cell r="H7">
            <v>771.68025981818187</v>
          </cell>
        </row>
        <row r="8">
          <cell r="A8" t="str">
            <v>PWD-EAST END</v>
          </cell>
          <cell r="C8">
            <v>14.73</v>
          </cell>
          <cell r="H8">
            <v>2437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7"/>
  <sheetViews>
    <sheetView tabSelected="1" workbookViewId="0">
      <pane ySplit="1" topLeftCell="A62" activePane="bottomLeft" state="frozen"/>
      <selection pane="bottomLeft" activeCell="F91" sqref="F91"/>
    </sheetView>
  </sheetViews>
  <sheetFormatPr defaultRowHeight="15" x14ac:dyDescent="0.25"/>
  <cols>
    <col min="1" max="1" width="21.7109375" bestFit="1" customWidth="1"/>
    <col min="2" max="2" width="10.42578125" bestFit="1" customWidth="1"/>
    <col min="5" max="5" width="9.140625" style="45"/>
    <col min="6" max="6" width="16.140625" customWidth="1"/>
    <col min="7" max="7" width="11.42578125" customWidth="1"/>
  </cols>
  <sheetData>
    <row r="1" spans="1:10" ht="42.75" x14ac:dyDescent="0.25">
      <c r="A1" s="23" t="s">
        <v>49</v>
      </c>
      <c r="B1" s="23" t="s">
        <v>50</v>
      </c>
      <c r="C1" s="23" t="s">
        <v>51</v>
      </c>
      <c r="D1" s="23" t="s">
        <v>52</v>
      </c>
      <c r="E1" s="43" t="s">
        <v>53</v>
      </c>
      <c r="F1" s="23" t="s">
        <v>58</v>
      </c>
      <c r="G1" s="23" t="s">
        <v>59</v>
      </c>
    </row>
    <row r="2" spans="1:10" ht="14.25" x14ac:dyDescent="0.25">
      <c r="A2" s="7" t="s">
        <v>54</v>
      </c>
      <c r="B2" s="24">
        <v>39581</v>
      </c>
      <c r="C2" s="25">
        <v>3.8</v>
      </c>
      <c r="D2" s="25">
        <v>2.5</v>
      </c>
      <c r="E2" s="26">
        <v>6.3</v>
      </c>
      <c r="F2" s="25"/>
      <c r="G2" s="25"/>
    </row>
    <row r="3" spans="1:10" ht="14.25" x14ac:dyDescent="0.25">
      <c r="A3" s="7" t="s">
        <v>54</v>
      </c>
      <c r="B3" s="24">
        <v>39624</v>
      </c>
      <c r="C3" s="25">
        <v>5</v>
      </c>
      <c r="D3" s="25">
        <v>2.2999999999999998</v>
      </c>
      <c r="E3" s="26">
        <v>7.3</v>
      </c>
      <c r="F3" s="25"/>
      <c r="G3" s="25"/>
    </row>
    <row r="4" spans="1:10" ht="14.25" x14ac:dyDescent="0.25">
      <c r="A4" s="7" t="s">
        <v>54</v>
      </c>
      <c r="B4" s="24">
        <v>39645</v>
      </c>
      <c r="C4" s="25">
        <v>5.4</v>
      </c>
      <c r="D4" s="25">
        <v>3.1</v>
      </c>
      <c r="E4" s="26">
        <v>8.5</v>
      </c>
      <c r="F4" s="25"/>
      <c r="G4" s="25"/>
    </row>
    <row r="5" spans="1:10" ht="14.25" x14ac:dyDescent="0.25">
      <c r="A5" s="7" t="s">
        <v>54</v>
      </c>
      <c r="B5" s="24">
        <v>39673</v>
      </c>
      <c r="C5" s="25">
        <v>7.5</v>
      </c>
      <c r="D5" s="25">
        <v>2.4</v>
      </c>
      <c r="E5" s="26">
        <v>9.9</v>
      </c>
      <c r="F5" s="25"/>
      <c r="G5" s="25"/>
    </row>
    <row r="6" spans="1:10" ht="14.25" x14ac:dyDescent="0.25">
      <c r="A6" s="7" t="s">
        <v>54</v>
      </c>
      <c r="B6" s="24">
        <v>39708</v>
      </c>
      <c r="C6" s="25">
        <v>6.5</v>
      </c>
      <c r="D6" s="25">
        <v>2.2000000000000002</v>
      </c>
      <c r="E6" s="26">
        <v>8.6999999999999993</v>
      </c>
      <c r="F6" s="25"/>
      <c r="G6" s="25"/>
    </row>
    <row r="7" spans="1:10" x14ac:dyDescent="0.25">
      <c r="A7" s="7" t="s">
        <v>54</v>
      </c>
      <c r="B7" s="24">
        <v>39736</v>
      </c>
      <c r="C7" s="25">
        <v>5</v>
      </c>
      <c r="D7" s="25">
        <v>1.7</v>
      </c>
      <c r="E7" s="26">
        <v>6.7</v>
      </c>
      <c r="F7" s="25"/>
      <c r="G7" s="25"/>
    </row>
    <row r="8" spans="1:10" x14ac:dyDescent="0.25">
      <c r="A8" s="32" t="s">
        <v>54</v>
      </c>
      <c r="B8" s="33">
        <v>43616</v>
      </c>
      <c r="C8" s="25">
        <v>3.6</v>
      </c>
      <c r="D8" s="25">
        <v>1.9</v>
      </c>
      <c r="E8" s="11">
        <v>5.5</v>
      </c>
      <c r="F8" s="34"/>
      <c r="G8" s="25"/>
      <c r="H8" s="25"/>
      <c r="I8" s="25"/>
      <c r="J8" s="34"/>
    </row>
    <row r="9" spans="1:10" x14ac:dyDescent="0.25">
      <c r="A9" s="32" t="s">
        <v>54</v>
      </c>
      <c r="B9" s="33">
        <v>43646</v>
      </c>
      <c r="C9" s="25">
        <v>4.5999999999999996</v>
      </c>
      <c r="D9" s="25">
        <v>2.8</v>
      </c>
      <c r="E9" s="11">
        <v>7.3999999999999995</v>
      </c>
      <c r="F9" s="34"/>
      <c r="G9" s="25"/>
      <c r="H9" s="25"/>
      <c r="I9" s="25"/>
      <c r="J9" s="34"/>
    </row>
    <row r="10" spans="1:10" x14ac:dyDescent="0.25">
      <c r="A10" s="32" t="s">
        <v>54</v>
      </c>
      <c r="B10" s="33">
        <v>43677</v>
      </c>
      <c r="C10" s="25">
        <v>4.8</v>
      </c>
      <c r="D10" s="25">
        <v>2</v>
      </c>
      <c r="E10" s="11">
        <v>6.8</v>
      </c>
      <c r="F10" s="34"/>
      <c r="G10" s="25"/>
      <c r="H10" s="25"/>
      <c r="I10" s="25"/>
      <c r="J10" s="34"/>
    </row>
    <row r="11" spans="1:10" x14ac:dyDescent="0.25">
      <c r="A11" s="32" t="s">
        <v>54</v>
      </c>
      <c r="B11" s="33">
        <v>43708</v>
      </c>
      <c r="C11" s="25">
        <v>8.1999999999999993</v>
      </c>
      <c r="D11" s="25">
        <v>2.5</v>
      </c>
      <c r="E11" s="11">
        <v>10.7</v>
      </c>
      <c r="F11" s="34"/>
      <c r="G11" s="25"/>
      <c r="H11" s="25"/>
      <c r="I11" s="25"/>
      <c r="J11" s="34"/>
    </row>
    <row r="12" spans="1:10" x14ac:dyDescent="0.25">
      <c r="A12" s="32" t="s">
        <v>54</v>
      </c>
      <c r="B12" s="33">
        <v>43738</v>
      </c>
      <c r="C12" s="25">
        <v>8.1</v>
      </c>
      <c r="D12" s="25">
        <v>2.2999999999999998</v>
      </c>
      <c r="E12" s="11">
        <v>10.399999999999999</v>
      </c>
      <c r="F12" s="34"/>
      <c r="G12" s="25"/>
      <c r="H12" s="25"/>
      <c r="I12" s="25"/>
      <c r="J12" s="34"/>
    </row>
    <row r="13" spans="1:10" x14ac:dyDescent="0.25">
      <c r="A13" s="32" t="s">
        <v>54</v>
      </c>
      <c r="B13" s="33">
        <v>43769</v>
      </c>
      <c r="C13" s="25">
        <v>7.3</v>
      </c>
      <c r="D13" s="25">
        <v>1.6</v>
      </c>
      <c r="E13" s="11">
        <v>8.9</v>
      </c>
      <c r="F13" s="34"/>
      <c r="G13" s="25"/>
      <c r="H13" s="25"/>
      <c r="I13" s="25"/>
      <c r="J13" s="34"/>
    </row>
    <row r="14" spans="1:10" x14ac:dyDescent="0.25">
      <c r="A14" s="27" t="s">
        <v>55</v>
      </c>
      <c r="B14" s="24">
        <v>39581</v>
      </c>
      <c r="C14" s="25">
        <v>11</v>
      </c>
      <c r="D14" s="25">
        <v>3.9</v>
      </c>
      <c r="E14" s="26">
        <v>14.9</v>
      </c>
      <c r="F14" s="25"/>
      <c r="G14" s="25"/>
    </row>
    <row r="15" spans="1:10" ht="14.25" x14ac:dyDescent="0.25">
      <c r="A15" s="27" t="s">
        <v>55</v>
      </c>
      <c r="B15" s="24">
        <v>39624</v>
      </c>
      <c r="C15" s="25">
        <v>1.6</v>
      </c>
      <c r="D15" s="25">
        <v>20</v>
      </c>
      <c r="E15" s="26">
        <v>21.6</v>
      </c>
      <c r="F15" s="25"/>
      <c r="G15" s="25"/>
    </row>
    <row r="16" spans="1:10" ht="14.25" x14ac:dyDescent="0.25">
      <c r="A16" s="27" t="s">
        <v>55</v>
      </c>
      <c r="B16" s="24">
        <v>39645</v>
      </c>
      <c r="C16" s="25">
        <v>1.5</v>
      </c>
      <c r="D16" s="25">
        <v>14</v>
      </c>
      <c r="E16" s="26">
        <v>15.5</v>
      </c>
      <c r="F16" s="25"/>
      <c r="G16" s="25"/>
    </row>
    <row r="17" spans="1:11" ht="14.25" x14ac:dyDescent="0.25">
      <c r="A17" s="27" t="s">
        <v>55</v>
      </c>
      <c r="B17" s="24">
        <v>39673</v>
      </c>
      <c r="C17" s="25">
        <v>4.0999999999999996</v>
      </c>
      <c r="D17" s="25">
        <v>5.9</v>
      </c>
      <c r="E17" s="26">
        <v>10</v>
      </c>
      <c r="F17" s="25"/>
      <c r="G17" s="25"/>
    </row>
    <row r="18" spans="1:11" ht="14.25" x14ac:dyDescent="0.25">
      <c r="A18" s="27" t="s">
        <v>55</v>
      </c>
      <c r="B18" s="24">
        <v>39708</v>
      </c>
      <c r="C18" s="25">
        <v>4.5999999999999996</v>
      </c>
      <c r="D18" s="25">
        <v>3.5</v>
      </c>
      <c r="E18" s="26">
        <v>8.1</v>
      </c>
      <c r="F18" s="25"/>
      <c r="G18" s="25"/>
    </row>
    <row r="19" spans="1:11" x14ac:dyDescent="0.25">
      <c r="A19" s="27" t="s">
        <v>55</v>
      </c>
      <c r="B19" s="24">
        <v>39736</v>
      </c>
      <c r="C19" s="25">
        <v>2.2999999999999998</v>
      </c>
      <c r="D19" s="25">
        <v>13</v>
      </c>
      <c r="E19" s="26">
        <v>15.3</v>
      </c>
      <c r="F19" s="25"/>
      <c r="G19" s="25"/>
    </row>
    <row r="20" spans="1:11" x14ac:dyDescent="0.25">
      <c r="A20" s="25" t="s">
        <v>62</v>
      </c>
      <c r="B20" s="35">
        <v>42886</v>
      </c>
      <c r="C20" s="25">
        <v>1.66</v>
      </c>
      <c r="D20" s="25">
        <v>4.2</v>
      </c>
      <c r="E20" s="11">
        <v>5.86</v>
      </c>
      <c r="F20" s="34"/>
      <c r="G20" s="25"/>
      <c r="H20" s="25"/>
      <c r="I20" s="25"/>
      <c r="J20" s="34"/>
      <c r="K20" s="18"/>
    </row>
    <row r="21" spans="1:11" x14ac:dyDescent="0.25">
      <c r="A21" s="25" t="s">
        <v>62</v>
      </c>
      <c r="B21" s="35">
        <v>42916</v>
      </c>
      <c r="C21" s="25">
        <v>1.6</v>
      </c>
      <c r="D21" s="25">
        <v>6.6</v>
      </c>
      <c r="E21" s="11">
        <v>8.1999999999999993</v>
      </c>
      <c r="F21" s="34"/>
      <c r="G21" s="25"/>
      <c r="H21" s="25"/>
      <c r="I21" s="25"/>
      <c r="J21" s="34"/>
    </row>
    <row r="22" spans="1:11" x14ac:dyDescent="0.25">
      <c r="A22" s="25" t="s">
        <v>62</v>
      </c>
      <c r="B22" s="35">
        <v>42947</v>
      </c>
      <c r="C22" s="25">
        <v>0.9</v>
      </c>
      <c r="D22" s="25">
        <v>13.33</v>
      </c>
      <c r="E22" s="11">
        <v>14.23</v>
      </c>
      <c r="F22" s="34"/>
      <c r="G22" s="25"/>
      <c r="H22" s="25"/>
      <c r="I22" s="25"/>
      <c r="J22" s="34"/>
      <c r="K22" s="18"/>
    </row>
    <row r="23" spans="1:11" x14ac:dyDescent="0.25">
      <c r="A23" s="25" t="s">
        <v>62</v>
      </c>
      <c r="B23" s="35">
        <v>42978</v>
      </c>
      <c r="C23" s="25">
        <v>1.9</v>
      </c>
      <c r="D23" s="25">
        <v>6.4</v>
      </c>
      <c r="E23" s="11">
        <v>8.3000000000000007</v>
      </c>
      <c r="F23" s="34"/>
      <c r="G23" s="25"/>
      <c r="H23" s="25"/>
      <c r="I23" s="25"/>
      <c r="J23" s="34"/>
    </row>
    <row r="24" spans="1:11" x14ac:dyDescent="0.25">
      <c r="A24" s="25" t="s">
        <v>62</v>
      </c>
      <c r="B24" s="35">
        <v>43008</v>
      </c>
      <c r="C24" s="25">
        <v>3.48</v>
      </c>
      <c r="D24" s="25">
        <v>1.95</v>
      </c>
      <c r="E24" s="11">
        <v>5.43</v>
      </c>
      <c r="F24" s="34"/>
      <c r="G24" s="25"/>
      <c r="H24" s="25"/>
      <c r="I24" s="25"/>
      <c r="J24" s="34"/>
    </row>
    <row r="25" spans="1:11" x14ac:dyDescent="0.25">
      <c r="A25" s="25" t="s">
        <v>62</v>
      </c>
      <c r="B25" s="35">
        <v>43039</v>
      </c>
      <c r="C25" s="25">
        <v>3.97</v>
      </c>
      <c r="D25" s="25">
        <v>2.5499999999999998</v>
      </c>
      <c r="E25" s="11">
        <v>6.52</v>
      </c>
      <c r="F25" s="34"/>
      <c r="G25" s="25"/>
      <c r="H25" s="25"/>
      <c r="I25" s="25"/>
      <c r="J25" s="34"/>
    </row>
    <row r="26" spans="1:11" x14ac:dyDescent="0.25">
      <c r="A26" s="27" t="s">
        <v>56</v>
      </c>
      <c r="B26" s="24">
        <v>39581</v>
      </c>
      <c r="C26" s="25">
        <v>2</v>
      </c>
      <c r="D26" s="25">
        <v>17</v>
      </c>
      <c r="E26" s="26">
        <v>19</v>
      </c>
      <c r="F26" s="25"/>
      <c r="G26" s="25"/>
    </row>
    <row r="27" spans="1:11" ht="14.25" x14ac:dyDescent="0.25">
      <c r="A27" s="27" t="s">
        <v>56</v>
      </c>
      <c r="B27" s="24">
        <v>39624</v>
      </c>
      <c r="C27" s="25">
        <v>0.83</v>
      </c>
      <c r="D27" s="25">
        <v>15</v>
      </c>
      <c r="E27" s="26">
        <v>15.8</v>
      </c>
      <c r="F27" s="25"/>
      <c r="G27" s="25"/>
    </row>
    <row r="28" spans="1:11" ht="14.25" x14ac:dyDescent="0.25">
      <c r="A28" s="27" t="s">
        <v>56</v>
      </c>
      <c r="B28" s="24">
        <v>39645</v>
      </c>
      <c r="C28" s="25">
        <v>3.4</v>
      </c>
      <c r="D28" s="25">
        <v>14</v>
      </c>
      <c r="E28" s="26">
        <v>17.399999999999999</v>
      </c>
      <c r="F28" s="25"/>
      <c r="G28" s="25"/>
    </row>
    <row r="29" spans="1:11" ht="14.25" x14ac:dyDescent="0.25">
      <c r="A29" s="27" t="s">
        <v>56</v>
      </c>
      <c r="B29" s="24">
        <v>39673</v>
      </c>
      <c r="C29" s="25">
        <v>2</v>
      </c>
      <c r="D29" s="25">
        <v>8.1999999999999993</v>
      </c>
      <c r="E29" s="26">
        <v>10.199999999999999</v>
      </c>
      <c r="F29" s="25"/>
      <c r="G29" s="25"/>
    </row>
    <row r="30" spans="1:11" ht="14.25" x14ac:dyDescent="0.25">
      <c r="A30" s="27" t="s">
        <v>56</v>
      </c>
      <c r="B30" s="24">
        <v>39708</v>
      </c>
      <c r="C30" s="25">
        <v>0.6</v>
      </c>
      <c r="D30" s="25">
        <v>9.6</v>
      </c>
      <c r="E30" s="26">
        <v>10.199999999999999</v>
      </c>
      <c r="F30" s="25"/>
      <c r="G30" s="25"/>
    </row>
    <row r="31" spans="1:11" x14ac:dyDescent="0.25">
      <c r="A31" s="27" t="s">
        <v>56</v>
      </c>
      <c r="B31" s="24">
        <v>39736</v>
      </c>
      <c r="C31" s="25">
        <v>0.81</v>
      </c>
      <c r="D31" s="25">
        <v>15</v>
      </c>
      <c r="E31" s="26">
        <v>15.8</v>
      </c>
      <c r="F31" s="25"/>
      <c r="G31" s="25"/>
    </row>
    <row r="32" spans="1:11" x14ac:dyDescent="0.25">
      <c r="A32" s="25" t="s">
        <v>56</v>
      </c>
      <c r="B32" s="35">
        <v>43251</v>
      </c>
      <c r="C32" s="25">
        <v>2</v>
      </c>
      <c r="D32" s="25">
        <v>6.5</v>
      </c>
      <c r="E32" s="11">
        <v>8.3000000000000007</v>
      </c>
      <c r="F32" s="34"/>
      <c r="G32" s="25"/>
      <c r="H32" s="25"/>
      <c r="I32" s="25"/>
      <c r="J32" s="36"/>
      <c r="K32" s="18"/>
    </row>
    <row r="33" spans="1:12" x14ac:dyDescent="0.25">
      <c r="A33" s="25" t="s">
        <v>56</v>
      </c>
      <c r="B33" s="35">
        <v>43281</v>
      </c>
      <c r="C33" s="25">
        <v>3.1</v>
      </c>
      <c r="D33" s="25">
        <v>7</v>
      </c>
      <c r="E33" s="11">
        <v>10.1</v>
      </c>
      <c r="F33" s="34"/>
      <c r="G33" s="25"/>
      <c r="H33" s="25"/>
      <c r="I33" s="25"/>
      <c r="J33" s="36"/>
    </row>
    <row r="34" spans="1:12" x14ac:dyDescent="0.25">
      <c r="A34" s="25" t="s">
        <v>56</v>
      </c>
      <c r="B34" s="35">
        <v>43312</v>
      </c>
      <c r="C34" s="25">
        <v>3.8</v>
      </c>
      <c r="D34" s="25">
        <v>1.4</v>
      </c>
      <c r="E34" s="11">
        <v>5.0999999999999996</v>
      </c>
      <c r="F34" s="34"/>
      <c r="G34" s="25"/>
      <c r="H34" s="25"/>
      <c r="I34" s="25"/>
      <c r="J34" s="36"/>
    </row>
    <row r="35" spans="1:12" x14ac:dyDescent="0.25">
      <c r="A35" s="25" t="s">
        <v>56</v>
      </c>
      <c r="B35" s="35">
        <v>43343</v>
      </c>
      <c r="C35" s="25">
        <v>3</v>
      </c>
      <c r="D35" s="37" t="s">
        <v>63</v>
      </c>
      <c r="E35" s="11">
        <v>3</v>
      </c>
      <c r="F35" s="34"/>
      <c r="G35" s="25"/>
      <c r="H35" s="25"/>
      <c r="I35" s="25"/>
      <c r="J35" s="36"/>
    </row>
    <row r="36" spans="1:12" x14ac:dyDescent="0.25">
      <c r="A36" s="25" t="s">
        <v>56</v>
      </c>
      <c r="B36" s="38">
        <v>43373</v>
      </c>
      <c r="C36" s="25">
        <v>2.8</v>
      </c>
      <c r="D36" s="25">
        <v>1.5</v>
      </c>
      <c r="E36" s="11">
        <v>4.3</v>
      </c>
      <c r="F36" s="34"/>
      <c r="G36" s="25"/>
      <c r="H36" s="25"/>
      <c r="I36" s="25"/>
      <c r="J36" s="36"/>
    </row>
    <row r="37" spans="1:12" x14ac:dyDescent="0.25">
      <c r="A37" s="25" t="s">
        <v>56</v>
      </c>
      <c r="B37" s="38">
        <v>43404</v>
      </c>
      <c r="C37" s="25">
        <v>2.6</v>
      </c>
      <c r="D37" s="25">
        <v>1.9</v>
      </c>
      <c r="E37" s="11">
        <v>4.4000000000000004</v>
      </c>
      <c r="F37" s="34"/>
      <c r="G37" s="25"/>
      <c r="H37" s="25"/>
      <c r="I37" s="25"/>
      <c r="J37" s="36"/>
    </row>
    <row r="38" spans="1:12" x14ac:dyDescent="0.25">
      <c r="A38" s="25" t="s">
        <v>56</v>
      </c>
      <c r="B38" s="38">
        <v>43616</v>
      </c>
      <c r="C38" s="25">
        <v>1.5</v>
      </c>
      <c r="D38" s="25">
        <v>9.9</v>
      </c>
      <c r="E38" s="44">
        <v>11.4</v>
      </c>
      <c r="F38" s="34"/>
      <c r="G38" s="25"/>
      <c r="H38" s="25"/>
      <c r="I38" s="25"/>
      <c r="J38" s="36"/>
    </row>
    <row r="39" spans="1:12" x14ac:dyDescent="0.25">
      <c r="A39" s="25" t="s">
        <v>56</v>
      </c>
      <c r="B39" s="38">
        <v>43646</v>
      </c>
      <c r="C39" s="25">
        <v>1.3</v>
      </c>
      <c r="D39" s="25">
        <v>8.8000000000000007</v>
      </c>
      <c r="E39" s="44">
        <v>10.100000000000001</v>
      </c>
      <c r="F39" s="34"/>
      <c r="G39" s="25"/>
      <c r="H39" s="25"/>
      <c r="I39" s="25"/>
      <c r="J39" s="36"/>
    </row>
    <row r="40" spans="1:12" x14ac:dyDescent="0.25">
      <c r="A40" s="25" t="s">
        <v>56</v>
      </c>
      <c r="B40" s="38">
        <v>43677</v>
      </c>
      <c r="C40" s="25">
        <v>1.8</v>
      </c>
      <c r="D40" s="25">
        <v>4.4000000000000004</v>
      </c>
      <c r="E40" s="44">
        <v>6.2</v>
      </c>
      <c r="F40" s="34"/>
      <c r="G40" s="25"/>
      <c r="H40" s="25"/>
      <c r="I40" s="25"/>
      <c r="J40" s="36"/>
    </row>
    <row r="41" spans="1:12" x14ac:dyDescent="0.25">
      <c r="A41" s="25" t="s">
        <v>56</v>
      </c>
      <c r="B41" s="38">
        <v>43708</v>
      </c>
      <c r="C41" s="25">
        <v>2.9</v>
      </c>
      <c r="D41" s="25">
        <v>3.3</v>
      </c>
      <c r="E41" s="44">
        <v>6.1999999999999993</v>
      </c>
      <c r="F41" s="34"/>
      <c r="G41" s="25"/>
      <c r="H41" s="25"/>
      <c r="I41" s="25"/>
      <c r="J41" s="36"/>
    </row>
    <row r="42" spans="1:12" x14ac:dyDescent="0.25">
      <c r="A42" s="25" t="s">
        <v>56</v>
      </c>
      <c r="B42" s="38">
        <v>43738</v>
      </c>
      <c r="C42" s="25">
        <v>2.6</v>
      </c>
      <c r="D42" s="25">
        <v>2.9</v>
      </c>
      <c r="E42" s="44">
        <v>5.5</v>
      </c>
      <c r="F42" s="34"/>
      <c r="G42" s="25"/>
      <c r="H42" s="25"/>
      <c r="I42" s="25"/>
      <c r="J42" s="36"/>
    </row>
    <row r="43" spans="1:12" x14ac:dyDescent="0.25">
      <c r="A43" s="25" t="s">
        <v>56</v>
      </c>
      <c r="B43" s="38">
        <v>43769</v>
      </c>
      <c r="C43" s="25">
        <v>2.6</v>
      </c>
      <c r="D43" s="25">
        <v>3.5</v>
      </c>
      <c r="E43" s="44">
        <v>6.1</v>
      </c>
      <c r="F43" s="34"/>
      <c r="G43" s="25"/>
      <c r="H43" s="25"/>
      <c r="I43" s="25"/>
      <c r="J43" s="36"/>
    </row>
    <row r="44" spans="1:12" x14ac:dyDescent="0.25">
      <c r="A44" s="32" t="s">
        <v>64</v>
      </c>
      <c r="B44" s="38">
        <v>43251</v>
      </c>
      <c r="C44" s="32">
        <v>3.57</v>
      </c>
      <c r="D44" s="32">
        <v>1.17</v>
      </c>
      <c r="E44" s="11">
        <f>SUM(C44:D44)</f>
        <v>4.74</v>
      </c>
      <c r="F44" s="34"/>
      <c r="G44" s="25"/>
      <c r="H44" s="25"/>
      <c r="I44" s="25"/>
    </row>
    <row r="45" spans="1:12" x14ac:dyDescent="0.25">
      <c r="A45" s="32" t="s">
        <v>64</v>
      </c>
      <c r="B45" s="38">
        <v>43281</v>
      </c>
      <c r="C45" s="32">
        <v>1.31</v>
      </c>
      <c r="D45" s="32">
        <v>2.9</v>
      </c>
      <c r="E45" s="11">
        <f t="shared" ref="E45:E55" si="0">SUM(C45:D45)</f>
        <v>4.21</v>
      </c>
      <c r="F45" s="34"/>
      <c r="G45" s="25"/>
      <c r="H45" s="25"/>
      <c r="I45" s="25"/>
      <c r="J45" s="34"/>
      <c r="L45" s="18"/>
    </row>
    <row r="46" spans="1:12" x14ac:dyDescent="0.25">
      <c r="A46" s="32" t="s">
        <v>64</v>
      </c>
      <c r="B46" s="38">
        <v>43312</v>
      </c>
      <c r="C46" s="32">
        <v>0.39</v>
      </c>
      <c r="D46" s="32">
        <v>12.89</v>
      </c>
      <c r="E46" s="11">
        <f t="shared" si="0"/>
        <v>13.280000000000001</v>
      </c>
      <c r="F46" s="34"/>
      <c r="G46" s="25"/>
      <c r="H46" s="25"/>
      <c r="I46" s="25"/>
      <c r="J46" s="34"/>
    </row>
    <row r="47" spans="1:12" x14ac:dyDescent="0.25">
      <c r="A47" s="32" t="s">
        <v>64</v>
      </c>
      <c r="B47" s="38">
        <v>43343</v>
      </c>
      <c r="C47" s="32">
        <v>0.65</v>
      </c>
      <c r="D47" s="32">
        <v>5.39</v>
      </c>
      <c r="E47" s="11">
        <f t="shared" si="0"/>
        <v>6.04</v>
      </c>
      <c r="F47" s="34"/>
      <c r="G47" s="25"/>
      <c r="H47" s="25"/>
      <c r="I47" s="25"/>
      <c r="J47" s="34"/>
    </row>
    <row r="48" spans="1:12" x14ac:dyDescent="0.25">
      <c r="A48" s="32" t="s">
        <v>64</v>
      </c>
      <c r="B48" s="38">
        <v>43373</v>
      </c>
      <c r="C48" s="32">
        <v>1.1499999999999999</v>
      </c>
      <c r="D48" s="32">
        <v>1.1499999999999999</v>
      </c>
      <c r="E48" s="11">
        <f t="shared" si="0"/>
        <v>2.2999999999999998</v>
      </c>
      <c r="F48" s="34"/>
      <c r="G48" s="25"/>
      <c r="H48" s="25"/>
      <c r="I48" s="25"/>
      <c r="J48" s="34"/>
    </row>
    <row r="49" spans="1:18" x14ac:dyDescent="0.25">
      <c r="A49" s="32" t="s">
        <v>64</v>
      </c>
      <c r="B49" s="38">
        <v>43404</v>
      </c>
      <c r="C49" s="39">
        <v>1.76</v>
      </c>
      <c r="D49" s="32">
        <v>1.53</v>
      </c>
      <c r="E49" s="8">
        <f t="shared" si="0"/>
        <v>3.29</v>
      </c>
      <c r="F49" s="34"/>
      <c r="G49" s="25"/>
      <c r="H49" s="25"/>
      <c r="I49" s="25"/>
      <c r="J49" s="34"/>
    </row>
    <row r="50" spans="1:18" x14ac:dyDescent="0.25">
      <c r="A50" s="32" t="s">
        <v>64</v>
      </c>
      <c r="B50" s="38">
        <v>43616</v>
      </c>
      <c r="C50" s="39">
        <v>2.2000000000000002</v>
      </c>
      <c r="D50" s="32">
        <v>2.93</v>
      </c>
      <c r="E50" s="11">
        <f t="shared" si="0"/>
        <v>5.1300000000000008</v>
      </c>
      <c r="F50" s="34"/>
      <c r="G50" s="25"/>
      <c r="H50" s="25"/>
      <c r="I50" s="25"/>
      <c r="J50" s="34"/>
    </row>
    <row r="51" spans="1:18" x14ac:dyDescent="0.25">
      <c r="A51" s="32" t="s">
        <v>64</v>
      </c>
      <c r="B51" s="38">
        <v>43646</v>
      </c>
      <c r="C51">
        <v>1.33</v>
      </c>
      <c r="D51" s="25">
        <v>8.3000000000000007</v>
      </c>
      <c r="E51" s="45">
        <f t="shared" si="0"/>
        <v>9.6300000000000008</v>
      </c>
      <c r="F51" s="34"/>
      <c r="G51" s="25"/>
      <c r="H51" s="25"/>
      <c r="I51" s="25"/>
      <c r="J51" s="34"/>
    </row>
    <row r="52" spans="1:18" x14ac:dyDescent="0.25">
      <c r="A52" s="32" t="s">
        <v>64</v>
      </c>
      <c r="B52" s="38">
        <v>43677</v>
      </c>
      <c r="C52" s="37">
        <v>2.02</v>
      </c>
      <c r="D52" s="25">
        <v>13.92</v>
      </c>
      <c r="E52" s="45">
        <f t="shared" si="0"/>
        <v>15.94</v>
      </c>
      <c r="F52" s="34"/>
      <c r="G52" s="25"/>
      <c r="H52" s="25"/>
      <c r="I52" s="25"/>
      <c r="J52" s="34"/>
    </row>
    <row r="53" spans="1:18" x14ac:dyDescent="0.25">
      <c r="A53" s="32" t="s">
        <v>64</v>
      </c>
      <c r="B53" s="38">
        <v>43708</v>
      </c>
      <c r="C53" s="37">
        <v>5.48</v>
      </c>
      <c r="D53" s="25">
        <v>3.75</v>
      </c>
      <c r="E53" s="45">
        <f t="shared" si="0"/>
        <v>9.23</v>
      </c>
      <c r="F53" s="34"/>
      <c r="G53" s="25"/>
      <c r="H53" s="25"/>
      <c r="I53" s="25"/>
      <c r="J53" s="34"/>
    </row>
    <row r="54" spans="1:18" x14ac:dyDescent="0.25">
      <c r="A54" s="32" t="s">
        <v>64</v>
      </c>
      <c r="B54" s="38">
        <v>43738</v>
      </c>
      <c r="C54" s="37">
        <v>3.3</v>
      </c>
      <c r="D54" s="25">
        <v>4.1399999999999997</v>
      </c>
      <c r="E54" s="45">
        <f t="shared" si="0"/>
        <v>7.4399999999999995</v>
      </c>
      <c r="F54" s="34"/>
      <c r="G54" s="25"/>
      <c r="H54" s="25"/>
      <c r="I54" s="25"/>
      <c r="J54" s="34"/>
    </row>
    <row r="55" spans="1:18" x14ac:dyDescent="0.25">
      <c r="A55" s="32" t="s">
        <v>64</v>
      </c>
      <c r="B55" s="38">
        <v>43769</v>
      </c>
      <c r="C55" s="37">
        <v>3.4</v>
      </c>
      <c r="D55" s="25">
        <v>8.8000000000000007</v>
      </c>
      <c r="E55" s="45">
        <f t="shared" si="0"/>
        <v>12.200000000000001</v>
      </c>
      <c r="F55" s="34"/>
      <c r="G55" s="25"/>
      <c r="H55" s="25"/>
      <c r="I55" s="25"/>
      <c r="J55" s="34"/>
      <c r="O55" s="40"/>
      <c r="R55" s="40"/>
    </row>
    <row r="56" spans="1:18" x14ac:dyDescent="0.25">
      <c r="A56" s="27" t="s">
        <v>60</v>
      </c>
      <c r="B56" s="24">
        <v>39581</v>
      </c>
      <c r="C56" s="25">
        <v>0.17</v>
      </c>
      <c r="D56" s="25">
        <v>4.5999999999999996</v>
      </c>
      <c r="E56" s="26">
        <v>4.8</v>
      </c>
      <c r="F56" s="25"/>
      <c r="G56" s="25"/>
    </row>
    <row r="57" spans="1:18" ht="14.25" x14ac:dyDescent="0.25">
      <c r="A57" s="27" t="s">
        <v>60</v>
      </c>
      <c r="B57" s="24">
        <v>39624</v>
      </c>
      <c r="C57" s="25">
        <v>0.4</v>
      </c>
      <c r="D57" s="25">
        <v>1.9</v>
      </c>
      <c r="E57" s="26">
        <v>2.2999999999999998</v>
      </c>
      <c r="F57" s="25"/>
      <c r="G57" s="25"/>
    </row>
    <row r="58" spans="1:18" ht="14.25" x14ac:dyDescent="0.25">
      <c r="A58" s="27" t="s">
        <v>60</v>
      </c>
      <c r="B58" s="24">
        <v>39645</v>
      </c>
      <c r="C58" s="25">
        <v>0.21</v>
      </c>
      <c r="D58" s="25">
        <v>2.2000000000000002</v>
      </c>
      <c r="E58" s="26">
        <v>2.41</v>
      </c>
      <c r="F58" s="25"/>
      <c r="G58" s="25"/>
    </row>
    <row r="59" spans="1:18" ht="14.25" x14ac:dyDescent="0.25">
      <c r="A59" s="27" t="s">
        <v>60</v>
      </c>
      <c r="B59" s="24">
        <v>39673</v>
      </c>
      <c r="C59" s="25">
        <v>0.44</v>
      </c>
      <c r="D59" s="25">
        <v>3.8</v>
      </c>
      <c r="E59" s="26">
        <v>4.24</v>
      </c>
      <c r="F59" s="25"/>
      <c r="G59" s="25"/>
    </row>
    <row r="60" spans="1:18" ht="14.25" x14ac:dyDescent="0.25">
      <c r="A60" s="27" t="s">
        <v>60</v>
      </c>
      <c r="B60" s="24">
        <v>39708</v>
      </c>
      <c r="C60" s="25">
        <v>0.48</v>
      </c>
      <c r="D60" s="25">
        <v>1.2</v>
      </c>
      <c r="E60" s="26">
        <v>1.68</v>
      </c>
      <c r="F60" s="25"/>
      <c r="G60" s="25"/>
    </row>
    <row r="61" spans="1:18" ht="14.25" x14ac:dyDescent="0.25">
      <c r="A61" s="27" t="s">
        <v>60</v>
      </c>
      <c r="B61" s="24">
        <v>39736</v>
      </c>
      <c r="C61" s="25">
        <v>0.3</v>
      </c>
      <c r="D61" s="25">
        <v>2</v>
      </c>
      <c r="E61" s="26">
        <v>2.2999999999999998</v>
      </c>
      <c r="F61" s="25"/>
      <c r="G61" s="25"/>
    </row>
    <row r="62" spans="1:18" ht="14.25" x14ac:dyDescent="0.25">
      <c r="A62" s="25" t="s">
        <v>57</v>
      </c>
      <c r="B62" s="24">
        <v>39589</v>
      </c>
      <c r="C62" s="25">
        <v>2.8</v>
      </c>
      <c r="D62" s="25">
        <v>18</v>
      </c>
      <c r="E62" s="26">
        <v>20.8</v>
      </c>
      <c r="F62" s="25"/>
      <c r="G62" s="25"/>
    </row>
    <row r="63" spans="1:18" ht="14.25" x14ac:dyDescent="0.25">
      <c r="A63" s="25" t="s">
        <v>57</v>
      </c>
      <c r="B63" s="24">
        <v>39624</v>
      </c>
      <c r="C63" s="25">
        <v>3.3</v>
      </c>
      <c r="D63" s="25">
        <v>25</v>
      </c>
      <c r="E63" s="26">
        <v>28.3</v>
      </c>
      <c r="F63" s="25"/>
      <c r="G63" s="25"/>
    </row>
    <row r="64" spans="1:18" ht="14.25" x14ac:dyDescent="0.25">
      <c r="A64" s="25" t="s">
        <v>57</v>
      </c>
      <c r="B64" s="24">
        <v>39645</v>
      </c>
      <c r="C64" s="25">
        <v>1.4</v>
      </c>
      <c r="D64" s="25">
        <v>8.8000000000000007</v>
      </c>
      <c r="E64" s="26">
        <v>10.199999999999999</v>
      </c>
      <c r="F64" s="25"/>
      <c r="G64" s="25"/>
    </row>
    <row r="65" spans="1:12" ht="14.25" x14ac:dyDescent="0.25">
      <c r="A65" s="25" t="s">
        <v>57</v>
      </c>
      <c r="B65" s="24">
        <v>39673</v>
      </c>
      <c r="C65" s="25">
        <v>3.7</v>
      </c>
      <c r="D65" s="25">
        <v>5.8</v>
      </c>
      <c r="E65" s="26">
        <v>9.5</v>
      </c>
      <c r="F65" s="25"/>
      <c r="G65" s="25"/>
    </row>
    <row r="66" spans="1:12" ht="14.25" x14ac:dyDescent="0.25">
      <c r="A66" s="25" t="s">
        <v>57</v>
      </c>
      <c r="B66" s="24">
        <v>39708</v>
      </c>
      <c r="C66" s="25">
        <v>6.2</v>
      </c>
      <c r="D66" s="25">
        <v>1.9</v>
      </c>
      <c r="E66" s="26">
        <v>8.1</v>
      </c>
      <c r="F66" s="25"/>
      <c r="G66" s="25"/>
    </row>
    <row r="67" spans="1:12" ht="14.25" x14ac:dyDescent="0.25">
      <c r="A67" s="25" t="s">
        <v>57</v>
      </c>
      <c r="B67" s="24">
        <v>39736</v>
      </c>
      <c r="C67" s="25">
        <v>5.6</v>
      </c>
      <c r="D67" s="25">
        <v>4.4000000000000004</v>
      </c>
      <c r="E67" s="26">
        <v>10</v>
      </c>
      <c r="F67" s="25"/>
      <c r="G67" s="25"/>
    </row>
    <row r="68" spans="1:12" ht="14.25" x14ac:dyDescent="0.25">
      <c r="A68" s="25" t="s">
        <v>57</v>
      </c>
      <c r="B68" s="28">
        <v>42529</v>
      </c>
      <c r="C68" s="25">
        <v>2.4700000000000002</v>
      </c>
      <c r="D68" s="25">
        <v>2.7</v>
      </c>
      <c r="E68" s="44">
        <v>5.17</v>
      </c>
      <c r="F68" s="25">
        <v>2.06</v>
      </c>
      <c r="G68" s="25">
        <v>1.95</v>
      </c>
    </row>
    <row r="69" spans="1:12" ht="14.25" x14ac:dyDescent="0.25">
      <c r="A69" s="25" t="s">
        <v>57</v>
      </c>
      <c r="B69" s="28">
        <v>42556</v>
      </c>
      <c r="C69" s="25">
        <v>13.6</v>
      </c>
      <c r="D69" s="25">
        <v>9.9499999999999993</v>
      </c>
      <c r="E69" s="44">
        <v>23.549999999999997</v>
      </c>
      <c r="F69" s="25">
        <v>9.6300000000000008</v>
      </c>
      <c r="G69" s="25">
        <v>9.0500000000000007</v>
      </c>
    </row>
    <row r="70" spans="1:12" ht="14.25" x14ac:dyDescent="0.25">
      <c r="A70" s="25" t="s">
        <v>57</v>
      </c>
      <c r="B70" s="28">
        <v>42584</v>
      </c>
      <c r="C70" s="25">
        <v>7.33</v>
      </c>
      <c r="D70" s="25">
        <v>10.6</v>
      </c>
      <c r="E70" s="44">
        <v>17.93</v>
      </c>
      <c r="F70" s="25">
        <v>12.3</v>
      </c>
      <c r="G70" s="25">
        <v>11.9</v>
      </c>
    </row>
    <row r="71" spans="1:12" ht="14.25" x14ac:dyDescent="0.25">
      <c r="A71" s="25" t="s">
        <v>57</v>
      </c>
      <c r="B71" s="28">
        <v>42612</v>
      </c>
      <c r="C71" s="25">
        <v>11.1</v>
      </c>
      <c r="D71" s="25">
        <v>8.83</v>
      </c>
      <c r="E71" s="44">
        <v>19.93</v>
      </c>
      <c r="F71" s="25">
        <v>13</v>
      </c>
      <c r="G71" s="25">
        <v>12</v>
      </c>
    </row>
    <row r="72" spans="1:12" x14ac:dyDescent="0.25">
      <c r="A72" s="25" t="s">
        <v>57</v>
      </c>
      <c r="B72" s="28">
        <v>42647</v>
      </c>
      <c r="C72" s="25">
        <v>5.31</v>
      </c>
      <c r="D72" s="25">
        <v>10</v>
      </c>
      <c r="E72" s="44">
        <v>15.309999999999999</v>
      </c>
      <c r="F72" s="25">
        <v>9.5</v>
      </c>
      <c r="G72" s="25">
        <v>9.51</v>
      </c>
    </row>
    <row r="73" spans="1:12" x14ac:dyDescent="0.25">
      <c r="A73" s="25" t="s">
        <v>57</v>
      </c>
      <c r="B73" s="38">
        <v>43251</v>
      </c>
      <c r="C73" s="25">
        <v>2.2000000000000002</v>
      </c>
      <c r="D73" s="25">
        <v>10</v>
      </c>
      <c r="E73" s="11">
        <v>13</v>
      </c>
      <c r="F73" s="34"/>
      <c r="G73" s="25"/>
      <c r="H73" s="25"/>
      <c r="I73" s="25"/>
      <c r="J73" s="34"/>
      <c r="L73" s="18"/>
    </row>
    <row r="74" spans="1:12" x14ac:dyDescent="0.25">
      <c r="A74" s="25" t="s">
        <v>57</v>
      </c>
      <c r="B74" s="38">
        <v>43281</v>
      </c>
      <c r="C74" s="25">
        <v>5.6</v>
      </c>
      <c r="D74" s="25">
        <v>12</v>
      </c>
      <c r="E74" s="11">
        <v>17</v>
      </c>
      <c r="F74" s="34"/>
      <c r="G74" s="25"/>
      <c r="H74" s="25"/>
      <c r="I74" s="25"/>
      <c r="J74" s="34"/>
      <c r="K74" s="18"/>
    </row>
    <row r="75" spans="1:12" x14ac:dyDescent="0.25">
      <c r="A75" s="25" t="s">
        <v>57</v>
      </c>
      <c r="B75" s="38">
        <v>43312</v>
      </c>
      <c r="C75" s="25">
        <v>7.2</v>
      </c>
      <c r="D75" s="25">
        <v>11</v>
      </c>
      <c r="E75" s="11">
        <v>18</v>
      </c>
      <c r="F75" s="34"/>
      <c r="G75" s="25"/>
      <c r="H75" s="25"/>
      <c r="I75" s="25"/>
      <c r="J75" s="34"/>
    </row>
    <row r="76" spans="1:12" x14ac:dyDescent="0.25">
      <c r="A76" s="25" t="s">
        <v>57</v>
      </c>
      <c r="B76" s="38">
        <v>43343</v>
      </c>
      <c r="C76" s="25">
        <v>5.4</v>
      </c>
      <c r="D76" s="25">
        <v>11</v>
      </c>
      <c r="E76" s="11">
        <v>16</v>
      </c>
      <c r="F76" s="34"/>
      <c r="G76" s="25"/>
      <c r="H76" s="25"/>
      <c r="I76" s="25"/>
      <c r="J76" s="34"/>
    </row>
    <row r="77" spans="1:12" x14ac:dyDescent="0.25">
      <c r="A77" s="25" t="s">
        <v>57</v>
      </c>
      <c r="B77" s="38">
        <v>43373</v>
      </c>
      <c r="C77" s="25">
        <v>6.4</v>
      </c>
      <c r="D77" s="25">
        <v>13</v>
      </c>
      <c r="E77" s="11">
        <v>19</v>
      </c>
      <c r="F77" s="34"/>
      <c r="G77" s="25"/>
      <c r="H77" s="25"/>
      <c r="I77" s="25"/>
      <c r="J77" s="34"/>
    </row>
    <row r="78" spans="1:12" x14ac:dyDescent="0.25">
      <c r="A78" s="25" t="s">
        <v>57</v>
      </c>
      <c r="B78" s="38">
        <v>43404</v>
      </c>
      <c r="C78" s="25">
        <v>5.0999999999999996</v>
      </c>
      <c r="D78" s="25">
        <v>7.7</v>
      </c>
      <c r="E78" s="11">
        <v>13</v>
      </c>
      <c r="F78" s="34"/>
      <c r="G78" s="25"/>
      <c r="H78" s="25"/>
      <c r="I78" s="25"/>
      <c r="J78" s="34"/>
    </row>
    <row r="79" spans="1:12" x14ac:dyDescent="0.25">
      <c r="A79" s="25" t="s">
        <v>57</v>
      </c>
      <c r="B79" s="38">
        <v>43616</v>
      </c>
      <c r="C79" s="25">
        <v>3.5</v>
      </c>
      <c r="D79" s="25">
        <v>7.8</v>
      </c>
      <c r="E79" s="11">
        <v>11.3</v>
      </c>
      <c r="F79" s="34"/>
      <c r="G79" s="25"/>
      <c r="H79" s="25"/>
      <c r="I79" s="25"/>
      <c r="J79" s="34"/>
    </row>
    <row r="80" spans="1:12" x14ac:dyDescent="0.25">
      <c r="A80" s="25" t="s">
        <v>57</v>
      </c>
      <c r="B80" s="38">
        <v>43646</v>
      </c>
      <c r="C80" s="25">
        <v>7.5</v>
      </c>
      <c r="D80" s="25">
        <v>6.9</v>
      </c>
      <c r="E80" s="11">
        <v>14.4</v>
      </c>
      <c r="F80" s="34"/>
      <c r="G80" s="25"/>
      <c r="H80" s="25"/>
      <c r="I80" s="25"/>
      <c r="J80" s="34"/>
    </row>
    <row r="81" spans="1:11" x14ac:dyDescent="0.25">
      <c r="A81" s="25" t="s">
        <v>57</v>
      </c>
      <c r="B81" s="38">
        <v>43677</v>
      </c>
      <c r="C81" s="25">
        <v>5.6</v>
      </c>
      <c r="D81" s="25">
        <v>9.1</v>
      </c>
      <c r="E81" s="11">
        <v>14.7</v>
      </c>
      <c r="F81" s="34"/>
      <c r="G81" s="25"/>
      <c r="H81" s="25"/>
      <c r="I81" s="25"/>
      <c r="J81" s="34"/>
    </row>
    <row r="82" spans="1:11" x14ac:dyDescent="0.25">
      <c r="A82" s="25" t="s">
        <v>57</v>
      </c>
      <c r="B82" s="38">
        <v>43708</v>
      </c>
      <c r="C82" s="25">
        <v>5</v>
      </c>
      <c r="D82" s="25">
        <v>21</v>
      </c>
      <c r="E82" s="11">
        <v>26</v>
      </c>
      <c r="F82" s="34"/>
      <c r="G82" s="25"/>
      <c r="H82" s="25"/>
      <c r="I82" s="25"/>
      <c r="J82" s="34"/>
    </row>
    <row r="83" spans="1:11" x14ac:dyDescent="0.25">
      <c r="A83" s="25" t="s">
        <v>57</v>
      </c>
      <c r="B83" s="38">
        <v>43738</v>
      </c>
      <c r="C83" s="25">
        <v>2.2000000000000002</v>
      </c>
      <c r="D83" s="25">
        <v>16</v>
      </c>
      <c r="E83" s="11">
        <v>26</v>
      </c>
      <c r="F83" s="34"/>
      <c r="G83" s="25"/>
      <c r="H83" s="25"/>
      <c r="I83" s="25"/>
      <c r="J83" s="34"/>
    </row>
    <row r="84" spans="1:11" x14ac:dyDescent="0.25">
      <c r="A84" s="25" t="s">
        <v>57</v>
      </c>
      <c r="B84" s="38">
        <v>43769</v>
      </c>
      <c r="C84" s="25">
        <v>2.2000000000000002</v>
      </c>
      <c r="D84" s="25">
        <v>16</v>
      </c>
      <c r="E84" s="11">
        <v>18.2</v>
      </c>
      <c r="F84" s="34"/>
      <c r="G84" s="25"/>
      <c r="H84" s="25"/>
      <c r="I84" s="25"/>
      <c r="J84" s="34"/>
    </row>
    <row r="85" spans="1:11" x14ac:dyDescent="0.25">
      <c r="A85" s="25" t="s">
        <v>65</v>
      </c>
      <c r="B85" s="35">
        <v>42978</v>
      </c>
      <c r="C85" s="25">
        <v>41</v>
      </c>
      <c r="D85" s="37" t="s">
        <v>66</v>
      </c>
      <c r="E85" s="11">
        <v>41.25</v>
      </c>
      <c r="F85" s="34"/>
      <c r="G85" s="25"/>
      <c r="H85" s="25"/>
      <c r="I85" s="25"/>
      <c r="J85" s="34"/>
      <c r="K85" s="18"/>
    </row>
    <row r="86" spans="1:11" x14ac:dyDescent="0.25">
      <c r="A86" s="25" t="s">
        <v>65</v>
      </c>
      <c r="B86" s="35">
        <v>43008</v>
      </c>
      <c r="C86" s="25">
        <v>22.5</v>
      </c>
      <c r="D86" s="37" t="s">
        <v>66</v>
      </c>
      <c r="E86" s="11">
        <v>22.75</v>
      </c>
      <c r="F86" s="34"/>
      <c r="G86" s="25"/>
      <c r="H86" s="25"/>
      <c r="I86" s="25"/>
      <c r="J86" s="34"/>
    </row>
    <row r="87" spans="1:11" x14ac:dyDescent="0.25">
      <c r="A87" s="25" t="s">
        <v>65</v>
      </c>
      <c r="B87" s="35">
        <v>43039</v>
      </c>
      <c r="C87" s="25">
        <v>40</v>
      </c>
      <c r="D87" s="37" t="s">
        <v>66</v>
      </c>
      <c r="E87" s="11">
        <v>40.25</v>
      </c>
      <c r="F87" s="34"/>
      <c r="G87" s="25"/>
      <c r="H87" s="25"/>
      <c r="I87" s="25"/>
      <c r="J87" s="34"/>
    </row>
    <row r="88" spans="1:11" x14ac:dyDescent="0.25">
      <c r="A88" s="25" t="s">
        <v>61</v>
      </c>
      <c r="B88" s="24">
        <v>39581</v>
      </c>
      <c r="C88" s="25">
        <v>9.1999999999999993</v>
      </c>
      <c r="D88" s="25">
        <v>2.1</v>
      </c>
      <c r="E88" s="26">
        <v>11.3</v>
      </c>
      <c r="F88" s="25"/>
      <c r="G88" s="25"/>
    </row>
    <row r="89" spans="1:11" ht="14.25" x14ac:dyDescent="0.25">
      <c r="A89" s="25" t="s">
        <v>61</v>
      </c>
      <c r="B89" s="24">
        <v>39624</v>
      </c>
      <c r="C89" s="25">
        <v>16</v>
      </c>
      <c r="D89" s="25">
        <v>3.8</v>
      </c>
      <c r="E89" s="26">
        <v>19.8</v>
      </c>
      <c r="F89" s="25"/>
      <c r="G89" s="25"/>
    </row>
    <row r="90" spans="1:11" ht="14.25" x14ac:dyDescent="0.25">
      <c r="A90" s="25" t="s">
        <v>61</v>
      </c>
      <c r="B90" s="24">
        <v>39645</v>
      </c>
      <c r="C90" s="25">
        <v>17</v>
      </c>
      <c r="D90" s="25">
        <v>3.3</v>
      </c>
      <c r="E90" s="26">
        <v>20.3</v>
      </c>
      <c r="F90" s="25"/>
      <c r="G90" s="25"/>
    </row>
    <row r="91" spans="1:11" ht="14.25" x14ac:dyDescent="0.25">
      <c r="A91" s="25" t="s">
        <v>61</v>
      </c>
      <c r="B91" s="24">
        <v>39673</v>
      </c>
      <c r="C91" s="25">
        <v>12</v>
      </c>
      <c r="D91" s="25">
        <v>2.6</v>
      </c>
      <c r="E91" s="26">
        <v>14.6</v>
      </c>
      <c r="F91" s="25"/>
      <c r="G91" s="25"/>
    </row>
    <row r="92" spans="1:11" ht="14.25" x14ac:dyDescent="0.25">
      <c r="A92" s="25" t="s">
        <v>61</v>
      </c>
      <c r="B92" s="24">
        <v>39708</v>
      </c>
      <c r="C92" s="25">
        <v>10</v>
      </c>
      <c r="D92" s="25">
        <v>1.7</v>
      </c>
      <c r="E92" s="26">
        <v>11.7</v>
      </c>
      <c r="F92" s="25"/>
      <c r="G92" s="25"/>
    </row>
    <row r="93" spans="1:11" x14ac:dyDescent="0.25">
      <c r="A93" s="25" t="s">
        <v>61</v>
      </c>
      <c r="B93" s="24">
        <v>39736</v>
      </c>
      <c r="C93" s="25">
        <v>22</v>
      </c>
      <c r="D93" s="25">
        <v>1.9</v>
      </c>
      <c r="E93" s="26">
        <v>23.9</v>
      </c>
      <c r="F93" s="25"/>
      <c r="G93" s="25"/>
    </row>
    <row r="94" spans="1:11" x14ac:dyDescent="0.25">
      <c r="A94" s="25" t="s">
        <v>61</v>
      </c>
      <c r="B94" s="35">
        <v>43008</v>
      </c>
      <c r="C94" s="25">
        <v>22.5</v>
      </c>
      <c r="D94" s="37">
        <v>0.56999999999999995</v>
      </c>
      <c r="E94" s="11">
        <v>23.07</v>
      </c>
      <c r="F94" s="34"/>
      <c r="G94" s="25"/>
      <c r="H94" s="25"/>
      <c r="I94" s="25"/>
      <c r="J94" s="41"/>
    </row>
    <row r="95" spans="1:11" x14ac:dyDescent="0.25">
      <c r="A95" s="25" t="s">
        <v>61</v>
      </c>
      <c r="B95" s="35">
        <v>43039</v>
      </c>
      <c r="C95" s="25">
        <v>40</v>
      </c>
      <c r="D95" s="37">
        <v>1.4</v>
      </c>
      <c r="E95" s="11">
        <v>41.4</v>
      </c>
      <c r="F95" s="34"/>
      <c r="G95" s="25"/>
      <c r="H95" s="25"/>
      <c r="I95" s="25"/>
      <c r="J95" s="41"/>
    </row>
    <row r="96" spans="1:11" x14ac:dyDescent="0.25">
      <c r="A96" s="25" t="s">
        <v>61</v>
      </c>
      <c r="B96" s="38">
        <v>43251</v>
      </c>
      <c r="C96" s="25">
        <v>28.5</v>
      </c>
      <c r="D96" s="37">
        <v>2.2000000000000002</v>
      </c>
      <c r="E96" s="11">
        <v>30.7</v>
      </c>
      <c r="F96" s="34"/>
      <c r="G96" s="25"/>
      <c r="H96" s="25"/>
      <c r="I96" s="25"/>
      <c r="J96" s="41"/>
    </row>
    <row r="97" spans="1:10" x14ac:dyDescent="0.25">
      <c r="A97" s="25" t="s">
        <v>61</v>
      </c>
      <c r="B97" s="38">
        <v>43281</v>
      </c>
      <c r="C97" s="25">
        <v>19</v>
      </c>
      <c r="D97" s="37">
        <v>1.4</v>
      </c>
      <c r="E97" s="11">
        <v>20.399999999999999</v>
      </c>
      <c r="F97" s="34"/>
      <c r="G97" s="25"/>
      <c r="H97" s="25"/>
      <c r="I97" s="25"/>
      <c r="J97" s="41"/>
    </row>
    <row r="98" spans="1:10" x14ac:dyDescent="0.25">
      <c r="A98" s="25" t="s">
        <v>61</v>
      </c>
      <c r="B98" s="38">
        <v>43312</v>
      </c>
      <c r="C98" s="25">
        <v>23</v>
      </c>
      <c r="D98" s="37" t="s">
        <v>66</v>
      </c>
      <c r="E98" s="11">
        <v>23.25</v>
      </c>
      <c r="F98" s="34"/>
      <c r="G98" s="25"/>
      <c r="H98" s="25"/>
      <c r="I98" s="25"/>
      <c r="J98" s="41"/>
    </row>
    <row r="99" spans="1:10" x14ac:dyDescent="0.25">
      <c r="A99" s="25" t="s">
        <v>61</v>
      </c>
      <c r="B99" s="38">
        <v>43343</v>
      </c>
      <c r="C99" s="25">
        <v>16</v>
      </c>
      <c r="D99" s="37">
        <v>3.7</v>
      </c>
      <c r="E99" s="11">
        <v>19.7</v>
      </c>
      <c r="F99" s="34"/>
      <c r="G99" s="25"/>
      <c r="H99" s="25"/>
      <c r="I99" s="25"/>
      <c r="J99" s="41"/>
    </row>
    <row r="100" spans="1:10" x14ac:dyDescent="0.25">
      <c r="A100" s="25" t="s">
        <v>61</v>
      </c>
      <c r="B100" s="38">
        <v>43373</v>
      </c>
      <c r="C100" s="25">
        <v>21</v>
      </c>
      <c r="D100" s="37">
        <v>2.4</v>
      </c>
      <c r="E100" s="11">
        <v>23.4</v>
      </c>
      <c r="F100" s="34"/>
      <c r="G100" s="25"/>
      <c r="H100" s="25"/>
      <c r="I100" s="25"/>
      <c r="J100" s="41"/>
    </row>
    <row r="101" spans="1:10" x14ac:dyDescent="0.25">
      <c r="A101" s="25" t="s">
        <v>61</v>
      </c>
      <c r="B101" s="38">
        <v>43404</v>
      </c>
      <c r="C101" s="25">
        <v>24</v>
      </c>
      <c r="D101" s="37">
        <v>1.1000000000000001</v>
      </c>
      <c r="E101" s="11">
        <v>25.1</v>
      </c>
      <c r="F101" s="34"/>
      <c r="G101" s="25"/>
      <c r="H101" s="25"/>
      <c r="I101" s="25"/>
      <c r="J101" s="41"/>
    </row>
    <row r="102" spans="1:10" x14ac:dyDescent="0.25">
      <c r="A102" s="25" t="s">
        <v>61</v>
      </c>
      <c r="B102" s="42">
        <v>43616</v>
      </c>
      <c r="C102" s="25">
        <v>6.4</v>
      </c>
      <c r="D102" s="37">
        <v>1.2</v>
      </c>
      <c r="E102" s="44">
        <v>7.6000000000000005</v>
      </c>
      <c r="F102" s="34"/>
      <c r="G102" s="25"/>
      <c r="H102" s="25"/>
      <c r="I102" s="25"/>
      <c r="J102" s="41"/>
    </row>
    <row r="103" spans="1:10" x14ac:dyDescent="0.25">
      <c r="A103" s="25" t="s">
        <v>61</v>
      </c>
      <c r="B103" s="42">
        <v>43646</v>
      </c>
      <c r="C103" s="25">
        <v>16</v>
      </c>
      <c r="D103" s="37">
        <v>1.2</v>
      </c>
      <c r="E103" s="44">
        <v>17.2</v>
      </c>
      <c r="F103" s="34"/>
      <c r="G103" s="25"/>
      <c r="H103" s="25"/>
      <c r="I103" s="25"/>
      <c r="J103" s="41"/>
    </row>
    <row r="104" spans="1:10" x14ac:dyDescent="0.25">
      <c r="A104" s="25" t="s">
        <v>61</v>
      </c>
      <c r="B104" s="42">
        <v>43677</v>
      </c>
      <c r="C104" s="25">
        <v>24</v>
      </c>
      <c r="D104" s="37">
        <v>1.5</v>
      </c>
      <c r="E104" s="44">
        <v>25.5</v>
      </c>
      <c r="F104" s="34"/>
      <c r="G104" s="25"/>
      <c r="H104" s="25"/>
      <c r="I104" s="25"/>
      <c r="J104" s="41"/>
    </row>
    <row r="105" spans="1:10" x14ac:dyDescent="0.25">
      <c r="A105" s="25" t="s">
        <v>61</v>
      </c>
      <c r="B105" s="42">
        <v>43708</v>
      </c>
      <c r="C105" s="25">
        <v>23</v>
      </c>
      <c r="D105" s="37">
        <v>2.5</v>
      </c>
      <c r="E105" s="44">
        <v>25.5</v>
      </c>
      <c r="F105" s="34"/>
      <c r="G105" s="25"/>
      <c r="H105" s="25"/>
      <c r="I105" s="25"/>
      <c r="J105" s="41"/>
    </row>
    <row r="106" spans="1:10" x14ac:dyDescent="0.25">
      <c r="A106" s="25" t="s">
        <v>61</v>
      </c>
      <c r="B106" s="42">
        <v>43738</v>
      </c>
      <c r="C106" s="25">
        <v>25</v>
      </c>
      <c r="D106" s="37">
        <v>1.8</v>
      </c>
      <c r="E106" s="44">
        <v>26.8</v>
      </c>
      <c r="F106" s="34"/>
      <c r="G106" s="25"/>
      <c r="H106" s="25"/>
      <c r="I106" s="25"/>
      <c r="J106" s="41"/>
    </row>
    <row r="107" spans="1:10" x14ac:dyDescent="0.25">
      <c r="A107" s="25" t="s">
        <v>61</v>
      </c>
      <c r="B107" s="42">
        <v>43769</v>
      </c>
      <c r="C107" s="25">
        <v>27</v>
      </c>
      <c r="D107" s="37">
        <v>3.8</v>
      </c>
      <c r="E107" s="44">
        <v>30.8</v>
      </c>
      <c r="F107" s="34"/>
      <c r="G107" s="25"/>
      <c r="H107" s="25"/>
      <c r="I107" s="25"/>
      <c r="J107" s="41"/>
    </row>
  </sheetData>
  <autoFilter ref="A1:G1" xr:uid="{00000000-0009-0000-0000-000000000000}"/>
  <sortState xmlns:xlrd2="http://schemas.microsoft.com/office/spreadsheetml/2017/richdata2" ref="A2:H93">
    <sortCondition ref="A2:A93"/>
    <sortCondition ref="B2:B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5"/>
  <sheetViews>
    <sheetView workbookViewId="0">
      <selection activeCell="J4" sqref="J4"/>
    </sheetView>
  </sheetViews>
  <sheetFormatPr defaultRowHeight="15" x14ac:dyDescent="0.25"/>
  <cols>
    <col min="1" max="1" width="17" customWidth="1"/>
    <col min="2" max="2" width="15" customWidth="1"/>
    <col min="3" max="4" width="12.28515625" style="18" customWidth="1"/>
    <col min="5" max="5" width="20" style="19" customWidth="1"/>
    <col min="6" max="6" width="19.85546875" style="19" customWidth="1"/>
    <col min="7" max="7" width="13.28515625" style="17" customWidth="1"/>
    <col min="8" max="8" width="14.5703125" style="17" customWidth="1"/>
    <col min="9" max="10" width="14.140625" customWidth="1"/>
  </cols>
  <sheetData>
    <row r="1" spans="1:12" s="6" customFormat="1" ht="57.2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</row>
    <row r="2" spans="1:12" ht="14.25" x14ac:dyDescent="0.25">
      <c r="A2" s="7" t="s">
        <v>9</v>
      </c>
      <c r="B2" s="7">
        <v>6</v>
      </c>
      <c r="C2" s="8">
        <v>14.23</v>
      </c>
      <c r="D2" s="8">
        <v>4.75</v>
      </c>
      <c r="E2" s="9">
        <v>0.75</v>
      </c>
      <c r="F2" s="9">
        <f>C2*E2*8.34</f>
        <v>89.008649999999989</v>
      </c>
      <c r="G2" s="9">
        <v>0.35</v>
      </c>
      <c r="H2" s="9">
        <f>C2*G2*8.34</f>
        <v>41.537370000000003</v>
      </c>
      <c r="I2" s="10">
        <f t="shared" ref="I2:I7" si="0">(H2/2000)*365</f>
        <v>7.580570025000001</v>
      </c>
    </row>
    <row r="3" spans="1:12" ht="14.25" x14ac:dyDescent="0.25">
      <c r="A3" s="7" t="s">
        <v>10</v>
      </c>
      <c r="B3" s="7">
        <v>6</v>
      </c>
      <c r="C3" s="10">
        <v>7.9</v>
      </c>
      <c r="D3" s="10">
        <v>1.37</v>
      </c>
      <c r="E3" s="9">
        <v>1.56</v>
      </c>
      <c r="F3" s="9">
        <f>C3*E3*8.34</f>
        <v>102.78216000000002</v>
      </c>
      <c r="G3" s="9">
        <v>0.91</v>
      </c>
      <c r="H3" s="9">
        <f t="shared" ref="H3:H7" si="1">C3*G3*8.34</f>
        <v>59.956260000000007</v>
      </c>
      <c r="I3" s="10">
        <f t="shared" si="0"/>
        <v>10.942017450000002</v>
      </c>
    </row>
    <row r="4" spans="1:12" ht="14.25" x14ac:dyDescent="0.25">
      <c r="A4" s="7" t="s">
        <v>11</v>
      </c>
      <c r="B4" s="7">
        <v>9</v>
      </c>
      <c r="C4" s="11">
        <v>2.8383333333333329</v>
      </c>
      <c r="D4" s="11">
        <v>1.350870089979048</v>
      </c>
      <c r="E4" s="10">
        <v>10</v>
      </c>
      <c r="F4" s="10">
        <f>C4*E4*8.34</f>
        <v>236.71699999999996</v>
      </c>
      <c r="G4" s="10">
        <v>3.71</v>
      </c>
      <c r="H4" s="10">
        <f t="shared" si="1"/>
        <v>87.822006999999985</v>
      </c>
      <c r="I4" s="10">
        <f t="shared" si="0"/>
        <v>16.027516277499995</v>
      </c>
    </row>
    <row r="5" spans="1:12" ht="14.25" x14ac:dyDescent="0.25">
      <c r="A5" s="7" t="s">
        <v>12</v>
      </c>
      <c r="B5" s="7">
        <v>6</v>
      </c>
      <c r="C5" s="8">
        <v>16.93</v>
      </c>
      <c r="D5" s="8">
        <v>5.15</v>
      </c>
      <c r="E5" s="9">
        <v>1.31</v>
      </c>
      <c r="F5" s="9">
        <f>C5*E5*8.34</f>
        <v>184.96702199999999</v>
      </c>
      <c r="G5" s="9">
        <v>0.76</v>
      </c>
      <c r="H5" s="9">
        <f t="shared" si="1"/>
        <v>107.309112</v>
      </c>
      <c r="I5" s="10">
        <f t="shared" si="0"/>
        <v>19.583912940000001</v>
      </c>
    </row>
    <row r="6" spans="1:12" ht="14.25" x14ac:dyDescent="0.25">
      <c r="A6" s="7" t="s">
        <v>13</v>
      </c>
      <c r="B6" s="7">
        <v>15</v>
      </c>
      <c r="C6" s="11">
        <v>12.431333333333335</v>
      </c>
      <c r="D6" s="11">
        <v>4.1786359132183373</v>
      </c>
      <c r="E6" s="10" t="s">
        <v>14</v>
      </c>
      <c r="F6" s="9" t="s">
        <v>15</v>
      </c>
      <c r="G6" s="10">
        <v>2.79</v>
      </c>
      <c r="H6" s="10">
        <f t="shared" si="1"/>
        <v>289.25972280000002</v>
      </c>
      <c r="I6" s="10">
        <f t="shared" si="0"/>
        <v>52.789899411</v>
      </c>
    </row>
    <row r="7" spans="1:12" ht="14.25" x14ac:dyDescent="0.25">
      <c r="A7" s="7" t="s">
        <v>16</v>
      </c>
      <c r="B7" s="7">
        <v>11</v>
      </c>
      <c r="C7" s="8">
        <v>15.344545454545454</v>
      </c>
      <c r="D7" s="8">
        <v>7.3337676042213999</v>
      </c>
      <c r="E7" s="9">
        <v>9.3000000000000007</v>
      </c>
      <c r="F7" s="9">
        <f>C7*E7*8.34</f>
        <v>1190.1536345454545</v>
      </c>
      <c r="G7" s="9">
        <v>6.03</v>
      </c>
      <c r="H7" s="9">
        <f t="shared" si="1"/>
        <v>771.68025981818187</v>
      </c>
      <c r="I7" s="10">
        <f t="shared" si="0"/>
        <v>140.83164741681819</v>
      </c>
    </row>
    <row r="8" spans="1:12" ht="14.25" x14ac:dyDescent="0.25">
      <c r="A8" s="7" t="s">
        <v>17</v>
      </c>
      <c r="B8" s="7">
        <v>6</v>
      </c>
      <c r="C8" s="8">
        <v>14.73</v>
      </c>
      <c r="D8" s="8">
        <v>3.71</v>
      </c>
      <c r="E8" s="9" t="s">
        <v>18</v>
      </c>
      <c r="F8" s="9" t="s">
        <v>15</v>
      </c>
      <c r="G8" s="9">
        <v>16.71</v>
      </c>
      <c r="H8" s="12">
        <v>2437</v>
      </c>
      <c r="I8" s="10">
        <f>(2437/2000)*365</f>
        <v>444.7525</v>
      </c>
    </row>
    <row r="9" spans="1:12" ht="14.25" x14ac:dyDescent="0.25">
      <c r="A9" s="13" t="s">
        <v>19</v>
      </c>
      <c r="B9" s="14"/>
      <c r="C9" s="15"/>
      <c r="D9" s="15"/>
      <c r="E9" s="16"/>
      <c r="F9" s="16"/>
    </row>
    <row r="26" spans="1:10" thickBot="1" x14ac:dyDescent="0.3"/>
    <row r="27" spans="1:10" ht="65.849999999999994" thickBot="1" x14ac:dyDescent="0.35">
      <c r="A27" s="20" t="s">
        <v>20</v>
      </c>
      <c r="B27" s="20" t="s">
        <v>21</v>
      </c>
      <c r="C27" s="20" t="s">
        <v>22</v>
      </c>
      <c r="D27" s="20" t="s">
        <v>23</v>
      </c>
      <c r="E27" s="20" t="s">
        <v>24</v>
      </c>
      <c r="F27" s="20" t="s">
        <v>25</v>
      </c>
      <c r="G27" s="20" t="s">
        <v>26</v>
      </c>
      <c r="H27" s="20" t="s">
        <v>27</v>
      </c>
      <c r="I27" s="20" t="s">
        <v>28</v>
      </c>
      <c r="J27" s="20" t="s">
        <v>29</v>
      </c>
    </row>
    <row r="28" spans="1:10" ht="17.100000000000001" thickBot="1" x14ac:dyDescent="0.35">
      <c r="A28" s="21" t="s">
        <v>30</v>
      </c>
      <c r="B28" s="22">
        <v>42405</v>
      </c>
      <c r="C28" s="21">
        <v>0.75</v>
      </c>
      <c r="D28" s="21">
        <v>0.28000000000000003</v>
      </c>
      <c r="E28" s="21">
        <v>0.28999999999999998</v>
      </c>
      <c r="F28" s="21">
        <v>0.32</v>
      </c>
      <c r="G28" s="21" t="s">
        <v>31</v>
      </c>
      <c r="H28" s="21" t="s">
        <v>31</v>
      </c>
      <c r="I28" s="21" t="s">
        <v>32</v>
      </c>
      <c r="J28" s="21" t="s">
        <v>33</v>
      </c>
    </row>
    <row r="29" spans="1:10" ht="17.100000000000001" thickBot="1" x14ac:dyDescent="0.35">
      <c r="A29" s="21" t="s">
        <v>34</v>
      </c>
      <c r="B29" s="22">
        <v>42814</v>
      </c>
      <c r="C29" s="21" t="s">
        <v>35</v>
      </c>
      <c r="D29" s="21">
        <v>0.32</v>
      </c>
      <c r="E29" s="21">
        <v>0.33</v>
      </c>
      <c r="F29" s="21">
        <v>0.32</v>
      </c>
      <c r="G29" s="21" t="s">
        <v>32</v>
      </c>
      <c r="H29" s="21" t="s">
        <v>32</v>
      </c>
      <c r="I29" s="21" t="s">
        <v>32</v>
      </c>
      <c r="J29" s="21" t="s">
        <v>36</v>
      </c>
    </row>
    <row r="30" spans="1:10" ht="17.100000000000001" thickBot="1" x14ac:dyDescent="0.35">
      <c r="A30" s="21" t="s">
        <v>37</v>
      </c>
      <c r="B30" s="22">
        <v>42956</v>
      </c>
      <c r="C30" s="21">
        <v>1.31</v>
      </c>
      <c r="D30" s="21" t="s">
        <v>38</v>
      </c>
      <c r="E30" s="21" t="s">
        <v>38</v>
      </c>
      <c r="F30" s="21" t="s">
        <v>38</v>
      </c>
      <c r="G30" s="21" t="s">
        <v>39</v>
      </c>
      <c r="H30" s="21" t="s">
        <v>32</v>
      </c>
      <c r="I30" s="21" t="s">
        <v>32</v>
      </c>
      <c r="J30" s="21" t="s">
        <v>40</v>
      </c>
    </row>
    <row r="31" spans="1:10" ht="17.100000000000001" thickBot="1" x14ac:dyDescent="0.35">
      <c r="A31" s="21" t="s">
        <v>41</v>
      </c>
      <c r="B31" s="22">
        <v>42983</v>
      </c>
      <c r="C31" s="21" t="s">
        <v>42</v>
      </c>
      <c r="D31" s="21">
        <v>0.41</v>
      </c>
      <c r="E31" s="21" t="s">
        <v>43</v>
      </c>
      <c r="F31" s="21">
        <v>0.45</v>
      </c>
      <c r="G31" s="21" t="s">
        <v>32</v>
      </c>
      <c r="H31" s="21" t="s">
        <v>32</v>
      </c>
      <c r="I31" s="21" t="s">
        <v>31</v>
      </c>
      <c r="J31" s="21">
        <v>2016</v>
      </c>
    </row>
    <row r="32" spans="1:10" ht="32.25" thickBot="1" x14ac:dyDescent="0.3">
      <c r="A32" s="21" t="s">
        <v>44</v>
      </c>
      <c r="B32" s="21" t="s">
        <v>45</v>
      </c>
      <c r="C32" s="21">
        <v>1.56</v>
      </c>
      <c r="D32" s="21">
        <v>0.34</v>
      </c>
      <c r="E32" s="21">
        <v>0.35</v>
      </c>
      <c r="F32" s="21">
        <v>0.45</v>
      </c>
      <c r="G32" s="21" t="s">
        <v>31</v>
      </c>
      <c r="H32" s="21" t="s">
        <v>32</v>
      </c>
      <c r="I32" s="21" t="s">
        <v>32</v>
      </c>
      <c r="J32" s="21" t="s">
        <v>36</v>
      </c>
    </row>
    <row r="33" spans="1:10" ht="15.75" thickBot="1" x14ac:dyDescent="0.3">
      <c r="A33" s="29" t="s">
        <v>46</v>
      </c>
      <c r="B33" s="30"/>
      <c r="C33" s="30"/>
      <c r="D33" s="30"/>
      <c r="E33" s="30"/>
      <c r="F33" s="30"/>
      <c r="G33" s="30"/>
      <c r="H33" s="30"/>
      <c r="I33" s="30"/>
      <c r="J33" s="31"/>
    </row>
    <row r="34" spans="1:10" ht="15.75" thickBot="1" x14ac:dyDescent="0.3">
      <c r="A34" s="29" t="s">
        <v>47</v>
      </c>
      <c r="B34" s="30"/>
      <c r="C34" s="30"/>
      <c r="D34" s="30"/>
      <c r="E34" s="30"/>
      <c r="F34" s="30"/>
      <c r="G34" s="30"/>
      <c r="H34" s="30"/>
      <c r="I34" s="30"/>
      <c r="J34" s="31"/>
    </row>
    <row r="35" spans="1:10" ht="15.75" thickBot="1" x14ac:dyDescent="0.3">
      <c r="A35" s="29" t="s">
        <v>48</v>
      </c>
      <c r="B35" s="30"/>
      <c r="C35" s="30"/>
      <c r="D35" s="30"/>
      <c r="E35" s="30"/>
      <c r="F35" s="30"/>
      <c r="G35" s="30"/>
      <c r="H35" s="30"/>
      <c r="I35" s="30"/>
      <c r="J35" s="31"/>
    </row>
  </sheetData>
  <mergeCells count="3">
    <mergeCell ref="A33:J33"/>
    <mergeCell ref="A34:J34"/>
    <mergeCell ref="A35:J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QC final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Brewer, Angela D</dc:creator>
  <cp:lastModifiedBy>Brewer, Angela D</cp:lastModifiedBy>
  <dcterms:created xsi:type="dcterms:W3CDTF">2018-09-10T14:51:02Z</dcterms:created>
  <dcterms:modified xsi:type="dcterms:W3CDTF">2021-05-01T00:06:03Z</dcterms:modified>
</cp:coreProperties>
</file>