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environmental organizations\Casco Bay Estuary Partnership\Nutrient Council\"/>
    </mc:Choice>
  </mc:AlternateContent>
  <bookViews>
    <workbookView xWindow="0" yWindow="0" windowWidth="17389" windowHeight="10583"/>
  </bookViews>
  <sheets>
    <sheet name="QC final" sheetId="2" r:id="rId1"/>
    <sheet name="summary" sheetId="1" r:id="rId2"/>
  </sheets>
  <externalReferences>
    <externalReference r:id="rId3"/>
    <externalReference r:id="rId4"/>
  </externalReferences>
  <definedNames>
    <definedName name="_xlnm._FilterDatabase" localSheetId="0" hidden="1">'QC final'!$A$1:$G$1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7" i="1"/>
  <c r="I7" i="1" s="1"/>
  <c r="F7" i="1"/>
  <c r="H6" i="1"/>
  <c r="I6" i="1" s="1"/>
  <c r="I5" i="1"/>
  <c r="H5" i="1"/>
  <c r="F5" i="1"/>
  <c r="H4" i="1"/>
  <c r="I4" i="1" s="1"/>
  <c r="F4" i="1"/>
  <c r="H3" i="1"/>
  <c r="I3" i="1" s="1"/>
  <c r="F3" i="1"/>
  <c r="H2" i="1"/>
  <c r="I2" i="1" s="1"/>
  <c r="F2" i="1"/>
</calcChain>
</file>

<file path=xl/sharedStrings.xml><?xml version="1.0" encoding="utf-8"?>
<sst xmlns="http://schemas.openxmlformats.org/spreadsheetml/2006/main" count="113" uniqueCount="62">
  <si>
    <t>SAMPLE_POINT_ID</t>
  </si>
  <si>
    <t>[TN] n</t>
  </si>
  <si>
    <t>FACILITY_ MEAN_ TN (MG/L)</t>
  </si>
  <si>
    <t>FACILITY_ TN_STDEV</t>
  </si>
  <si>
    <t>DESIGN_FLOW_ MONTHLY_AVERAGE_2012-2016 (MGD)</t>
  </si>
  <si>
    <t>DESIGN_TN _LOAD 2012-2016 (LBS/DAY)</t>
  </si>
  <si>
    <t>MONTHLY_ AVG_ FLOW_2012-2016 (MGD)</t>
  </si>
  <si>
    <t>AVG_TN_LOAD 2012-2016 (LBS/DAY)</t>
  </si>
  <si>
    <t>AVG_TN_LOAD 2012-2016 (TONS/YR)</t>
  </si>
  <si>
    <t>FREEPORT</t>
  </si>
  <si>
    <t>FALMOUTH</t>
  </si>
  <si>
    <t>SAPPI-WESTBROOK</t>
  </si>
  <si>
    <t>YARMOUTH</t>
  </si>
  <si>
    <t>PWD-WESTBROOK</t>
  </si>
  <si>
    <t>Report</t>
  </si>
  <si>
    <t>n/a</t>
  </si>
  <si>
    <t>SOUTH PORTLAND</t>
  </si>
  <si>
    <t>PWD-EAST END</t>
  </si>
  <si>
    <t xml:space="preserve">Report </t>
  </si>
  <si>
    <t>* based on PWD effluent data from May-Oct. 2013-2015 (as cited in 2017 permit renewal)</t>
  </si>
  <si>
    <t>Sanitary Wastewater Facility</t>
  </si>
  <si>
    <t>Permit Renewal Date</t>
  </si>
  <si>
    <t>Permitted Flow (MGD)</t>
  </si>
  <si>
    <t>Ambient [TN] (mg/L)</t>
  </si>
  <si>
    <t>In-stream (Far Field) Ambient [TN] (mg/L)</t>
  </si>
  <si>
    <t>RP [TN] Threshold Value (mg/L)</t>
  </si>
  <si>
    <t>Threshold Value Exceeded?</t>
  </si>
  <si>
    <t>Effluent Nitrogen Monitoring Required?</t>
  </si>
  <si>
    <t>DEP Ambient Monitoring Suggested?</t>
  </si>
  <si>
    <t>Years DEP Ambient Monitoring Completed</t>
  </si>
  <si>
    <t>Freeport</t>
  </si>
  <si>
    <t>N</t>
  </si>
  <si>
    <t>Y</t>
  </si>
  <si>
    <r>
      <t>2014-2017</t>
    </r>
    <r>
      <rPr>
        <sz val="11"/>
        <color rgb="FF000000"/>
        <rFont val="Calibri"/>
        <family val="2"/>
      </rPr>
      <t>***</t>
    </r>
  </si>
  <si>
    <t>PWD-East End</t>
  </si>
  <si>
    <r>
      <t>19.8</t>
    </r>
    <r>
      <rPr>
        <sz val="11"/>
        <color rgb="FF000000"/>
        <rFont val="Calibri"/>
        <family val="2"/>
      </rPr>
      <t>*</t>
    </r>
  </si>
  <si>
    <t>2017, 2018</t>
  </si>
  <si>
    <t>Yarmouth</t>
  </si>
  <si>
    <t>TBD</t>
  </si>
  <si>
    <t>N/A</t>
  </si>
  <si>
    <t>2015-2017</t>
  </si>
  <si>
    <t>South Portland</t>
  </si>
  <si>
    <r>
      <t>9.3</t>
    </r>
    <r>
      <rPr>
        <sz val="11"/>
        <color rgb="FF000000"/>
        <rFont val="Calibri"/>
        <family val="2"/>
      </rPr>
      <t>*</t>
    </r>
  </si>
  <si>
    <r>
      <t>0.43-0.46</t>
    </r>
    <r>
      <rPr>
        <sz val="11"/>
        <color rgb="FF000000"/>
        <rFont val="Calibri"/>
        <family val="2"/>
      </rPr>
      <t>**</t>
    </r>
  </si>
  <si>
    <t>Falmouth</t>
  </si>
  <si>
    <t>Pending (2018)</t>
  </si>
  <si>
    <t>* dry weather design flow</t>
  </si>
  <si>
    <t>** upper end of range accounts for retention and re-entrainment of pollutants</t>
  </si>
  <si>
    <t>*** 2014, 2015, 2017 monitoring completed by FOCB for Maine Coastal Observing Alliance, nutrient analyses paid for by DEP</t>
  </si>
  <si>
    <t>Site ID</t>
  </si>
  <si>
    <t>Date</t>
  </si>
  <si>
    <t>Nitrate+Nitrite As N (MG/L)</t>
  </si>
  <si>
    <t>TKN (MG/L)</t>
  </si>
  <si>
    <t>TN (CALC) (MG/L)</t>
  </si>
  <si>
    <t>FALMOUTH WWTP</t>
  </si>
  <si>
    <t>FREEPORT WWTP</t>
  </si>
  <si>
    <t>PWD EAST END</t>
  </si>
  <si>
    <t>SOUTH PORTLAND WPCF</t>
  </si>
  <si>
    <t>Orthophosphate as P (MG/L)</t>
  </si>
  <si>
    <t>TP (DIRECT) (MG/L)</t>
  </si>
  <si>
    <t>PWD WESTBROOK</t>
  </si>
  <si>
    <t>YARMOUTH WWTP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</si>
</sst>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7E7E7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right"/>
    </xf>
    <xf numFmtId="2" fontId="0" fillId="0" borderId="1" xfId="0" applyNumberFormat="1" applyFill="1" applyBorder="1"/>
    <xf numFmtId="2" fontId="3" fillId="2" borderId="1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/>
    <xf numFmtId="0" fontId="3" fillId="2" borderId="0" xfId="0" applyFont="1" applyFill="1"/>
    <xf numFmtId="2" fontId="3" fillId="2" borderId="0" xfId="0" applyNumberFormat="1" applyFont="1" applyFill="1"/>
    <xf numFmtId="1" fontId="3" fillId="2" borderId="0" xfId="0" applyNumberFormat="1" applyFont="1" applyFill="1"/>
    <xf numFmtId="0" fontId="0" fillId="0" borderId="0" xfId="0" applyFont="1"/>
    <xf numFmtId="2" fontId="0" fillId="0" borderId="0" xfId="0" applyNumberFormat="1"/>
    <xf numFmtId="1" fontId="0" fillId="0" borderId="0" xfId="0" applyNumberFormat="1" applyFont="1"/>
    <xf numFmtId="0" fontId="4" fillId="3" borderId="3" xfId="0" applyFont="1" applyFill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14" fontId="5" fillId="0" borderId="3" xfId="0" applyNumberFormat="1" applyFont="1" applyBorder="1" applyAlignment="1">
      <alignment horizontal="center" wrapText="1" readingOrder="1"/>
    </xf>
    <xf numFmtId="0" fontId="6" fillId="0" borderId="4" xfId="0" applyFont="1" applyBorder="1" applyAlignment="1">
      <alignment horizontal="left" wrapText="1" readingOrder="1"/>
    </xf>
    <xf numFmtId="0" fontId="6" fillId="0" borderId="5" xfId="0" applyFont="1" applyBorder="1" applyAlignment="1">
      <alignment horizontal="left" wrapText="1" readingOrder="1"/>
    </xf>
    <xf numFmtId="0" fontId="6" fillId="0" borderId="6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center" wrapText="1"/>
    </xf>
    <xf numFmtId="164" fontId="0" fillId="0" borderId="1" xfId="0" applyNumberFormat="1" applyFont="1" applyFill="1" applyBorder="1"/>
    <xf numFmtId="0" fontId="0" fillId="0" borderId="1" xfId="0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'[1]CASCO BAY'!$C$2:$C$8</c:f>
              <c:strCache>
                <c:ptCount val="1"/>
                <c:pt idx="0">
                  <c:v>14.23 7.9 2.838333333 16.93 12.43133333 15.34454545 14.73</c:v>
                </c:pt>
              </c:strCache>
            </c:strRef>
          </c:tx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7AF-40A7-B725-4D9B40AE98F6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7AF-40A7-B725-4D9B40AE98F6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7AF-40A7-B725-4D9B40AE98F6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7AF-40A7-B725-4D9B40AE98F6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7AF-40A7-B725-4D9B40AE98F6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7AF-40A7-B725-4D9B40AE98F6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7AF-40A7-B725-4D9B40AE98F6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7AF-40A7-B725-4D9B40AE98F6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7AF-40A7-B725-4D9B40AE98F6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7AF-40A7-B725-4D9B40AE98F6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7AF-40A7-B725-4D9B40AE98F6}"/>
              </c:ext>
            </c:extLst>
          </c:dPt>
          <c:errBars>
            <c:errBarType val="both"/>
            <c:errValType val="cust"/>
            <c:noEndCap val="1"/>
            <c:plus>
              <c:numRef>
                <c:f>'[1]ALL ACTIVE, SECOND TN SUMMARY'!$D$2:$D$41</c:f>
                <c:numCache>
                  <c:formatCode>General</c:formatCode>
                  <c:ptCount val="40"/>
                  <c:pt idx="0">
                    <c:v>1.7267454936961621</c:v>
                  </c:pt>
                  <c:pt idx="1">
                    <c:v>4.5213570971557031</c:v>
                  </c:pt>
                  <c:pt idx="2">
                    <c:v>2.1373562329819218</c:v>
                  </c:pt>
                  <c:pt idx="3">
                    <c:v>5.2975614012486894</c:v>
                  </c:pt>
                  <c:pt idx="4">
                    <c:v>2.2964918898180335</c:v>
                  </c:pt>
                  <c:pt idx="5">
                    <c:v>1.7735767063573273</c:v>
                  </c:pt>
                  <c:pt idx="6">
                    <c:v>4.4611598267715129</c:v>
                  </c:pt>
                  <c:pt idx="7">
                    <c:v>9.9778928971334722</c:v>
                  </c:pt>
                  <c:pt idx="8">
                    <c:v>4.75</c:v>
                  </c:pt>
                  <c:pt idx="9">
                    <c:v>3.1282391212949165</c:v>
                  </c:pt>
                  <c:pt idx="10">
                    <c:v>3.731927116115743</c:v>
                  </c:pt>
                  <c:pt idx="11">
                    <c:v>1.37</c:v>
                  </c:pt>
                  <c:pt idx="12">
                    <c:v>2.2421622748290755</c:v>
                  </c:pt>
                  <c:pt idx="13">
                    <c:v>1.350870089979048</c:v>
                  </c:pt>
                  <c:pt idx="14">
                    <c:v>5.15</c:v>
                  </c:pt>
                  <c:pt idx="15">
                    <c:v>8.7153607096895325</c:v>
                  </c:pt>
                  <c:pt idx="16">
                    <c:v>1.0931468336870418</c:v>
                  </c:pt>
                  <c:pt idx="17">
                    <c:v>4.7372178895775194</c:v>
                  </c:pt>
                  <c:pt idx="18">
                    <c:v>3.3556549286242272</c:v>
                  </c:pt>
                  <c:pt idx="19">
                    <c:v>2.3557359076659403</c:v>
                  </c:pt>
                  <c:pt idx="20">
                    <c:v>0.62016449430776044</c:v>
                  </c:pt>
                  <c:pt idx="21">
                    <c:v>2.8979699791405729</c:v>
                  </c:pt>
                  <c:pt idx="22">
                    <c:v>2.2418733684131307</c:v>
                  </c:pt>
                  <c:pt idx="23">
                    <c:v>3.9419590201658345</c:v>
                  </c:pt>
                  <c:pt idx="24">
                    <c:v>3.8252477043977136</c:v>
                  </c:pt>
                  <c:pt idx="25">
                    <c:v>11.162874760413045</c:v>
                  </c:pt>
                  <c:pt idx="26">
                    <c:v>15.106715394155005</c:v>
                  </c:pt>
                  <c:pt idx="27">
                    <c:v>11.678419420737839</c:v>
                  </c:pt>
                  <c:pt idx="28">
                    <c:v>3.2187153604238725</c:v>
                  </c:pt>
                  <c:pt idx="29">
                    <c:v>10.821198501090336</c:v>
                  </c:pt>
                  <c:pt idx="30">
                    <c:v>4.1786359132183373</c:v>
                  </c:pt>
                  <c:pt idx="31">
                    <c:v>1.9671298889498898</c:v>
                  </c:pt>
                  <c:pt idx="32">
                    <c:v>1.7382295067630802</c:v>
                  </c:pt>
                  <c:pt idx="33">
                    <c:v>0.77032096793243499</c:v>
                  </c:pt>
                  <c:pt idx="34">
                    <c:v>4.5860597951230773</c:v>
                  </c:pt>
                  <c:pt idx="35">
                    <c:v>22.726078160814026</c:v>
                  </c:pt>
                  <c:pt idx="36">
                    <c:v>7.3337676042213999</c:v>
                  </c:pt>
                  <c:pt idx="37">
                    <c:v>1.986311489503428</c:v>
                  </c:pt>
                  <c:pt idx="38">
                    <c:v>5.7425247852395769</c:v>
                  </c:pt>
                  <c:pt idx="39">
                    <c:v>3.71</c:v>
                  </c:pt>
                </c:numCache>
              </c:numRef>
            </c:plus>
            <c:minus>
              <c:numRef>
                <c:f>'[1]ALL ACTIVE, SECOND TN SUMMARY'!$D$2:$D$41</c:f>
                <c:numCache>
                  <c:formatCode>General</c:formatCode>
                  <c:ptCount val="40"/>
                  <c:pt idx="0">
                    <c:v>1.7267454936961621</c:v>
                  </c:pt>
                  <c:pt idx="1">
                    <c:v>4.5213570971557031</c:v>
                  </c:pt>
                  <c:pt idx="2">
                    <c:v>2.1373562329819218</c:v>
                  </c:pt>
                  <c:pt idx="3">
                    <c:v>5.2975614012486894</c:v>
                  </c:pt>
                  <c:pt idx="4">
                    <c:v>2.2964918898180335</c:v>
                  </c:pt>
                  <c:pt idx="5">
                    <c:v>1.7735767063573273</c:v>
                  </c:pt>
                  <c:pt idx="6">
                    <c:v>4.4611598267715129</c:v>
                  </c:pt>
                  <c:pt idx="7">
                    <c:v>9.9778928971334722</c:v>
                  </c:pt>
                  <c:pt idx="8">
                    <c:v>4.75</c:v>
                  </c:pt>
                  <c:pt idx="9">
                    <c:v>3.1282391212949165</c:v>
                  </c:pt>
                  <c:pt idx="10">
                    <c:v>3.731927116115743</c:v>
                  </c:pt>
                  <c:pt idx="11">
                    <c:v>1.37</c:v>
                  </c:pt>
                  <c:pt idx="12">
                    <c:v>2.2421622748290755</c:v>
                  </c:pt>
                  <c:pt idx="13">
                    <c:v>1.350870089979048</c:v>
                  </c:pt>
                  <c:pt idx="14">
                    <c:v>5.15</c:v>
                  </c:pt>
                  <c:pt idx="15">
                    <c:v>8.7153607096895325</c:v>
                  </c:pt>
                  <c:pt idx="16">
                    <c:v>1.0931468336870418</c:v>
                  </c:pt>
                  <c:pt idx="17">
                    <c:v>4.7372178895775194</c:v>
                  </c:pt>
                  <c:pt idx="18">
                    <c:v>3.3556549286242272</c:v>
                  </c:pt>
                  <c:pt idx="19">
                    <c:v>2.3557359076659403</c:v>
                  </c:pt>
                  <c:pt idx="20">
                    <c:v>0.62016449430776044</c:v>
                  </c:pt>
                  <c:pt idx="21">
                    <c:v>2.8979699791405729</c:v>
                  </c:pt>
                  <c:pt idx="22">
                    <c:v>2.2418733684131307</c:v>
                  </c:pt>
                  <c:pt idx="23">
                    <c:v>3.9419590201658345</c:v>
                  </c:pt>
                  <c:pt idx="24">
                    <c:v>3.8252477043977136</c:v>
                  </c:pt>
                  <c:pt idx="25">
                    <c:v>11.162874760413045</c:v>
                  </c:pt>
                  <c:pt idx="26">
                    <c:v>15.106715394155005</c:v>
                  </c:pt>
                  <c:pt idx="27">
                    <c:v>11.678419420737839</c:v>
                  </c:pt>
                  <c:pt idx="28">
                    <c:v>3.2187153604238725</c:v>
                  </c:pt>
                  <c:pt idx="29">
                    <c:v>10.821198501090336</c:v>
                  </c:pt>
                  <c:pt idx="30">
                    <c:v>4.1786359132183373</c:v>
                  </c:pt>
                  <c:pt idx="31">
                    <c:v>1.9671298889498898</c:v>
                  </c:pt>
                  <c:pt idx="32">
                    <c:v>1.7382295067630802</c:v>
                  </c:pt>
                  <c:pt idx="33">
                    <c:v>0.77032096793243499</c:v>
                  </c:pt>
                  <c:pt idx="34">
                    <c:v>4.5860597951230773</c:v>
                  </c:pt>
                  <c:pt idx="35">
                    <c:v>22.726078160814026</c:v>
                  </c:pt>
                  <c:pt idx="36">
                    <c:v>7.3337676042213999</c:v>
                  </c:pt>
                  <c:pt idx="37">
                    <c:v>1.986311489503428</c:v>
                  </c:pt>
                  <c:pt idx="38">
                    <c:v>5.7425247852395769</c:v>
                  </c:pt>
                  <c:pt idx="39">
                    <c:v>3.71</c:v>
                  </c:pt>
                </c:numCache>
              </c:numRef>
            </c:minus>
            <c:spPr>
              <a:ln w="19050"/>
            </c:spPr>
          </c:errBars>
          <c:cat>
            <c:strRef>
              <c:f>'[1]CASCO BAY'!$A$2:$A$8</c:f>
              <c:strCache>
                <c:ptCount val="7"/>
                <c:pt idx="0">
                  <c:v>FREEPORT</c:v>
                </c:pt>
                <c:pt idx="1">
                  <c:v>FALMOUTH</c:v>
                </c:pt>
                <c:pt idx="2">
                  <c:v>SAPPI-WESTBROOK</c:v>
                </c:pt>
                <c:pt idx="3">
                  <c:v>YARMOUTH</c:v>
                </c:pt>
                <c:pt idx="4">
                  <c:v>PWD-WESTBROOK</c:v>
                </c:pt>
                <c:pt idx="5">
                  <c:v>SOUTH PORTLAND</c:v>
                </c:pt>
                <c:pt idx="6">
                  <c:v>PWD-EAST END</c:v>
                </c:pt>
              </c:strCache>
            </c:strRef>
          </c:cat>
          <c:val>
            <c:numRef>
              <c:f>'[1]CASCO BAY'!$C$2:$C$8</c:f>
              <c:numCache>
                <c:formatCode>General</c:formatCode>
                <c:ptCount val="7"/>
                <c:pt idx="0">
                  <c:v>14.23</c:v>
                </c:pt>
                <c:pt idx="1">
                  <c:v>7.9</c:v>
                </c:pt>
                <c:pt idx="2">
                  <c:v>2.8383333333333329</c:v>
                </c:pt>
                <c:pt idx="3">
                  <c:v>16.93</c:v>
                </c:pt>
                <c:pt idx="4">
                  <c:v>12.431333333333335</c:v>
                </c:pt>
                <c:pt idx="5">
                  <c:v>15.344545454545454</c:v>
                </c:pt>
                <c:pt idx="6">
                  <c:v>14.73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AF-40A7-B725-4D9B40AE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9706112"/>
        <c:axId val="69707648"/>
      </c:barChart>
      <c:catAx>
        <c:axId val="6970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600000"/>
          <a:lstStyle/>
          <a:p>
            <a:pPr>
              <a:defRPr sz="800"/>
            </a:pPr>
            <a:endParaRPr lang="en-US"/>
          </a:p>
        </c:txPr>
        <c:crossAx val="69707648"/>
        <c:crosses val="autoZero"/>
        <c:auto val="1"/>
        <c:lblAlgn val="ctr"/>
        <c:lblOffset val="100"/>
        <c:noMultiLvlLbl val="0"/>
      </c:catAx>
      <c:valAx>
        <c:axId val="69707648"/>
        <c:scaling>
          <c:orientation val="minMax"/>
          <c:max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EFFLUENT</a:t>
                </a:r>
                <a:r>
                  <a:rPr lang="en-US" baseline="0"/>
                  <a:t> AVERAGE TN CONCENTRATION 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310011761429589E-2"/>
              <c:y val="5.058921706582120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69706112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'[1]CASCO BAY'!$A$1</c:f>
              <c:strCache>
                <c:ptCount val="1"/>
                <c:pt idx="0">
                  <c:v>SAMPLE_POINT_ID</c:v>
                </c:pt>
              </c:strCache>
            </c:strRef>
          </c:tx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5D4-45A7-804C-6BE565595DFD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5D4-45A7-804C-6BE565595DFD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5D4-45A7-804C-6BE565595DFD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5D4-45A7-804C-6BE565595DFD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5D4-45A7-804C-6BE565595DFD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5D4-45A7-804C-6BE565595DFD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5D4-45A7-804C-6BE565595DFD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5D4-45A7-804C-6BE565595DFD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5D4-45A7-804C-6BE565595DFD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5D4-45A7-804C-6BE565595DFD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5D4-45A7-804C-6BE565595DFD}"/>
              </c:ext>
            </c:extLst>
          </c:dPt>
          <c:cat>
            <c:strRef>
              <c:f>'[1]CASCO BAY'!$A$2:$A$8</c:f>
              <c:strCache>
                <c:ptCount val="7"/>
                <c:pt idx="0">
                  <c:v>FREEPORT</c:v>
                </c:pt>
                <c:pt idx="1">
                  <c:v>FALMOUTH</c:v>
                </c:pt>
                <c:pt idx="2">
                  <c:v>SAPPI-WESTBROOK</c:v>
                </c:pt>
                <c:pt idx="3">
                  <c:v>YARMOUTH</c:v>
                </c:pt>
                <c:pt idx="4">
                  <c:v>PWD-WESTBROOK</c:v>
                </c:pt>
                <c:pt idx="5">
                  <c:v>SOUTH PORTLAND</c:v>
                </c:pt>
                <c:pt idx="6">
                  <c:v>PWD-EAST END</c:v>
                </c:pt>
              </c:strCache>
            </c:strRef>
          </c:cat>
          <c:val>
            <c:numRef>
              <c:f>'[1]CASCO BAY'!$H$2:$H$8</c:f>
              <c:numCache>
                <c:formatCode>General</c:formatCode>
                <c:ptCount val="7"/>
                <c:pt idx="0">
                  <c:v>41.537370000000003</c:v>
                </c:pt>
                <c:pt idx="1">
                  <c:v>59.956260000000007</c:v>
                </c:pt>
                <c:pt idx="2">
                  <c:v>87.822006999999985</c:v>
                </c:pt>
                <c:pt idx="3">
                  <c:v>107.309112</c:v>
                </c:pt>
                <c:pt idx="4">
                  <c:v>289.25972280000002</c:v>
                </c:pt>
                <c:pt idx="5">
                  <c:v>771.68025981818187</c:v>
                </c:pt>
                <c:pt idx="6">
                  <c:v>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D4-45A7-804C-6BE56559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947008"/>
        <c:axId val="73948544"/>
      </c:barChart>
      <c:catAx>
        <c:axId val="7394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3948544"/>
        <c:crosses val="autoZero"/>
        <c:auto val="1"/>
        <c:lblAlgn val="ctr"/>
        <c:lblOffset val="100"/>
        <c:noMultiLvlLbl val="0"/>
      </c:catAx>
      <c:valAx>
        <c:axId val="73948544"/>
        <c:scaling>
          <c:orientation val="minMax"/>
          <c:max val="2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EFFLUENT</a:t>
                </a:r>
                <a:r>
                  <a:rPr lang="en-US" baseline="0"/>
                  <a:t> AVERAGE TN LOAD (LBS/DAY)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471481794633947E-2"/>
              <c:y val="3.048671401170095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73947008"/>
        <c:crosses val="autoZero"/>
        <c:crossBetween val="between"/>
        <c:majorUnit val="2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'[1]CASCO BAY'!$A$1</c:f>
              <c:strCache>
                <c:ptCount val="1"/>
                <c:pt idx="0">
                  <c:v>SAMPLE_POINT_ID</c:v>
                </c:pt>
              </c:strCache>
            </c:strRef>
          </c:tx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CEB-48BF-A2B5-86FC5409FF8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EB-48BF-A2B5-86FC5409FF8F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EB-48BF-A2B5-86FC5409FF8F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EB-48BF-A2B5-86FC5409FF8F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EB-48BF-A2B5-86FC5409FF8F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EB-48BF-A2B5-86FC5409FF8F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EB-48BF-A2B5-86FC5409FF8F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EB-48BF-A2B5-86FC5409FF8F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EB-48BF-A2B5-86FC5409FF8F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EB-48BF-A2B5-86FC5409FF8F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EB-48BF-A2B5-86FC5409FF8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'[1]CASCO BAY'!$A$2:$A$8</c15:sqref>
                  </c15:fullRef>
                </c:ext>
              </c:extLst>
              <c:f>('[1]CASCO BAY'!$A$2:$A$3,'[1]CASCO BAY'!$A$5,'[1]CASCO BAY'!$A$7:$A$8)</c:f>
              <c:strCache>
                <c:ptCount val="5"/>
                <c:pt idx="0">
                  <c:v>FREEPORT</c:v>
                </c:pt>
                <c:pt idx="1">
                  <c:v>FALMOUTH</c:v>
                </c:pt>
                <c:pt idx="2">
                  <c:v>YARMOUTH</c:v>
                </c:pt>
                <c:pt idx="3">
                  <c:v>SOUTH PORTLAND</c:v>
                </c:pt>
                <c:pt idx="4">
                  <c:v>PWD-EAST END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'[1]CASCO BAY'!$H$2:$H$8</c15:sqref>
                  </c15:fullRef>
                </c:ext>
              </c:extLst>
              <c:f>('[1]CASCO BAY'!$H$2:$H$3,'[1]CASCO BAY'!$H$5,'[1]CASCO BAY'!$H$7:$H$8)</c:f>
              <c:numCache>
                <c:formatCode>General</c:formatCode>
                <c:ptCount val="5"/>
                <c:pt idx="0">
                  <c:v>41.537370000000003</c:v>
                </c:pt>
                <c:pt idx="1">
                  <c:v>59.956260000000007</c:v>
                </c:pt>
                <c:pt idx="2">
                  <c:v>107.309112</c:v>
                </c:pt>
                <c:pt idx="3">
                  <c:v>771.68025981818187</c:v>
                </c:pt>
                <c:pt idx="4">
                  <c:v>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EB-48BF-A2B5-86FC5409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947008"/>
        <c:axId val="73948544"/>
      </c:barChart>
      <c:catAx>
        <c:axId val="7394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3948544"/>
        <c:crosses val="autoZero"/>
        <c:auto val="1"/>
        <c:lblAlgn val="ctr"/>
        <c:lblOffset val="100"/>
        <c:noMultiLvlLbl val="0"/>
      </c:catAx>
      <c:valAx>
        <c:axId val="73948544"/>
        <c:scaling>
          <c:orientation val="minMax"/>
          <c:max val="2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EFFLUENT</a:t>
                </a:r>
                <a:r>
                  <a:rPr lang="en-US" baseline="0"/>
                  <a:t> AVERAGE TN LOAD (LBS/DAY)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471481794633947E-2"/>
              <c:y val="3.048671401170095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73947008"/>
        <c:crosses val="autoZero"/>
        <c:crossBetween val="between"/>
        <c:majorUnit val="2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374983</xdr:colOff>
      <xdr:row>9</xdr:row>
      <xdr:rowOff>112144</xdr:rowOff>
    </xdr:from>
    <xdr:to>
      <xdr:col>4</xdr:col>
      <xdr:colOff>569343</xdr:colOff>
      <xdr:row>25</xdr:row>
      <xdr:rowOff>43132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E8B7B-A87C-40BB-98A5-B662A3590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847926</xdr:colOff>
      <xdr:row>9</xdr:row>
      <xdr:rowOff>103517</xdr:rowOff>
    </xdr:from>
    <xdr:to>
      <xdr:col>10</xdr:col>
      <xdr:colOff>526211</xdr:colOff>
      <xdr:row>25</xdr:row>
      <xdr:rowOff>43132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584C-B60A-4D4C-BF55-71CC8FE27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612475</xdr:colOff>
      <xdr:row>1</xdr:row>
      <xdr:rowOff>103517</xdr:rowOff>
    </xdr:from>
    <xdr:to>
      <xdr:col>19</xdr:col>
      <xdr:colOff>420156</xdr:colOff>
      <xdr:row>17</xdr:row>
      <xdr:rowOff>43133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4FD34-0FA8-407D-BFD0-AECC0607A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ine%20nutrients\DEP%20data,%20analyses\discharger%20data\master%20effluent%20nutrient%20data%20(-20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SCO%20BA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15-16 FACILITY NUTS"/>
      <sheetName val="MARINE MUNIC SECOND, NO FLAGS"/>
      <sheetName val="ALL ACTIVE, SECOND TN SUMMARY"/>
      <sheetName val="MARINE MUNIC SECOND TN SUMMARY"/>
      <sheetName val="ACTIVE PAPER FACILITIES TN"/>
      <sheetName val="PENOBSCOT"/>
      <sheetName val="CASCO BAY"/>
    </sheetNames>
    <sheetDataSet>
      <sheetData sheetId="0" refreshError="1"/>
      <sheetData sheetId="1" refreshError="1"/>
      <sheetData sheetId="2">
        <row r="2">
          <cell r="D2">
            <v>1.7267454936961621</v>
          </cell>
        </row>
        <row r="3">
          <cell r="D3">
            <v>4.5213570971557031</v>
          </cell>
        </row>
        <row r="4">
          <cell r="D4">
            <v>2.1373562329819218</v>
          </cell>
        </row>
        <row r="5">
          <cell r="D5">
            <v>5.2975614012486894</v>
          </cell>
        </row>
        <row r="6">
          <cell r="D6">
            <v>2.2964918898180335</v>
          </cell>
        </row>
        <row r="7">
          <cell r="D7">
            <v>1.7735767063573273</v>
          </cell>
        </row>
        <row r="8">
          <cell r="D8">
            <v>4.4611598267715129</v>
          </cell>
        </row>
        <row r="9">
          <cell r="D9">
            <v>9.9778928971334722</v>
          </cell>
        </row>
        <row r="10">
          <cell r="D10">
            <v>4.75</v>
          </cell>
        </row>
        <row r="11">
          <cell r="D11">
            <v>3.1282391212949165</v>
          </cell>
        </row>
        <row r="12">
          <cell r="D12">
            <v>3.731927116115743</v>
          </cell>
        </row>
        <row r="13">
          <cell r="D13">
            <v>1.37</v>
          </cell>
        </row>
        <row r="14">
          <cell r="D14">
            <v>2.2421622748290755</v>
          </cell>
        </row>
        <row r="15">
          <cell r="D15">
            <v>1.350870089979048</v>
          </cell>
        </row>
        <row r="16">
          <cell r="D16">
            <v>5.15</v>
          </cell>
        </row>
        <row r="17">
          <cell r="D17">
            <v>8.7153607096895325</v>
          </cell>
        </row>
        <row r="18">
          <cell r="D18">
            <v>1.0931468336870418</v>
          </cell>
        </row>
        <row r="19">
          <cell r="D19">
            <v>4.7372178895775194</v>
          </cell>
        </row>
        <row r="20">
          <cell r="D20">
            <v>3.3556549286242272</v>
          </cell>
        </row>
        <row r="21">
          <cell r="D21">
            <v>2.3557359076659403</v>
          </cell>
        </row>
        <row r="22">
          <cell r="D22">
            <v>0.62016449430776044</v>
          </cell>
        </row>
        <row r="23">
          <cell r="D23">
            <v>2.8979699791405729</v>
          </cell>
        </row>
        <row r="24">
          <cell r="D24">
            <v>2.2418733684131307</v>
          </cell>
        </row>
        <row r="25">
          <cell r="D25">
            <v>3.9419590201658345</v>
          </cell>
        </row>
        <row r="26">
          <cell r="D26">
            <v>3.8252477043977136</v>
          </cell>
        </row>
        <row r="27">
          <cell r="D27">
            <v>11.162874760413045</v>
          </cell>
        </row>
        <row r="28">
          <cell r="D28">
            <v>15.106715394155005</v>
          </cell>
        </row>
        <row r="29">
          <cell r="D29">
            <v>11.678419420737839</v>
          </cell>
        </row>
        <row r="30">
          <cell r="D30">
            <v>3.2187153604238725</v>
          </cell>
        </row>
        <row r="31">
          <cell r="D31">
            <v>10.821198501090336</v>
          </cell>
        </row>
        <row r="32">
          <cell r="D32">
            <v>4.1786359132183373</v>
          </cell>
        </row>
        <row r="33">
          <cell r="D33">
            <v>1.9671298889498898</v>
          </cell>
        </row>
        <row r="34">
          <cell r="D34">
            <v>1.7382295067630802</v>
          </cell>
        </row>
        <row r="35">
          <cell r="D35">
            <v>0.77032096793243499</v>
          </cell>
        </row>
        <row r="36">
          <cell r="D36">
            <v>4.5860597951230773</v>
          </cell>
        </row>
        <row r="37">
          <cell r="D37">
            <v>22.726078160814026</v>
          </cell>
        </row>
        <row r="38">
          <cell r="D38">
            <v>7.3337676042213999</v>
          </cell>
        </row>
        <row r="39">
          <cell r="D39">
            <v>1.986311489503428</v>
          </cell>
        </row>
        <row r="40">
          <cell r="D40">
            <v>5.7425247852395769</v>
          </cell>
        </row>
        <row r="41">
          <cell r="D41">
            <v>3.71</v>
          </cell>
        </row>
      </sheetData>
      <sheetData sheetId="3" refreshError="1"/>
      <sheetData sheetId="4" refreshError="1"/>
      <sheetData sheetId="5" refreshError="1"/>
      <sheetData sheetId="6">
        <row r="1">
          <cell r="A1" t="str">
            <v>SAMPLE_POINT_ID</v>
          </cell>
        </row>
        <row r="2">
          <cell r="A2" t="str">
            <v>FREEPORT</v>
          </cell>
          <cell r="C2">
            <v>14.23</v>
          </cell>
          <cell r="H2">
            <v>41.537370000000003</v>
          </cell>
        </row>
        <row r="3">
          <cell r="A3" t="str">
            <v>FALMOUTH</v>
          </cell>
          <cell r="C3">
            <v>7.9</v>
          </cell>
          <cell r="H3">
            <v>59.956260000000007</v>
          </cell>
        </row>
        <row r="4">
          <cell r="A4" t="str">
            <v>SAPPI-WESTBROOK</v>
          </cell>
          <cell r="C4">
            <v>2.8383333333333329</v>
          </cell>
          <cell r="H4">
            <v>87.822006999999985</v>
          </cell>
        </row>
        <row r="5">
          <cell r="A5" t="str">
            <v>YARMOUTH</v>
          </cell>
          <cell r="C5">
            <v>16.93</v>
          </cell>
          <cell r="H5">
            <v>107.309112</v>
          </cell>
        </row>
        <row r="6">
          <cell r="A6" t="str">
            <v>PWD-WESTBROOK</v>
          </cell>
          <cell r="C6">
            <v>12.431333333333335</v>
          </cell>
          <cell r="H6">
            <v>289.25972280000002</v>
          </cell>
        </row>
        <row r="7">
          <cell r="A7" t="str">
            <v>SOUTH PORTLAND</v>
          </cell>
          <cell r="C7">
            <v>15.344545454545454</v>
          </cell>
          <cell r="H7">
            <v>771.68025981818187</v>
          </cell>
        </row>
        <row r="8">
          <cell r="A8" t="str">
            <v>PWD-EAST END</v>
          </cell>
          <cell r="C8">
            <v>14.73</v>
          </cell>
          <cell r="H8">
            <v>2437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CO BA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pane ySplit="1" topLeftCell="A2" activePane="bottomLeft" state="frozen"/>
      <selection pane="bottomLeft" activeCell="K14" sqref="K14"/>
    </sheetView>
  </sheetViews>
  <sheetFormatPr defaultRowHeight="14.3" x14ac:dyDescent="0.25"/>
  <cols>
    <col min="1" max="1" width="21.75" bestFit="1" customWidth="1"/>
    <col min="2" max="2" width="10.375" bestFit="1" customWidth="1"/>
    <col min="6" max="6" width="16.125" customWidth="1"/>
    <col min="7" max="7" width="11.375" customWidth="1"/>
  </cols>
  <sheetData>
    <row r="1" spans="1:7" ht="42.8" x14ac:dyDescent="0.25">
      <c r="A1" s="26" t="s">
        <v>49</v>
      </c>
      <c r="B1" s="26" t="s">
        <v>50</v>
      </c>
      <c r="C1" s="26" t="s">
        <v>51</v>
      </c>
      <c r="D1" s="26" t="s">
        <v>52</v>
      </c>
      <c r="E1" s="26" t="s">
        <v>53</v>
      </c>
      <c r="F1" s="26" t="s">
        <v>58</v>
      </c>
      <c r="G1" s="26" t="s">
        <v>59</v>
      </c>
    </row>
    <row r="2" spans="1:7" x14ac:dyDescent="0.25">
      <c r="A2" s="7" t="s">
        <v>54</v>
      </c>
      <c r="B2" s="27">
        <v>39581</v>
      </c>
      <c r="C2" s="28">
        <v>3.8</v>
      </c>
      <c r="D2" s="28">
        <v>2.5</v>
      </c>
      <c r="E2" s="29">
        <v>6.3</v>
      </c>
      <c r="F2" s="28"/>
      <c r="G2" s="28"/>
    </row>
    <row r="3" spans="1:7" x14ac:dyDescent="0.25">
      <c r="A3" s="7" t="s">
        <v>54</v>
      </c>
      <c r="B3" s="27">
        <v>39624</v>
      </c>
      <c r="C3" s="28">
        <v>5</v>
      </c>
      <c r="D3" s="28">
        <v>2.2999999999999998</v>
      </c>
      <c r="E3" s="29">
        <v>7.3</v>
      </c>
      <c r="F3" s="28"/>
      <c r="G3" s="28"/>
    </row>
    <row r="4" spans="1:7" x14ac:dyDescent="0.25">
      <c r="A4" s="7" t="s">
        <v>54</v>
      </c>
      <c r="B4" s="27">
        <v>39645</v>
      </c>
      <c r="C4" s="28">
        <v>5.4</v>
      </c>
      <c r="D4" s="28">
        <v>3.1</v>
      </c>
      <c r="E4" s="29">
        <v>8.5</v>
      </c>
      <c r="F4" s="28"/>
      <c r="G4" s="28"/>
    </row>
    <row r="5" spans="1:7" x14ac:dyDescent="0.25">
      <c r="A5" s="7" t="s">
        <v>54</v>
      </c>
      <c r="B5" s="27">
        <v>39673</v>
      </c>
      <c r="C5" s="28">
        <v>7.5</v>
      </c>
      <c r="D5" s="28">
        <v>2.4</v>
      </c>
      <c r="E5" s="29">
        <v>9.9</v>
      </c>
      <c r="F5" s="28"/>
      <c r="G5" s="28"/>
    </row>
    <row r="6" spans="1:7" x14ac:dyDescent="0.25">
      <c r="A6" s="7" t="s">
        <v>54</v>
      </c>
      <c r="B6" s="27">
        <v>39708</v>
      </c>
      <c r="C6" s="28">
        <v>6.5</v>
      </c>
      <c r="D6" s="28">
        <v>2.2000000000000002</v>
      </c>
      <c r="E6" s="29">
        <v>8.6999999999999993</v>
      </c>
      <c r="F6" s="28"/>
      <c r="G6" s="28"/>
    </row>
    <row r="7" spans="1:7" x14ac:dyDescent="0.25">
      <c r="A7" s="7" t="s">
        <v>54</v>
      </c>
      <c r="B7" s="27">
        <v>39736</v>
      </c>
      <c r="C7" s="28">
        <v>5</v>
      </c>
      <c r="D7" s="28">
        <v>1.7</v>
      </c>
      <c r="E7" s="29">
        <v>6.7</v>
      </c>
      <c r="F7" s="28"/>
      <c r="G7" s="28"/>
    </row>
    <row r="8" spans="1:7" x14ac:dyDescent="0.25">
      <c r="A8" s="30" t="s">
        <v>55</v>
      </c>
      <c r="B8" s="27">
        <v>39581</v>
      </c>
      <c r="C8" s="28">
        <v>11</v>
      </c>
      <c r="D8" s="28">
        <v>3.9</v>
      </c>
      <c r="E8" s="29">
        <v>14.9</v>
      </c>
      <c r="F8" s="28"/>
      <c r="G8" s="28"/>
    </row>
    <row r="9" spans="1:7" x14ac:dyDescent="0.25">
      <c r="A9" s="30" t="s">
        <v>55</v>
      </c>
      <c r="B9" s="27">
        <v>39624</v>
      </c>
      <c r="C9" s="28">
        <v>1.6</v>
      </c>
      <c r="D9" s="28">
        <v>20</v>
      </c>
      <c r="E9" s="29">
        <v>21.6</v>
      </c>
      <c r="F9" s="28"/>
      <c r="G9" s="28"/>
    </row>
    <row r="10" spans="1:7" x14ac:dyDescent="0.25">
      <c r="A10" s="30" t="s">
        <v>55</v>
      </c>
      <c r="B10" s="27">
        <v>39645</v>
      </c>
      <c r="C10" s="28">
        <v>1.5</v>
      </c>
      <c r="D10" s="28">
        <v>14</v>
      </c>
      <c r="E10" s="29">
        <v>15.5</v>
      </c>
      <c r="F10" s="28"/>
      <c r="G10" s="28"/>
    </row>
    <row r="11" spans="1:7" x14ac:dyDescent="0.25">
      <c r="A11" s="30" t="s">
        <v>55</v>
      </c>
      <c r="B11" s="27">
        <v>39673</v>
      </c>
      <c r="C11" s="28">
        <v>4.0999999999999996</v>
      </c>
      <c r="D11" s="28">
        <v>5.9</v>
      </c>
      <c r="E11" s="29">
        <v>10</v>
      </c>
      <c r="F11" s="28"/>
      <c r="G11" s="28"/>
    </row>
    <row r="12" spans="1:7" x14ac:dyDescent="0.25">
      <c r="A12" s="30" t="s">
        <v>55</v>
      </c>
      <c r="B12" s="27">
        <v>39708</v>
      </c>
      <c r="C12" s="28">
        <v>4.5999999999999996</v>
      </c>
      <c r="D12" s="28">
        <v>3.5</v>
      </c>
      <c r="E12" s="29">
        <v>8.1</v>
      </c>
      <c r="F12" s="28"/>
      <c r="G12" s="28"/>
    </row>
    <row r="13" spans="1:7" x14ac:dyDescent="0.25">
      <c r="A13" s="30" t="s">
        <v>55</v>
      </c>
      <c r="B13" s="27">
        <v>39736</v>
      </c>
      <c r="C13" s="28">
        <v>2.2999999999999998</v>
      </c>
      <c r="D13" s="28">
        <v>13</v>
      </c>
      <c r="E13" s="29">
        <v>15.3</v>
      </c>
      <c r="F13" s="28"/>
      <c r="G13" s="28"/>
    </row>
    <row r="14" spans="1:7" x14ac:dyDescent="0.25">
      <c r="A14" s="30" t="s">
        <v>56</v>
      </c>
      <c r="B14" s="27">
        <v>39581</v>
      </c>
      <c r="C14" s="28">
        <v>2</v>
      </c>
      <c r="D14" s="28">
        <v>17</v>
      </c>
      <c r="E14" s="29">
        <v>19</v>
      </c>
      <c r="F14" s="28"/>
      <c r="G14" s="28"/>
    </row>
    <row r="15" spans="1:7" x14ac:dyDescent="0.25">
      <c r="A15" s="30" t="s">
        <v>56</v>
      </c>
      <c r="B15" s="27">
        <v>39624</v>
      </c>
      <c r="C15" s="28">
        <v>0.83</v>
      </c>
      <c r="D15" s="28">
        <v>15</v>
      </c>
      <c r="E15" s="29">
        <v>15.8</v>
      </c>
      <c r="F15" s="28"/>
      <c r="G15" s="28"/>
    </row>
    <row r="16" spans="1:7" x14ac:dyDescent="0.25">
      <c r="A16" s="30" t="s">
        <v>56</v>
      </c>
      <c r="B16" s="27">
        <v>39645</v>
      </c>
      <c r="C16" s="28">
        <v>3.4</v>
      </c>
      <c r="D16" s="28">
        <v>14</v>
      </c>
      <c r="E16" s="29">
        <v>17.399999999999999</v>
      </c>
      <c r="F16" s="28"/>
      <c r="G16" s="28"/>
    </row>
    <row r="17" spans="1:7" x14ac:dyDescent="0.25">
      <c r="A17" s="30" t="s">
        <v>56</v>
      </c>
      <c r="B17" s="27">
        <v>39673</v>
      </c>
      <c r="C17" s="28">
        <v>2</v>
      </c>
      <c r="D17" s="28">
        <v>8.1999999999999993</v>
      </c>
      <c r="E17" s="29">
        <v>10.199999999999999</v>
      </c>
      <c r="F17" s="28"/>
      <c r="G17" s="28"/>
    </row>
    <row r="18" spans="1:7" x14ac:dyDescent="0.25">
      <c r="A18" s="30" t="s">
        <v>56</v>
      </c>
      <c r="B18" s="27">
        <v>39708</v>
      </c>
      <c r="C18" s="28">
        <v>0.6</v>
      </c>
      <c r="D18" s="28">
        <v>9.6</v>
      </c>
      <c r="E18" s="29">
        <v>10.199999999999999</v>
      </c>
      <c r="F18" s="28"/>
      <c r="G18" s="28"/>
    </row>
    <row r="19" spans="1:7" x14ac:dyDescent="0.25">
      <c r="A19" s="30" t="s">
        <v>56</v>
      </c>
      <c r="B19" s="27">
        <v>39736</v>
      </c>
      <c r="C19" s="28">
        <v>0.81</v>
      </c>
      <c r="D19" s="28">
        <v>15</v>
      </c>
      <c r="E19" s="29">
        <v>15.8</v>
      </c>
      <c r="F19" s="28"/>
      <c r="G19" s="28"/>
    </row>
    <row r="20" spans="1:7" x14ac:dyDescent="0.25">
      <c r="A20" s="30" t="s">
        <v>60</v>
      </c>
      <c r="B20" s="27">
        <v>39581</v>
      </c>
      <c r="C20" s="28">
        <v>0.17</v>
      </c>
      <c r="D20" s="28">
        <v>4.5999999999999996</v>
      </c>
      <c r="E20" s="29">
        <v>4.8</v>
      </c>
      <c r="F20" s="28"/>
      <c r="G20" s="28"/>
    </row>
    <row r="21" spans="1:7" x14ac:dyDescent="0.25">
      <c r="A21" s="30" t="s">
        <v>60</v>
      </c>
      <c r="B21" s="27">
        <v>39624</v>
      </c>
      <c r="C21" s="28">
        <v>0.4</v>
      </c>
      <c r="D21" s="28">
        <v>1.9</v>
      </c>
      <c r="E21" s="29">
        <v>2.2999999999999998</v>
      </c>
      <c r="F21" s="28"/>
      <c r="G21" s="28"/>
    </row>
    <row r="22" spans="1:7" x14ac:dyDescent="0.25">
      <c r="A22" s="30" t="s">
        <v>60</v>
      </c>
      <c r="B22" s="27">
        <v>39645</v>
      </c>
      <c r="C22" s="28">
        <v>0.21</v>
      </c>
      <c r="D22" s="28">
        <v>2.2000000000000002</v>
      </c>
      <c r="E22" s="29">
        <v>2.41</v>
      </c>
      <c r="F22" s="28"/>
      <c r="G22" s="28"/>
    </row>
    <row r="23" spans="1:7" x14ac:dyDescent="0.25">
      <c r="A23" s="30" t="s">
        <v>60</v>
      </c>
      <c r="B23" s="27">
        <v>39673</v>
      </c>
      <c r="C23" s="28">
        <v>0.44</v>
      </c>
      <c r="D23" s="28">
        <v>3.8</v>
      </c>
      <c r="E23" s="29">
        <v>4.24</v>
      </c>
      <c r="F23" s="28"/>
      <c r="G23" s="28"/>
    </row>
    <row r="24" spans="1:7" x14ac:dyDescent="0.25">
      <c r="A24" s="30" t="s">
        <v>60</v>
      </c>
      <c r="B24" s="27">
        <v>39708</v>
      </c>
      <c r="C24" s="28">
        <v>0.48</v>
      </c>
      <c r="D24" s="28">
        <v>1.2</v>
      </c>
      <c r="E24" s="29">
        <v>1.68</v>
      </c>
      <c r="F24" s="28"/>
      <c r="G24" s="28"/>
    </row>
    <row r="25" spans="1:7" x14ac:dyDescent="0.25">
      <c r="A25" s="30" t="s">
        <v>60</v>
      </c>
      <c r="B25" s="27">
        <v>39736</v>
      </c>
      <c r="C25" s="28">
        <v>0.3</v>
      </c>
      <c r="D25" s="28">
        <v>2</v>
      </c>
      <c r="E25" s="29">
        <v>2.2999999999999998</v>
      </c>
      <c r="F25" s="28"/>
      <c r="G25" s="28"/>
    </row>
    <row r="26" spans="1:7" x14ac:dyDescent="0.25">
      <c r="A26" s="28" t="s">
        <v>57</v>
      </c>
      <c r="B26" s="27">
        <v>39589</v>
      </c>
      <c r="C26" s="28">
        <v>2.8</v>
      </c>
      <c r="D26" s="28">
        <v>18</v>
      </c>
      <c r="E26" s="29">
        <v>20.8</v>
      </c>
      <c r="F26" s="28"/>
      <c r="G26" s="28"/>
    </row>
    <row r="27" spans="1:7" x14ac:dyDescent="0.25">
      <c r="A27" s="28" t="s">
        <v>57</v>
      </c>
      <c r="B27" s="27">
        <v>39624</v>
      </c>
      <c r="C27" s="28">
        <v>3.3</v>
      </c>
      <c r="D27" s="28">
        <v>25</v>
      </c>
      <c r="E27" s="29">
        <v>28.3</v>
      </c>
      <c r="F27" s="28"/>
      <c r="G27" s="28"/>
    </row>
    <row r="28" spans="1:7" x14ac:dyDescent="0.25">
      <c r="A28" s="28" t="s">
        <v>57</v>
      </c>
      <c r="B28" s="27">
        <v>39645</v>
      </c>
      <c r="C28" s="28">
        <v>1.4</v>
      </c>
      <c r="D28" s="28">
        <v>8.8000000000000007</v>
      </c>
      <c r="E28" s="29">
        <v>10.199999999999999</v>
      </c>
      <c r="F28" s="28"/>
      <c r="G28" s="28"/>
    </row>
    <row r="29" spans="1:7" x14ac:dyDescent="0.25">
      <c r="A29" s="28" t="s">
        <v>57</v>
      </c>
      <c r="B29" s="27">
        <v>39673</v>
      </c>
      <c r="C29" s="28">
        <v>3.7</v>
      </c>
      <c r="D29" s="28">
        <v>5.8</v>
      </c>
      <c r="E29" s="29">
        <v>9.5</v>
      </c>
      <c r="F29" s="28"/>
      <c r="G29" s="28"/>
    </row>
    <row r="30" spans="1:7" x14ac:dyDescent="0.25">
      <c r="A30" s="28" t="s">
        <v>57</v>
      </c>
      <c r="B30" s="27">
        <v>39708</v>
      </c>
      <c r="C30" s="28">
        <v>6.2</v>
      </c>
      <c r="D30" s="28">
        <v>1.9</v>
      </c>
      <c r="E30" s="29">
        <v>8.1</v>
      </c>
      <c r="F30" s="28"/>
      <c r="G30" s="28"/>
    </row>
    <row r="31" spans="1:7" x14ac:dyDescent="0.25">
      <c r="A31" s="28" t="s">
        <v>57</v>
      </c>
      <c r="B31" s="27">
        <v>39736</v>
      </c>
      <c r="C31" s="28">
        <v>5.6</v>
      </c>
      <c r="D31" s="28">
        <v>4.4000000000000004</v>
      </c>
      <c r="E31" s="29">
        <v>10</v>
      </c>
      <c r="F31" s="28"/>
      <c r="G31" s="28"/>
    </row>
    <row r="32" spans="1:7" x14ac:dyDescent="0.25">
      <c r="A32" s="28" t="s">
        <v>57</v>
      </c>
      <c r="B32" s="31">
        <v>42529</v>
      </c>
      <c r="C32" s="28">
        <v>2.4700000000000002</v>
      </c>
      <c r="D32" s="28">
        <v>2.7</v>
      </c>
      <c r="E32" s="28">
        <v>5.17</v>
      </c>
      <c r="F32" s="28">
        <v>2.06</v>
      </c>
      <c r="G32" s="28">
        <v>1.95</v>
      </c>
    </row>
    <row r="33" spans="1:7" x14ac:dyDescent="0.25">
      <c r="A33" s="28" t="s">
        <v>57</v>
      </c>
      <c r="B33" s="31">
        <v>42556</v>
      </c>
      <c r="C33" s="28">
        <v>13.6</v>
      </c>
      <c r="D33" s="28">
        <v>9.9499999999999993</v>
      </c>
      <c r="E33" s="28">
        <v>23.549999999999997</v>
      </c>
      <c r="F33" s="28">
        <v>9.6300000000000008</v>
      </c>
      <c r="G33" s="28">
        <v>9.0500000000000007</v>
      </c>
    </row>
    <row r="34" spans="1:7" x14ac:dyDescent="0.25">
      <c r="A34" s="28" t="s">
        <v>57</v>
      </c>
      <c r="B34" s="31">
        <v>42584</v>
      </c>
      <c r="C34" s="28">
        <v>7.33</v>
      </c>
      <c r="D34" s="28">
        <v>10.6</v>
      </c>
      <c r="E34" s="28">
        <v>17.93</v>
      </c>
      <c r="F34" s="28">
        <v>12.3</v>
      </c>
      <c r="G34" s="28">
        <v>11.9</v>
      </c>
    </row>
    <row r="35" spans="1:7" x14ac:dyDescent="0.25">
      <c r="A35" s="28" t="s">
        <v>57</v>
      </c>
      <c r="B35" s="31">
        <v>42612</v>
      </c>
      <c r="C35" s="28">
        <v>11.1</v>
      </c>
      <c r="D35" s="28">
        <v>8.83</v>
      </c>
      <c r="E35" s="28">
        <v>19.93</v>
      </c>
      <c r="F35" s="28">
        <v>13</v>
      </c>
      <c r="G35" s="28">
        <v>12</v>
      </c>
    </row>
    <row r="36" spans="1:7" x14ac:dyDescent="0.25">
      <c r="A36" s="28" t="s">
        <v>57</v>
      </c>
      <c r="B36" s="31">
        <v>42647</v>
      </c>
      <c r="C36" s="28">
        <v>5.31</v>
      </c>
      <c r="D36" s="28">
        <v>10</v>
      </c>
      <c r="E36" s="28">
        <v>15.309999999999999</v>
      </c>
      <c r="F36" s="28">
        <v>9.5</v>
      </c>
      <c r="G36" s="28">
        <v>9.51</v>
      </c>
    </row>
    <row r="37" spans="1:7" x14ac:dyDescent="0.25">
      <c r="A37" s="28" t="s">
        <v>61</v>
      </c>
      <c r="B37" s="27">
        <v>39581</v>
      </c>
      <c r="C37" s="28">
        <v>9.1999999999999993</v>
      </c>
      <c r="D37" s="28">
        <v>2.1</v>
      </c>
      <c r="E37" s="29">
        <v>11.3</v>
      </c>
      <c r="F37" s="28"/>
      <c r="G37" s="28"/>
    </row>
    <row r="38" spans="1:7" x14ac:dyDescent="0.25">
      <c r="A38" s="28" t="s">
        <v>61</v>
      </c>
      <c r="B38" s="27">
        <v>39624</v>
      </c>
      <c r="C38" s="28">
        <v>16</v>
      </c>
      <c r="D38" s="28">
        <v>3.8</v>
      </c>
      <c r="E38" s="29">
        <v>19.8</v>
      </c>
      <c r="F38" s="28"/>
      <c r="G38" s="28"/>
    </row>
    <row r="39" spans="1:7" x14ac:dyDescent="0.25">
      <c r="A39" s="28" t="s">
        <v>61</v>
      </c>
      <c r="B39" s="27">
        <v>39645</v>
      </c>
      <c r="C39" s="28">
        <v>17</v>
      </c>
      <c r="D39" s="28">
        <v>3.3</v>
      </c>
      <c r="E39" s="29">
        <v>20.3</v>
      </c>
      <c r="F39" s="28"/>
      <c r="G39" s="28"/>
    </row>
    <row r="40" spans="1:7" x14ac:dyDescent="0.25">
      <c r="A40" s="28" t="s">
        <v>61</v>
      </c>
      <c r="B40" s="27">
        <v>39673</v>
      </c>
      <c r="C40" s="28">
        <v>12</v>
      </c>
      <c r="D40" s="28">
        <v>2.6</v>
      </c>
      <c r="E40" s="29">
        <v>14.6</v>
      </c>
      <c r="F40" s="28"/>
      <c r="G40" s="28"/>
    </row>
    <row r="41" spans="1:7" x14ac:dyDescent="0.25">
      <c r="A41" s="28" t="s">
        <v>61</v>
      </c>
      <c r="B41" s="27">
        <v>39708</v>
      </c>
      <c r="C41" s="28">
        <v>10</v>
      </c>
      <c r="D41" s="28">
        <v>1.7</v>
      </c>
      <c r="E41" s="29">
        <v>11.7</v>
      </c>
      <c r="F41" s="28"/>
      <c r="G41" s="28"/>
    </row>
    <row r="42" spans="1:7" x14ac:dyDescent="0.25">
      <c r="A42" s="28" t="s">
        <v>61</v>
      </c>
      <c r="B42" s="27">
        <v>39736</v>
      </c>
      <c r="C42" s="28">
        <v>22</v>
      </c>
      <c r="D42" s="28">
        <v>1.9</v>
      </c>
      <c r="E42" s="29">
        <v>23.9</v>
      </c>
      <c r="F42" s="28"/>
      <c r="G42" s="28"/>
    </row>
  </sheetData>
  <autoFilter ref="A1:G1"/>
  <sortState ref="A2:H42">
    <sortCondition ref="A2:A42"/>
    <sortCondition ref="B2:B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4" sqref="J4"/>
    </sheetView>
  </sheetViews>
  <sheetFormatPr defaultRowHeight="14.3" x14ac:dyDescent="0.25"/>
  <cols>
    <col min="1" max="1" width="17" customWidth="1"/>
    <col min="2" max="2" width="15" customWidth="1"/>
    <col min="3" max="4" width="12.25" style="18" customWidth="1"/>
    <col min="5" max="5" width="20" style="19" customWidth="1"/>
    <col min="6" max="6" width="19.875" style="19" customWidth="1"/>
    <col min="7" max="7" width="13.25" style="17" customWidth="1"/>
    <col min="8" max="8" width="14.625" style="17" customWidth="1"/>
    <col min="9" max="10" width="14.125" customWidth="1"/>
  </cols>
  <sheetData>
    <row r="1" spans="1:12" s="6" customFormat="1" ht="57.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</row>
    <row r="2" spans="1:12" x14ac:dyDescent="0.25">
      <c r="A2" s="7" t="s">
        <v>9</v>
      </c>
      <c r="B2" s="7">
        <v>6</v>
      </c>
      <c r="C2" s="8">
        <v>14.23</v>
      </c>
      <c r="D2" s="8">
        <v>4.75</v>
      </c>
      <c r="E2" s="9">
        <v>0.75</v>
      </c>
      <c r="F2" s="9">
        <f>C2*E2*8.34</f>
        <v>89.008649999999989</v>
      </c>
      <c r="G2" s="9">
        <v>0.35</v>
      </c>
      <c r="H2" s="9">
        <f>C2*G2*8.34</f>
        <v>41.537370000000003</v>
      </c>
      <c r="I2" s="10">
        <f t="shared" ref="I2:I7" si="0">(H2/2000)*365</f>
        <v>7.580570025000001</v>
      </c>
    </row>
    <row r="3" spans="1:12" x14ac:dyDescent="0.25">
      <c r="A3" s="7" t="s">
        <v>10</v>
      </c>
      <c r="B3" s="7">
        <v>6</v>
      </c>
      <c r="C3" s="10">
        <v>7.9</v>
      </c>
      <c r="D3" s="10">
        <v>1.37</v>
      </c>
      <c r="E3" s="9">
        <v>1.56</v>
      </c>
      <c r="F3" s="9">
        <f>C3*E3*8.34</f>
        <v>102.78216000000002</v>
      </c>
      <c r="G3" s="9">
        <v>0.91</v>
      </c>
      <c r="H3" s="9">
        <f t="shared" ref="H3:H7" si="1">C3*G3*8.34</f>
        <v>59.956260000000007</v>
      </c>
      <c r="I3" s="10">
        <f t="shared" si="0"/>
        <v>10.942017450000002</v>
      </c>
    </row>
    <row r="4" spans="1:12" x14ac:dyDescent="0.25">
      <c r="A4" s="7" t="s">
        <v>11</v>
      </c>
      <c r="B4" s="7">
        <v>9</v>
      </c>
      <c r="C4" s="11">
        <v>2.8383333333333329</v>
      </c>
      <c r="D4" s="11">
        <v>1.350870089979048</v>
      </c>
      <c r="E4" s="10">
        <v>10</v>
      </c>
      <c r="F4" s="10">
        <f>C4*E4*8.34</f>
        <v>236.71699999999996</v>
      </c>
      <c r="G4" s="10">
        <v>3.71</v>
      </c>
      <c r="H4" s="10">
        <f t="shared" si="1"/>
        <v>87.822006999999985</v>
      </c>
      <c r="I4" s="10">
        <f t="shared" si="0"/>
        <v>16.027516277499995</v>
      </c>
    </row>
    <row r="5" spans="1:12" x14ac:dyDescent="0.25">
      <c r="A5" s="7" t="s">
        <v>12</v>
      </c>
      <c r="B5" s="7">
        <v>6</v>
      </c>
      <c r="C5" s="8">
        <v>16.93</v>
      </c>
      <c r="D5" s="8">
        <v>5.15</v>
      </c>
      <c r="E5" s="9">
        <v>1.31</v>
      </c>
      <c r="F5" s="9">
        <f>C5*E5*8.34</f>
        <v>184.96702199999999</v>
      </c>
      <c r="G5" s="9">
        <v>0.76</v>
      </c>
      <c r="H5" s="9">
        <f t="shared" si="1"/>
        <v>107.309112</v>
      </c>
      <c r="I5" s="10">
        <f t="shared" si="0"/>
        <v>19.583912940000001</v>
      </c>
    </row>
    <row r="6" spans="1:12" x14ac:dyDescent="0.25">
      <c r="A6" s="7" t="s">
        <v>13</v>
      </c>
      <c r="B6" s="7">
        <v>15</v>
      </c>
      <c r="C6" s="11">
        <v>12.431333333333335</v>
      </c>
      <c r="D6" s="11">
        <v>4.1786359132183373</v>
      </c>
      <c r="E6" s="10" t="s">
        <v>14</v>
      </c>
      <c r="F6" s="9" t="s">
        <v>15</v>
      </c>
      <c r="G6" s="10">
        <v>2.79</v>
      </c>
      <c r="H6" s="10">
        <f t="shared" si="1"/>
        <v>289.25972280000002</v>
      </c>
      <c r="I6" s="10">
        <f t="shared" si="0"/>
        <v>52.789899411</v>
      </c>
    </row>
    <row r="7" spans="1:12" x14ac:dyDescent="0.25">
      <c r="A7" s="7" t="s">
        <v>16</v>
      </c>
      <c r="B7" s="7">
        <v>11</v>
      </c>
      <c r="C7" s="8">
        <v>15.344545454545454</v>
      </c>
      <c r="D7" s="8">
        <v>7.3337676042213999</v>
      </c>
      <c r="E7" s="9">
        <v>9.3000000000000007</v>
      </c>
      <c r="F7" s="9">
        <f>C7*E7*8.34</f>
        <v>1190.1536345454545</v>
      </c>
      <c r="G7" s="9">
        <v>6.03</v>
      </c>
      <c r="H7" s="9">
        <f t="shared" si="1"/>
        <v>771.68025981818187</v>
      </c>
      <c r="I7" s="10">
        <f t="shared" si="0"/>
        <v>140.83164741681819</v>
      </c>
    </row>
    <row r="8" spans="1:12" x14ac:dyDescent="0.25">
      <c r="A8" s="7" t="s">
        <v>17</v>
      </c>
      <c r="B8" s="7">
        <v>6</v>
      </c>
      <c r="C8" s="8">
        <v>14.73</v>
      </c>
      <c r="D8" s="8">
        <v>3.71</v>
      </c>
      <c r="E8" s="9" t="s">
        <v>18</v>
      </c>
      <c r="F8" s="9" t="s">
        <v>15</v>
      </c>
      <c r="G8" s="9">
        <v>16.71</v>
      </c>
      <c r="H8" s="12">
        <v>2437</v>
      </c>
      <c r="I8" s="10">
        <f>(2437/2000)*365</f>
        <v>444.7525</v>
      </c>
    </row>
    <row r="9" spans="1:12" x14ac:dyDescent="0.25">
      <c r="A9" s="13" t="s">
        <v>19</v>
      </c>
      <c r="B9" s="14"/>
      <c r="C9" s="15"/>
      <c r="D9" s="15"/>
      <c r="E9" s="16"/>
      <c r="F9" s="16"/>
    </row>
    <row r="26" spans="1:10" ht="14.95" thickBot="1" x14ac:dyDescent="0.3"/>
    <row r="27" spans="1:10" ht="65.900000000000006" thickBot="1" x14ac:dyDescent="0.35">
      <c r="A27" s="20" t="s">
        <v>20</v>
      </c>
      <c r="B27" s="20" t="s">
        <v>21</v>
      </c>
      <c r="C27" s="20" t="s">
        <v>22</v>
      </c>
      <c r="D27" s="20" t="s">
        <v>23</v>
      </c>
      <c r="E27" s="20" t="s">
        <v>24</v>
      </c>
      <c r="F27" s="20" t="s">
        <v>25</v>
      </c>
      <c r="G27" s="20" t="s">
        <v>26</v>
      </c>
      <c r="H27" s="20" t="s">
        <v>27</v>
      </c>
      <c r="I27" s="20" t="s">
        <v>28</v>
      </c>
      <c r="J27" s="20" t="s">
        <v>29</v>
      </c>
    </row>
    <row r="28" spans="1:10" ht="17" thickBot="1" x14ac:dyDescent="0.35">
      <c r="A28" s="21" t="s">
        <v>30</v>
      </c>
      <c r="B28" s="22">
        <v>42405</v>
      </c>
      <c r="C28" s="21">
        <v>0.75</v>
      </c>
      <c r="D28" s="21">
        <v>0.28000000000000003</v>
      </c>
      <c r="E28" s="21">
        <v>0.28999999999999998</v>
      </c>
      <c r="F28" s="21">
        <v>0.32</v>
      </c>
      <c r="G28" s="21" t="s">
        <v>31</v>
      </c>
      <c r="H28" s="21" t="s">
        <v>31</v>
      </c>
      <c r="I28" s="21" t="s">
        <v>32</v>
      </c>
      <c r="J28" s="21" t="s">
        <v>33</v>
      </c>
    </row>
    <row r="29" spans="1:10" ht="17" thickBot="1" x14ac:dyDescent="0.35">
      <c r="A29" s="21" t="s">
        <v>34</v>
      </c>
      <c r="B29" s="22">
        <v>42814</v>
      </c>
      <c r="C29" s="21" t="s">
        <v>35</v>
      </c>
      <c r="D29" s="21">
        <v>0.32</v>
      </c>
      <c r="E29" s="21">
        <v>0.33</v>
      </c>
      <c r="F29" s="21">
        <v>0.32</v>
      </c>
      <c r="G29" s="21" t="s">
        <v>32</v>
      </c>
      <c r="H29" s="21" t="s">
        <v>32</v>
      </c>
      <c r="I29" s="21" t="s">
        <v>32</v>
      </c>
      <c r="J29" s="21" t="s">
        <v>36</v>
      </c>
    </row>
    <row r="30" spans="1:10" ht="17" thickBot="1" x14ac:dyDescent="0.35">
      <c r="A30" s="21" t="s">
        <v>37</v>
      </c>
      <c r="B30" s="22">
        <v>42956</v>
      </c>
      <c r="C30" s="21">
        <v>1.31</v>
      </c>
      <c r="D30" s="21" t="s">
        <v>38</v>
      </c>
      <c r="E30" s="21" t="s">
        <v>38</v>
      </c>
      <c r="F30" s="21" t="s">
        <v>38</v>
      </c>
      <c r="G30" s="21" t="s">
        <v>39</v>
      </c>
      <c r="H30" s="21" t="s">
        <v>32</v>
      </c>
      <c r="I30" s="21" t="s">
        <v>32</v>
      </c>
      <c r="J30" s="21" t="s">
        <v>40</v>
      </c>
    </row>
    <row r="31" spans="1:10" ht="17" thickBot="1" x14ac:dyDescent="0.35">
      <c r="A31" s="21" t="s">
        <v>41</v>
      </c>
      <c r="B31" s="22">
        <v>42983</v>
      </c>
      <c r="C31" s="21" t="s">
        <v>42</v>
      </c>
      <c r="D31" s="21">
        <v>0.41</v>
      </c>
      <c r="E31" s="21" t="s">
        <v>43</v>
      </c>
      <c r="F31" s="21">
        <v>0.45</v>
      </c>
      <c r="G31" s="21" t="s">
        <v>32</v>
      </c>
      <c r="H31" s="21" t="s">
        <v>32</v>
      </c>
      <c r="I31" s="21" t="s">
        <v>31</v>
      </c>
      <c r="J31" s="21">
        <v>2016</v>
      </c>
    </row>
    <row r="32" spans="1:10" ht="17" thickBot="1" x14ac:dyDescent="0.35">
      <c r="A32" s="21" t="s">
        <v>44</v>
      </c>
      <c r="B32" s="21" t="s">
        <v>45</v>
      </c>
      <c r="C32" s="21">
        <v>1.56</v>
      </c>
      <c r="D32" s="21">
        <v>0.34</v>
      </c>
      <c r="E32" s="21">
        <v>0.35</v>
      </c>
      <c r="F32" s="21">
        <v>0.45</v>
      </c>
      <c r="G32" s="21" t="s">
        <v>31</v>
      </c>
      <c r="H32" s="21" t="s">
        <v>32</v>
      </c>
      <c r="I32" s="21" t="s">
        <v>32</v>
      </c>
      <c r="J32" s="21" t="s">
        <v>36</v>
      </c>
    </row>
    <row r="33" spans="1:10" ht="14.95" thickBot="1" x14ac:dyDescent="0.3">
      <c r="A33" s="23" t="s">
        <v>46</v>
      </c>
      <c r="B33" s="24"/>
      <c r="C33" s="24"/>
      <c r="D33" s="24"/>
      <c r="E33" s="24"/>
      <c r="F33" s="24"/>
      <c r="G33" s="24"/>
      <c r="H33" s="24"/>
      <c r="I33" s="24"/>
      <c r="J33" s="25"/>
    </row>
    <row r="34" spans="1:10" ht="14.95" thickBot="1" x14ac:dyDescent="0.3">
      <c r="A34" s="23" t="s">
        <v>47</v>
      </c>
      <c r="B34" s="24"/>
      <c r="C34" s="24"/>
      <c r="D34" s="24"/>
      <c r="E34" s="24"/>
      <c r="F34" s="24"/>
      <c r="G34" s="24"/>
      <c r="H34" s="24"/>
      <c r="I34" s="24"/>
      <c r="J34" s="25"/>
    </row>
    <row r="35" spans="1:10" ht="14.95" thickBot="1" x14ac:dyDescent="0.3">
      <c r="A35" s="23" t="s">
        <v>48</v>
      </c>
      <c r="B35" s="24"/>
      <c r="C35" s="24"/>
      <c r="D35" s="24"/>
      <c r="E35" s="24"/>
      <c r="F35" s="24"/>
      <c r="G35" s="24"/>
      <c r="H35" s="24"/>
      <c r="I35" s="24"/>
      <c r="J35" s="25"/>
    </row>
  </sheetData>
  <mergeCells count="3">
    <mergeCell ref="A33:J33"/>
    <mergeCell ref="A34:J34"/>
    <mergeCell ref="A35:J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 final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Brewer, Angela D</dc:creator>
  <cp:lastModifiedBy>Brewer, Angela D</cp:lastModifiedBy>
  <dcterms:created xsi:type="dcterms:W3CDTF">2018-09-10T14:51:02Z</dcterms:created>
  <dcterms:modified xsi:type="dcterms:W3CDTF">2018-09-10T15:24:49Z</dcterms:modified>
</cp:coreProperties>
</file>